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autoCompressPictures="0"/>
  <mc:AlternateContent xmlns:mc="http://schemas.openxmlformats.org/markup-compatibility/2006">
    <mc:Choice Requires="x15">
      <x15ac:absPath xmlns:x15ac="http://schemas.microsoft.com/office/spreadsheetml/2010/11/ac" url="D:\Google Drive\CHRI Work\436A Interventions\EPIC\"/>
    </mc:Choice>
  </mc:AlternateContent>
  <xr:revisionPtr revIDLastSave="0" documentId="13_ncr:1_{C0836965-A054-497B-A0BD-EBF851389CCB}" xr6:coauthVersionLast="43" xr6:coauthVersionMax="43" xr10:uidLastSave="{00000000-0000-0000-0000-000000000000}"/>
  <bookViews>
    <workbookView xWindow="-108" yWindow="-108" windowWidth="23256" windowHeight="12576" tabRatio="500" xr2:uid="{00000000-000D-0000-FFFF-FFFF00000000}"/>
  </bookViews>
  <sheets>
    <sheet name="Cover" sheetId="1" r:id="rId1"/>
    <sheet name="How to Use" sheetId="2" r:id="rId2"/>
    <sheet name="Data Entry" sheetId="3" r:id="rId3"/>
    <sheet name="Offence Database" sheetId="4" r:id="rId4"/>
  </sheets>
  <definedNames>
    <definedName name="_xlnm._FilterDatabase" localSheetId="2" hidden="1">'Data Entry'!$A$1:$BQ$701</definedName>
    <definedName name="_xlnm._FilterDatabase" localSheetId="3" hidden="1">'Offence Database'!$D$1:$D$1275</definedName>
    <definedName name="Z_A0EE7397_6FA1_4076_B933_1CDD17D58603_.wvu.Cols" localSheetId="2">'Data Entry'!$P:$U</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Q500" i="3" l="1"/>
  <c r="P500" i="3"/>
  <c r="Q500" i="3"/>
  <c r="R500" i="3"/>
  <c r="S500" i="3"/>
  <c r="T500" i="3"/>
  <c r="U500" i="3"/>
  <c r="BB500" i="3"/>
  <c r="V500" i="3"/>
  <c r="AB500" i="3"/>
  <c r="W500" i="3"/>
  <c r="AC500" i="3" s="1"/>
  <c r="X500" i="3"/>
  <c r="AD500" i="3" s="1"/>
  <c r="Y500" i="3"/>
  <c r="AE500" i="3" s="1"/>
  <c r="Z500" i="3"/>
  <c r="AF500" i="3" s="1"/>
  <c r="AA500" i="3"/>
  <c r="AG500" i="3" s="1"/>
  <c r="AY500" i="3"/>
  <c r="AJ500" i="3"/>
  <c r="AP500" i="3" s="1"/>
  <c r="AK500" i="3"/>
  <c r="AQ500" i="3" s="1"/>
  <c r="AL500" i="3"/>
  <c r="AR500" i="3" s="1"/>
  <c r="AM500" i="3"/>
  <c r="AS500" i="3"/>
  <c r="AN500" i="3"/>
  <c r="AT500" i="3" s="1"/>
  <c r="AO500" i="3"/>
  <c r="AU500" i="3" s="1"/>
  <c r="A3" i="3"/>
  <c r="A4" i="3"/>
  <c r="A5" i="3" s="1"/>
  <c r="A6" i="3" s="1"/>
  <c r="A7" i="3" s="1"/>
  <c r="A8" i="3" s="1"/>
  <c r="A9" i="3" s="1"/>
  <c r="A10" i="3" s="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BQ499" i="3"/>
  <c r="P499" i="3"/>
  <c r="BN499" i="3" s="1"/>
  <c r="Q499" i="3"/>
  <c r="R499" i="3"/>
  <c r="S499" i="3"/>
  <c r="T499" i="3"/>
  <c r="U499" i="3"/>
  <c r="BB499" i="3"/>
  <c r="V499" i="3"/>
  <c r="AB499" i="3" s="1"/>
  <c r="W499" i="3"/>
  <c r="AC499" i="3" s="1"/>
  <c r="X499" i="3"/>
  <c r="AD499" i="3" s="1"/>
  <c r="Y499" i="3"/>
  <c r="AE499" i="3" s="1"/>
  <c r="Z499" i="3"/>
  <c r="AF499" i="3" s="1"/>
  <c r="AA499" i="3"/>
  <c r="AG499" i="3" s="1"/>
  <c r="AY499" i="3"/>
  <c r="AJ499" i="3"/>
  <c r="AP499" i="3" s="1"/>
  <c r="AK499" i="3"/>
  <c r="AQ499" i="3" s="1"/>
  <c r="AL499" i="3"/>
  <c r="AR499" i="3" s="1"/>
  <c r="AM499" i="3"/>
  <c r="AS499" i="3" s="1"/>
  <c r="AN499" i="3"/>
  <c r="AT499" i="3" s="1"/>
  <c r="AO499" i="3"/>
  <c r="AU499" i="3" s="1"/>
  <c r="BQ498" i="3"/>
  <c r="P498" i="3"/>
  <c r="Q498" i="3"/>
  <c r="R498" i="3"/>
  <c r="S498" i="3"/>
  <c r="T498" i="3"/>
  <c r="U498" i="3"/>
  <c r="BB498" i="3"/>
  <c r="V498" i="3"/>
  <c r="AB498" i="3"/>
  <c r="W498" i="3"/>
  <c r="AC498" i="3"/>
  <c r="X498" i="3"/>
  <c r="AD498" i="3" s="1"/>
  <c r="Y498" i="3"/>
  <c r="AE498" i="3" s="1"/>
  <c r="Z498" i="3"/>
  <c r="AF498" i="3" s="1"/>
  <c r="AA498" i="3"/>
  <c r="AG498" i="3" s="1"/>
  <c r="AY498" i="3"/>
  <c r="AJ498" i="3"/>
  <c r="AP498" i="3" s="1"/>
  <c r="AK498" i="3"/>
  <c r="AQ498" i="3" s="1"/>
  <c r="AL498" i="3"/>
  <c r="AR498" i="3" s="1"/>
  <c r="AM498" i="3"/>
  <c r="AS498" i="3" s="1"/>
  <c r="AN498" i="3"/>
  <c r="AT498" i="3" s="1"/>
  <c r="AO498" i="3"/>
  <c r="AU498" i="3" s="1"/>
  <c r="BQ497" i="3"/>
  <c r="P497" i="3"/>
  <c r="Q497" i="3"/>
  <c r="R497" i="3"/>
  <c r="S497" i="3"/>
  <c r="T497" i="3"/>
  <c r="U497" i="3"/>
  <c r="BB497" i="3"/>
  <c r="V497" i="3"/>
  <c r="AB497" i="3" s="1"/>
  <c r="W497" i="3"/>
  <c r="AC497" i="3" s="1"/>
  <c r="X497" i="3"/>
  <c r="AD497" i="3" s="1"/>
  <c r="Y497" i="3"/>
  <c r="AE497" i="3" s="1"/>
  <c r="Z497" i="3"/>
  <c r="AF497" i="3"/>
  <c r="AA497" i="3"/>
  <c r="AG497" i="3" s="1"/>
  <c r="AY497" i="3"/>
  <c r="AJ497" i="3"/>
  <c r="AP497" i="3" s="1"/>
  <c r="AK497" i="3"/>
  <c r="AQ497" i="3" s="1"/>
  <c r="AL497" i="3"/>
  <c r="AR497" i="3" s="1"/>
  <c r="AM497" i="3"/>
  <c r="AS497" i="3" s="1"/>
  <c r="AN497" i="3"/>
  <c r="AT497" i="3" s="1"/>
  <c r="AO497" i="3"/>
  <c r="AU497" i="3" s="1"/>
  <c r="BQ496" i="3"/>
  <c r="P496" i="3"/>
  <c r="Q496" i="3"/>
  <c r="R496" i="3"/>
  <c r="S496" i="3"/>
  <c r="T496" i="3"/>
  <c r="U496" i="3"/>
  <c r="BB496" i="3"/>
  <c r="V496" i="3"/>
  <c r="AB496" i="3" s="1"/>
  <c r="W496" i="3"/>
  <c r="AC496" i="3"/>
  <c r="X496" i="3"/>
  <c r="AD496" i="3" s="1"/>
  <c r="Y496" i="3"/>
  <c r="AE496" i="3" s="1"/>
  <c r="Z496" i="3"/>
  <c r="AF496" i="3"/>
  <c r="AA496" i="3"/>
  <c r="AG496" i="3" s="1"/>
  <c r="AY496" i="3"/>
  <c r="AJ496" i="3"/>
  <c r="AP496" i="3" s="1"/>
  <c r="AK496" i="3"/>
  <c r="AQ496" i="3" s="1"/>
  <c r="AL496" i="3"/>
  <c r="AR496" i="3"/>
  <c r="AM496" i="3"/>
  <c r="AS496" i="3" s="1"/>
  <c r="AN496" i="3"/>
  <c r="AT496" i="3" s="1"/>
  <c r="AO496" i="3"/>
  <c r="AU496" i="3" s="1"/>
  <c r="BQ495" i="3"/>
  <c r="P495" i="3"/>
  <c r="Q495" i="3"/>
  <c r="R495" i="3"/>
  <c r="S495" i="3"/>
  <c r="T495" i="3"/>
  <c r="U495" i="3"/>
  <c r="BB495" i="3"/>
  <c r="V495" i="3"/>
  <c r="AB495" i="3" s="1"/>
  <c r="W495" i="3"/>
  <c r="AC495" i="3"/>
  <c r="X495" i="3"/>
  <c r="AD495" i="3" s="1"/>
  <c r="Y495" i="3"/>
  <c r="AE495" i="3" s="1"/>
  <c r="Z495" i="3"/>
  <c r="AF495" i="3" s="1"/>
  <c r="AA495" i="3"/>
  <c r="AG495" i="3" s="1"/>
  <c r="AY495" i="3"/>
  <c r="AJ495" i="3"/>
  <c r="AP495" i="3"/>
  <c r="AK495" i="3"/>
  <c r="AQ495" i="3" s="1"/>
  <c r="AL495" i="3"/>
  <c r="AR495" i="3" s="1"/>
  <c r="AM495" i="3"/>
  <c r="AS495" i="3" s="1"/>
  <c r="AN495" i="3"/>
  <c r="AT495" i="3" s="1"/>
  <c r="AO495" i="3"/>
  <c r="AU495" i="3" s="1"/>
  <c r="BQ494" i="3"/>
  <c r="P494" i="3"/>
  <c r="Q494" i="3"/>
  <c r="R494" i="3"/>
  <c r="S494" i="3"/>
  <c r="T494" i="3"/>
  <c r="U494" i="3"/>
  <c r="BB494" i="3"/>
  <c r="V494" i="3"/>
  <c r="AB494" i="3"/>
  <c r="W494" i="3"/>
  <c r="AC494" i="3" s="1"/>
  <c r="X494" i="3"/>
  <c r="AD494" i="3" s="1"/>
  <c r="Y494" i="3"/>
  <c r="AE494" i="3" s="1"/>
  <c r="Z494" i="3"/>
  <c r="AF494" i="3" s="1"/>
  <c r="AA494" i="3"/>
  <c r="AG494" i="3" s="1"/>
  <c r="AY494" i="3"/>
  <c r="AJ494" i="3"/>
  <c r="AP494" i="3" s="1"/>
  <c r="AK494" i="3"/>
  <c r="AQ494" i="3" s="1"/>
  <c r="AL494" i="3"/>
  <c r="AR494" i="3" s="1"/>
  <c r="AM494" i="3"/>
  <c r="AS494" i="3" s="1"/>
  <c r="AN494" i="3"/>
  <c r="AT494" i="3" s="1"/>
  <c r="AO494" i="3"/>
  <c r="AU494" i="3" s="1"/>
  <c r="BQ493" i="3"/>
  <c r="P493" i="3"/>
  <c r="Q493" i="3"/>
  <c r="R493" i="3"/>
  <c r="S493" i="3"/>
  <c r="T493" i="3"/>
  <c r="U493" i="3"/>
  <c r="BB493" i="3"/>
  <c r="V493" i="3"/>
  <c r="AB493" i="3" s="1"/>
  <c r="W493" i="3"/>
  <c r="AC493" i="3" s="1"/>
  <c r="X493" i="3"/>
  <c r="AD493" i="3" s="1"/>
  <c r="Y493" i="3"/>
  <c r="AE493" i="3" s="1"/>
  <c r="Z493" i="3"/>
  <c r="AF493" i="3" s="1"/>
  <c r="AA493" i="3"/>
  <c r="AG493" i="3" s="1"/>
  <c r="AY493" i="3"/>
  <c r="AJ493" i="3"/>
  <c r="AP493" i="3" s="1"/>
  <c r="AK493" i="3"/>
  <c r="AQ493" i="3" s="1"/>
  <c r="AL493" i="3"/>
  <c r="AR493" i="3" s="1"/>
  <c r="AM493" i="3"/>
  <c r="AS493" i="3"/>
  <c r="AN493" i="3"/>
  <c r="AT493" i="3" s="1"/>
  <c r="AO493" i="3"/>
  <c r="AU493" i="3" s="1"/>
  <c r="BQ492" i="3"/>
  <c r="P492" i="3"/>
  <c r="Q492" i="3"/>
  <c r="R492" i="3"/>
  <c r="S492" i="3"/>
  <c r="T492" i="3"/>
  <c r="U492" i="3"/>
  <c r="BB492" i="3"/>
  <c r="V492" i="3"/>
  <c r="AB492" i="3" s="1"/>
  <c r="W492" i="3"/>
  <c r="AC492" i="3" s="1"/>
  <c r="X492" i="3"/>
  <c r="AD492" i="3" s="1"/>
  <c r="Y492" i="3"/>
  <c r="AE492" i="3"/>
  <c r="Z492" i="3"/>
  <c r="AF492" i="3" s="1"/>
  <c r="AA492" i="3"/>
  <c r="AG492" i="3" s="1"/>
  <c r="AY492" i="3"/>
  <c r="AJ492" i="3"/>
  <c r="AP492" i="3" s="1"/>
  <c r="AK492" i="3"/>
  <c r="AQ492" i="3" s="1"/>
  <c r="AL492" i="3"/>
  <c r="AR492" i="3" s="1"/>
  <c r="AM492" i="3"/>
  <c r="AS492" i="3" s="1"/>
  <c r="AN492" i="3"/>
  <c r="AT492" i="3" s="1"/>
  <c r="AO492" i="3"/>
  <c r="AU492" i="3" s="1"/>
  <c r="BQ491" i="3"/>
  <c r="P491" i="3"/>
  <c r="Q491" i="3"/>
  <c r="R491" i="3"/>
  <c r="S491" i="3"/>
  <c r="T491" i="3"/>
  <c r="U491" i="3"/>
  <c r="BB491" i="3"/>
  <c r="V491" i="3"/>
  <c r="AB491" i="3" s="1"/>
  <c r="W491" i="3"/>
  <c r="AC491" i="3" s="1"/>
  <c r="X491" i="3"/>
  <c r="AD491" i="3" s="1"/>
  <c r="Y491" i="3"/>
  <c r="AE491" i="3"/>
  <c r="Z491" i="3"/>
  <c r="AF491" i="3" s="1"/>
  <c r="AA491" i="3"/>
  <c r="AG491" i="3" s="1"/>
  <c r="AY491" i="3"/>
  <c r="AJ491" i="3"/>
  <c r="AP491" i="3" s="1"/>
  <c r="AK491" i="3"/>
  <c r="AQ491" i="3" s="1"/>
  <c r="AL491" i="3"/>
  <c r="AR491" i="3" s="1"/>
  <c r="AM491" i="3"/>
  <c r="AS491" i="3" s="1"/>
  <c r="AN491" i="3"/>
  <c r="AT491" i="3" s="1"/>
  <c r="AO491" i="3"/>
  <c r="AU491" i="3"/>
  <c r="BQ490" i="3"/>
  <c r="P490" i="3"/>
  <c r="Q490" i="3"/>
  <c r="R490" i="3"/>
  <c r="S490" i="3"/>
  <c r="T490" i="3"/>
  <c r="U490" i="3"/>
  <c r="BB490" i="3"/>
  <c r="V490" i="3"/>
  <c r="AB490" i="3" s="1"/>
  <c r="W490" i="3"/>
  <c r="AC490" i="3" s="1"/>
  <c r="X490" i="3"/>
  <c r="AD490" i="3" s="1"/>
  <c r="Y490" i="3"/>
  <c r="AE490" i="3" s="1"/>
  <c r="Z490" i="3"/>
  <c r="AF490" i="3" s="1"/>
  <c r="AA490" i="3"/>
  <c r="AG490" i="3" s="1"/>
  <c r="AY490" i="3"/>
  <c r="AJ490" i="3"/>
  <c r="AP490" i="3" s="1"/>
  <c r="AK490" i="3"/>
  <c r="AQ490" i="3" s="1"/>
  <c r="AL490" i="3"/>
  <c r="AR490" i="3" s="1"/>
  <c r="AM490" i="3"/>
  <c r="AS490" i="3" s="1"/>
  <c r="AN490" i="3"/>
  <c r="AT490" i="3" s="1"/>
  <c r="AO490" i="3"/>
  <c r="AU490" i="3" s="1"/>
  <c r="BQ489" i="3"/>
  <c r="P489" i="3"/>
  <c r="Q489" i="3"/>
  <c r="R489" i="3"/>
  <c r="S489" i="3"/>
  <c r="T489" i="3"/>
  <c r="U489" i="3"/>
  <c r="BB489" i="3"/>
  <c r="V489" i="3"/>
  <c r="AB489" i="3"/>
  <c r="W489" i="3"/>
  <c r="AC489" i="3" s="1"/>
  <c r="X489" i="3"/>
  <c r="AD489" i="3" s="1"/>
  <c r="Y489" i="3"/>
  <c r="AE489" i="3" s="1"/>
  <c r="Z489" i="3"/>
  <c r="AF489" i="3" s="1"/>
  <c r="AA489" i="3"/>
  <c r="AG489" i="3" s="1"/>
  <c r="AY489" i="3"/>
  <c r="AJ489" i="3"/>
  <c r="AP489" i="3" s="1"/>
  <c r="AK489" i="3"/>
  <c r="AQ489" i="3" s="1"/>
  <c r="AL489" i="3"/>
  <c r="AR489" i="3" s="1"/>
  <c r="AM489" i="3"/>
  <c r="AS489" i="3" s="1"/>
  <c r="AN489" i="3"/>
  <c r="AT489" i="3" s="1"/>
  <c r="AO489" i="3"/>
  <c r="AU489" i="3"/>
  <c r="BQ488" i="3"/>
  <c r="P488" i="3"/>
  <c r="Q488" i="3"/>
  <c r="R488" i="3"/>
  <c r="S488" i="3"/>
  <c r="T488" i="3"/>
  <c r="U488" i="3"/>
  <c r="BB488" i="3"/>
  <c r="V488" i="3"/>
  <c r="AB488" i="3" s="1"/>
  <c r="W488" i="3"/>
  <c r="AC488" i="3"/>
  <c r="X488" i="3"/>
  <c r="AD488" i="3" s="1"/>
  <c r="Y488" i="3"/>
  <c r="AE488" i="3" s="1"/>
  <c r="Z488" i="3"/>
  <c r="AF488" i="3" s="1"/>
  <c r="AA488" i="3"/>
  <c r="AG488" i="3"/>
  <c r="AY488" i="3"/>
  <c r="AJ488" i="3"/>
  <c r="AP488" i="3"/>
  <c r="AK488" i="3"/>
  <c r="AQ488" i="3" s="1"/>
  <c r="AL488" i="3"/>
  <c r="AR488" i="3" s="1"/>
  <c r="AM488" i="3"/>
  <c r="AS488" i="3" s="1"/>
  <c r="AN488" i="3"/>
  <c r="AT488" i="3"/>
  <c r="AO488" i="3"/>
  <c r="AU488" i="3" s="1"/>
  <c r="BQ487" i="3"/>
  <c r="P487" i="3"/>
  <c r="Q487" i="3"/>
  <c r="R487" i="3"/>
  <c r="S487" i="3"/>
  <c r="T487" i="3"/>
  <c r="U487" i="3"/>
  <c r="BB487" i="3"/>
  <c r="V487" i="3"/>
  <c r="AB487" i="3" s="1"/>
  <c r="W487" i="3"/>
  <c r="AC487" i="3" s="1"/>
  <c r="X487" i="3"/>
  <c r="AD487" i="3" s="1"/>
  <c r="Y487" i="3"/>
  <c r="AE487" i="3" s="1"/>
  <c r="Z487" i="3"/>
  <c r="AF487" i="3"/>
  <c r="AA487" i="3"/>
  <c r="AG487" i="3" s="1"/>
  <c r="AY487" i="3"/>
  <c r="AJ487" i="3"/>
  <c r="AP487" i="3"/>
  <c r="AK487" i="3"/>
  <c r="AQ487" i="3" s="1"/>
  <c r="AL487" i="3"/>
  <c r="AR487" i="3" s="1"/>
  <c r="AM487" i="3"/>
  <c r="AS487" i="3" s="1"/>
  <c r="AN487" i="3"/>
  <c r="AT487" i="3" s="1"/>
  <c r="AO487" i="3"/>
  <c r="AU487" i="3" s="1"/>
  <c r="BQ486" i="3"/>
  <c r="P486" i="3"/>
  <c r="Q486" i="3"/>
  <c r="R486" i="3"/>
  <c r="S486" i="3"/>
  <c r="T486" i="3"/>
  <c r="U486" i="3"/>
  <c r="BB486" i="3"/>
  <c r="V486" i="3"/>
  <c r="AB486" i="3" s="1"/>
  <c r="W486" i="3"/>
  <c r="AC486" i="3" s="1"/>
  <c r="X486" i="3"/>
  <c r="AD486" i="3" s="1"/>
  <c r="Y486" i="3"/>
  <c r="AE486" i="3" s="1"/>
  <c r="Z486" i="3"/>
  <c r="AF486" i="3" s="1"/>
  <c r="AA486" i="3"/>
  <c r="AG486" i="3" s="1"/>
  <c r="AY486" i="3"/>
  <c r="AJ486" i="3"/>
  <c r="AP486" i="3" s="1"/>
  <c r="AK486" i="3"/>
  <c r="AQ486" i="3" s="1"/>
  <c r="AL486" i="3"/>
  <c r="AR486" i="3" s="1"/>
  <c r="AM486" i="3"/>
  <c r="AS486" i="3" s="1"/>
  <c r="AN486" i="3"/>
  <c r="AT486" i="3" s="1"/>
  <c r="AO486" i="3"/>
  <c r="AU486" i="3" s="1"/>
  <c r="BQ485" i="3"/>
  <c r="P485" i="3"/>
  <c r="Q485" i="3"/>
  <c r="R485" i="3"/>
  <c r="S485" i="3"/>
  <c r="T485" i="3"/>
  <c r="U485" i="3"/>
  <c r="BB485" i="3"/>
  <c r="V485" i="3"/>
  <c r="AB485" i="3" s="1"/>
  <c r="W485" i="3"/>
  <c r="AC485" i="3" s="1"/>
  <c r="X485" i="3"/>
  <c r="AD485" i="3" s="1"/>
  <c r="Y485" i="3"/>
  <c r="AE485" i="3" s="1"/>
  <c r="Z485" i="3"/>
  <c r="AF485" i="3" s="1"/>
  <c r="AA485" i="3"/>
  <c r="AG485" i="3" s="1"/>
  <c r="AY485" i="3"/>
  <c r="AJ485" i="3"/>
  <c r="AP485" i="3" s="1"/>
  <c r="AK485" i="3"/>
  <c r="AQ485" i="3"/>
  <c r="AL485" i="3"/>
  <c r="AR485" i="3"/>
  <c r="AM485" i="3"/>
  <c r="AS485" i="3" s="1"/>
  <c r="AN485" i="3"/>
  <c r="AT485" i="3" s="1"/>
  <c r="AO485" i="3"/>
  <c r="AU485" i="3" s="1"/>
  <c r="BQ484" i="3"/>
  <c r="P484" i="3"/>
  <c r="Q484" i="3"/>
  <c r="R484" i="3"/>
  <c r="S484" i="3"/>
  <c r="T484" i="3"/>
  <c r="U484" i="3"/>
  <c r="BB484" i="3"/>
  <c r="V484" i="3"/>
  <c r="AB484" i="3" s="1"/>
  <c r="W484" i="3"/>
  <c r="AC484" i="3" s="1"/>
  <c r="X484" i="3"/>
  <c r="AD484" i="3" s="1"/>
  <c r="Y484" i="3"/>
  <c r="AE484" i="3" s="1"/>
  <c r="Z484" i="3"/>
  <c r="AF484" i="3" s="1"/>
  <c r="AA484" i="3"/>
  <c r="AG484" i="3" s="1"/>
  <c r="AY484" i="3"/>
  <c r="AJ484" i="3"/>
  <c r="AP484" i="3" s="1"/>
  <c r="AK484" i="3"/>
  <c r="AQ484" i="3" s="1"/>
  <c r="AL484" i="3"/>
  <c r="AR484" i="3"/>
  <c r="AM484" i="3"/>
  <c r="AS484" i="3" s="1"/>
  <c r="AN484" i="3"/>
  <c r="AT484" i="3" s="1"/>
  <c r="AO484" i="3"/>
  <c r="AU484" i="3" s="1"/>
  <c r="BQ483" i="3"/>
  <c r="P483" i="3"/>
  <c r="Q483" i="3"/>
  <c r="R483" i="3"/>
  <c r="S483" i="3"/>
  <c r="T483" i="3"/>
  <c r="U483" i="3"/>
  <c r="BB483" i="3"/>
  <c r="V483" i="3"/>
  <c r="AB483" i="3" s="1"/>
  <c r="W483" i="3"/>
  <c r="AC483" i="3" s="1"/>
  <c r="X483" i="3"/>
  <c r="AD483" i="3" s="1"/>
  <c r="Y483" i="3"/>
  <c r="AE483" i="3" s="1"/>
  <c r="Z483" i="3"/>
  <c r="AF483" i="3" s="1"/>
  <c r="AA483" i="3"/>
  <c r="AG483" i="3" s="1"/>
  <c r="AY483" i="3"/>
  <c r="AJ483" i="3"/>
  <c r="AP483" i="3" s="1"/>
  <c r="AK483" i="3"/>
  <c r="AQ483" i="3" s="1"/>
  <c r="AL483" i="3"/>
  <c r="AR483" i="3"/>
  <c r="AM483" i="3"/>
  <c r="AS483" i="3" s="1"/>
  <c r="AN483" i="3"/>
  <c r="AT483" i="3" s="1"/>
  <c r="AO483" i="3"/>
  <c r="AU483" i="3"/>
  <c r="BQ482" i="3"/>
  <c r="P482" i="3"/>
  <c r="Q482" i="3"/>
  <c r="R482" i="3"/>
  <c r="S482" i="3"/>
  <c r="T482" i="3"/>
  <c r="U482" i="3"/>
  <c r="BB482" i="3"/>
  <c r="V482" i="3"/>
  <c r="AB482" i="3" s="1"/>
  <c r="W482" i="3"/>
  <c r="AC482" i="3"/>
  <c r="X482" i="3"/>
  <c r="AD482" i="3"/>
  <c r="Y482" i="3"/>
  <c r="AE482" i="3" s="1"/>
  <c r="Z482" i="3"/>
  <c r="AF482" i="3" s="1"/>
  <c r="AA482" i="3"/>
  <c r="AG482" i="3" s="1"/>
  <c r="AY482" i="3"/>
  <c r="AJ482" i="3"/>
  <c r="AP482" i="3" s="1"/>
  <c r="AK482" i="3"/>
  <c r="AQ482" i="3"/>
  <c r="AL482" i="3"/>
  <c r="AR482" i="3" s="1"/>
  <c r="AM482" i="3"/>
  <c r="AS482" i="3" s="1"/>
  <c r="AN482" i="3"/>
  <c r="AT482" i="3" s="1"/>
  <c r="AO482" i="3"/>
  <c r="AU482" i="3" s="1"/>
  <c r="BQ481" i="3"/>
  <c r="P481" i="3"/>
  <c r="Q481" i="3"/>
  <c r="R481" i="3"/>
  <c r="S481" i="3"/>
  <c r="T481" i="3"/>
  <c r="U481" i="3"/>
  <c r="BB481" i="3"/>
  <c r="V481" i="3"/>
  <c r="AB481" i="3"/>
  <c r="W481" i="3"/>
  <c r="AC481" i="3" s="1"/>
  <c r="X481" i="3"/>
  <c r="AD481" i="3" s="1"/>
  <c r="Y481" i="3"/>
  <c r="AE481" i="3"/>
  <c r="Z481" i="3"/>
  <c r="AF481" i="3" s="1"/>
  <c r="AA481" i="3"/>
  <c r="AG481" i="3" s="1"/>
  <c r="AY481" i="3"/>
  <c r="AJ481" i="3"/>
  <c r="AP481" i="3"/>
  <c r="AK481" i="3"/>
  <c r="AQ481" i="3" s="1"/>
  <c r="AL481" i="3"/>
  <c r="AR481" i="3" s="1"/>
  <c r="AM481" i="3"/>
  <c r="AS481" i="3" s="1"/>
  <c r="AN481" i="3"/>
  <c r="AT481" i="3"/>
  <c r="AO481" i="3"/>
  <c r="AU481" i="3"/>
  <c r="BQ480" i="3"/>
  <c r="P480" i="3"/>
  <c r="Q480" i="3"/>
  <c r="R480" i="3"/>
  <c r="S480" i="3"/>
  <c r="T480" i="3"/>
  <c r="U480" i="3"/>
  <c r="BB480" i="3"/>
  <c r="V480" i="3"/>
  <c r="AB480" i="3" s="1"/>
  <c r="W480" i="3"/>
  <c r="AC480" i="3" s="1"/>
  <c r="X480" i="3"/>
  <c r="AD480" i="3" s="1"/>
  <c r="Y480" i="3"/>
  <c r="AE480" i="3" s="1"/>
  <c r="Z480" i="3"/>
  <c r="AF480" i="3" s="1"/>
  <c r="AA480" i="3"/>
  <c r="AG480" i="3"/>
  <c r="AY480" i="3"/>
  <c r="AJ480" i="3"/>
  <c r="AP480" i="3" s="1"/>
  <c r="AK480" i="3"/>
  <c r="AQ480" i="3" s="1"/>
  <c r="AL480" i="3"/>
  <c r="AR480" i="3" s="1"/>
  <c r="AM480" i="3"/>
  <c r="AS480" i="3" s="1"/>
  <c r="AN480" i="3"/>
  <c r="AT480" i="3"/>
  <c r="AO480" i="3"/>
  <c r="AU480" i="3" s="1"/>
  <c r="BQ479" i="3"/>
  <c r="P479" i="3"/>
  <c r="Q479" i="3"/>
  <c r="R479" i="3"/>
  <c r="S479" i="3"/>
  <c r="T479" i="3"/>
  <c r="U479" i="3"/>
  <c r="BB479" i="3"/>
  <c r="V479" i="3"/>
  <c r="AB479" i="3" s="1"/>
  <c r="W479" i="3"/>
  <c r="AC479" i="3" s="1"/>
  <c r="X479" i="3"/>
  <c r="AD479" i="3" s="1"/>
  <c r="Y479" i="3"/>
  <c r="AE479" i="3" s="1"/>
  <c r="Z479" i="3"/>
  <c r="AF479" i="3" s="1"/>
  <c r="AA479" i="3"/>
  <c r="AG479" i="3" s="1"/>
  <c r="AY479" i="3"/>
  <c r="AJ479" i="3"/>
  <c r="AP479" i="3" s="1"/>
  <c r="AK479" i="3"/>
  <c r="AQ479" i="3" s="1"/>
  <c r="AL479" i="3"/>
  <c r="AR479" i="3" s="1"/>
  <c r="AM479" i="3"/>
  <c r="AS479" i="3" s="1"/>
  <c r="AN479" i="3"/>
  <c r="AT479" i="3" s="1"/>
  <c r="AO479" i="3"/>
  <c r="AU479" i="3" s="1"/>
  <c r="BQ478" i="3"/>
  <c r="P478" i="3"/>
  <c r="Q478" i="3"/>
  <c r="R478" i="3"/>
  <c r="S478" i="3"/>
  <c r="T478" i="3"/>
  <c r="U478" i="3"/>
  <c r="BB478" i="3"/>
  <c r="V478" i="3"/>
  <c r="AB478" i="3" s="1"/>
  <c r="W478" i="3"/>
  <c r="AC478" i="3" s="1"/>
  <c r="X478" i="3"/>
  <c r="AD478" i="3" s="1"/>
  <c r="Y478" i="3"/>
  <c r="AE478" i="3"/>
  <c r="Z478" i="3"/>
  <c r="AF478" i="3" s="1"/>
  <c r="AA478" i="3"/>
  <c r="AG478" i="3" s="1"/>
  <c r="AY478" i="3"/>
  <c r="AJ478" i="3"/>
  <c r="AP478" i="3" s="1"/>
  <c r="AK478" i="3"/>
  <c r="AQ478" i="3" s="1"/>
  <c r="AL478" i="3"/>
  <c r="AR478" i="3"/>
  <c r="AM478" i="3"/>
  <c r="AS478" i="3" s="1"/>
  <c r="AN478" i="3"/>
  <c r="AT478" i="3" s="1"/>
  <c r="AO478" i="3"/>
  <c r="AU478" i="3"/>
  <c r="BQ477" i="3"/>
  <c r="P477" i="3"/>
  <c r="Q477" i="3"/>
  <c r="R477" i="3"/>
  <c r="S477" i="3"/>
  <c r="T477" i="3"/>
  <c r="U477" i="3"/>
  <c r="BB477" i="3"/>
  <c r="V477" i="3"/>
  <c r="AB477" i="3" s="1"/>
  <c r="W477" i="3"/>
  <c r="AC477" i="3" s="1"/>
  <c r="X477" i="3"/>
  <c r="AD477" i="3" s="1"/>
  <c r="Y477" i="3"/>
  <c r="AE477" i="3" s="1"/>
  <c r="Z477" i="3"/>
  <c r="AF477" i="3" s="1"/>
  <c r="AA477" i="3"/>
  <c r="AG477" i="3" s="1"/>
  <c r="AY477" i="3"/>
  <c r="AJ477" i="3"/>
  <c r="AP477" i="3" s="1"/>
  <c r="AK477" i="3"/>
  <c r="AQ477" i="3" s="1"/>
  <c r="AL477" i="3"/>
  <c r="AR477" i="3" s="1"/>
  <c r="AM477" i="3"/>
  <c r="AS477" i="3" s="1"/>
  <c r="AN477" i="3"/>
  <c r="AT477" i="3" s="1"/>
  <c r="AO477" i="3"/>
  <c r="AU477" i="3" s="1"/>
  <c r="BQ476" i="3"/>
  <c r="P476" i="3"/>
  <c r="Q476" i="3"/>
  <c r="R476" i="3"/>
  <c r="S476" i="3"/>
  <c r="T476" i="3"/>
  <c r="U476" i="3"/>
  <c r="BB476" i="3"/>
  <c r="V476" i="3"/>
  <c r="AB476" i="3" s="1"/>
  <c r="W476" i="3"/>
  <c r="AC476" i="3"/>
  <c r="X476" i="3"/>
  <c r="AD476" i="3"/>
  <c r="Y476" i="3"/>
  <c r="AE476" i="3" s="1"/>
  <c r="Z476" i="3"/>
  <c r="AF476" i="3" s="1"/>
  <c r="AA476" i="3"/>
  <c r="AG476" i="3" s="1"/>
  <c r="AY476" i="3"/>
  <c r="AJ476" i="3"/>
  <c r="AP476" i="3" s="1"/>
  <c r="AK476" i="3"/>
  <c r="AQ476" i="3"/>
  <c r="AL476" i="3"/>
  <c r="AR476" i="3" s="1"/>
  <c r="AM476" i="3"/>
  <c r="AS476" i="3" s="1"/>
  <c r="AN476" i="3"/>
  <c r="AT476" i="3"/>
  <c r="AO476" i="3"/>
  <c r="AU476" i="3" s="1"/>
  <c r="BQ475" i="3"/>
  <c r="P475" i="3"/>
  <c r="Q475" i="3"/>
  <c r="R475" i="3"/>
  <c r="S475" i="3"/>
  <c r="T475" i="3"/>
  <c r="U475" i="3"/>
  <c r="BB475" i="3"/>
  <c r="V475" i="3"/>
  <c r="AB475" i="3" s="1"/>
  <c r="W475" i="3"/>
  <c r="AC475" i="3" s="1"/>
  <c r="X475" i="3"/>
  <c r="AD475" i="3" s="1"/>
  <c r="Y475" i="3"/>
  <c r="AE475" i="3" s="1"/>
  <c r="Z475" i="3"/>
  <c r="AF475" i="3" s="1"/>
  <c r="AA475" i="3"/>
  <c r="AG475" i="3" s="1"/>
  <c r="AY475" i="3"/>
  <c r="AJ475" i="3"/>
  <c r="AP475" i="3" s="1"/>
  <c r="AK475" i="3"/>
  <c r="AQ475" i="3" s="1"/>
  <c r="AL475" i="3"/>
  <c r="AR475" i="3" s="1"/>
  <c r="AM475" i="3"/>
  <c r="AS475" i="3" s="1"/>
  <c r="AN475" i="3"/>
  <c r="AT475" i="3" s="1"/>
  <c r="AO475" i="3"/>
  <c r="AU475" i="3" s="1"/>
  <c r="BQ474" i="3"/>
  <c r="P474" i="3"/>
  <c r="Q474" i="3"/>
  <c r="R474" i="3"/>
  <c r="S474" i="3"/>
  <c r="T474" i="3"/>
  <c r="U474" i="3"/>
  <c r="BB474" i="3"/>
  <c r="V474" i="3"/>
  <c r="AB474" i="3"/>
  <c r="W474" i="3"/>
  <c r="AC474" i="3"/>
  <c r="X474" i="3"/>
  <c r="AD474" i="3" s="1"/>
  <c r="Y474" i="3"/>
  <c r="AE474" i="3" s="1"/>
  <c r="Z474" i="3"/>
  <c r="AF474" i="3" s="1"/>
  <c r="AA474" i="3"/>
  <c r="AG474" i="3"/>
  <c r="AY474" i="3"/>
  <c r="AJ474" i="3"/>
  <c r="AP474" i="3"/>
  <c r="AK474" i="3"/>
  <c r="AQ474" i="3" s="1"/>
  <c r="AL474" i="3"/>
  <c r="AR474" i="3" s="1"/>
  <c r="AM474" i="3"/>
  <c r="AS474" i="3"/>
  <c r="AN474" i="3"/>
  <c r="AT474" i="3" s="1"/>
  <c r="AO474" i="3"/>
  <c r="AU474" i="3" s="1"/>
  <c r="BQ473" i="3"/>
  <c r="P473" i="3"/>
  <c r="Q473" i="3"/>
  <c r="R473" i="3"/>
  <c r="S473" i="3"/>
  <c r="T473" i="3"/>
  <c r="U473" i="3"/>
  <c r="BB473" i="3"/>
  <c r="V473" i="3"/>
  <c r="AB473" i="3" s="1"/>
  <c r="W473" i="3"/>
  <c r="AC473" i="3" s="1"/>
  <c r="X473" i="3"/>
  <c r="AD473" i="3" s="1"/>
  <c r="Y473" i="3"/>
  <c r="AE473" i="3"/>
  <c r="Z473" i="3"/>
  <c r="AF473" i="3" s="1"/>
  <c r="AA473" i="3"/>
  <c r="AG473" i="3" s="1"/>
  <c r="AY473" i="3"/>
  <c r="AJ473" i="3"/>
  <c r="AP473" i="3" s="1"/>
  <c r="AK473" i="3"/>
  <c r="AQ473" i="3" s="1"/>
  <c r="AL473" i="3"/>
  <c r="AR473" i="3" s="1"/>
  <c r="AM473" i="3"/>
  <c r="AS473" i="3" s="1"/>
  <c r="AN473" i="3"/>
  <c r="AT473" i="3" s="1"/>
  <c r="AO473" i="3"/>
  <c r="AU473" i="3" s="1"/>
  <c r="BQ472" i="3"/>
  <c r="P472" i="3"/>
  <c r="Q472" i="3"/>
  <c r="R472" i="3"/>
  <c r="S472" i="3"/>
  <c r="T472" i="3"/>
  <c r="U472" i="3"/>
  <c r="BB472" i="3"/>
  <c r="V472" i="3"/>
  <c r="AB472" i="3" s="1"/>
  <c r="W472" i="3"/>
  <c r="AC472" i="3" s="1"/>
  <c r="X472" i="3"/>
  <c r="AD472" i="3" s="1"/>
  <c r="Y472" i="3"/>
  <c r="AE472" i="3" s="1"/>
  <c r="Z472" i="3"/>
  <c r="AF472" i="3" s="1"/>
  <c r="AA472" i="3"/>
  <c r="AG472" i="3" s="1"/>
  <c r="AY472" i="3"/>
  <c r="AJ472" i="3"/>
  <c r="AP472" i="3" s="1"/>
  <c r="AK472" i="3"/>
  <c r="AQ472" i="3" s="1"/>
  <c r="AL472" i="3"/>
  <c r="AR472" i="3" s="1"/>
  <c r="AM472" i="3"/>
  <c r="AS472" i="3" s="1"/>
  <c r="AN472" i="3"/>
  <c r="AT472" i="3" s="1"/>
  <c r="AO472" i="3"/>
  <c r="AU472" i="3" s="1"/>
  <c r="BQ471" i="3"/>
  <c r="P471" i="3"/>
  <c r="Q471" i="3"/>
  <c r="R471" i="3"/>
  <c r="S471" i="3"/>
  <c r="T471" i="3"/>
  <c r="U471" i="3"/>
  <c r="BB471" i="3"/>
  <c r="V471" i="3"/>
  <c r="AB471" i="3" s="1"/>
  <c r="W471" i="3"/>
  <c r="AC471" i="3" s="1"/>
  <c r="X471" i="3"/>
  <c r="AD471" i="3" s="1"/>
  <c r="Y471" i="3"/>
  <c r="AE471" i="3" s="1"/>
  <c r="Z471" i="3"/>
  <c r="AF471" i="3" s="1"/>
  <c r="AA471" i="3"/>
  <c r="AG471" i="3" s="1"/>
  <c r="AY471" i="3"/>
  <c r="AJ471" i="3"/>
  <c r="AP471" i="3" s="1"/>
  <c r="AK471" i="3"/>
  <c r="AQ471" i="3"/>
  <c r="AL471" i="3"/>
  <c r="AR471" i="3" s="1"/>
  <c r="AM471" i="3"/>
  <c r="AS471" i="3" s="1"/>
  <c r="AN471" i="3"/>
  <c r="AT471" i="3" s="1"/>
  <c r="AO471" i="3"/>
  <c r="AU471" i="3"/>
  <c r="BQ470" i="3"/>
  <c r="P470" i="3"/>
  <c r="Q470" i="3"/>
  <c r="R470" i="3"/>
  <c r="S470" i="3"/>
  <c r="T470" i="3"/>
  <c r="U470" i="3"/>
  <c r="BB470" i="3"/>
  <c r="V470" i="3"/>
  <c r="AB470" i="3" s="1"/>
  <c r="W470" i="3"/>
  <c r="AC470" i="3" s="1"/>
  <c r="X470" i="3"/>
  <c r="AD470" i="3"/>
  <c r="Y470" i="3"/>
  <c r="AE470" i="3" s="1"/>
  <c r="Z470" i="3"/>
  <c r="AF470" i="3" s="1"/>
  <c r="AA470" i="3"/>
  <c r="AG470" i="3" s="1"/>
  <c r="AY470" i="3"/>
  <c r="AJ470" i="3"/>
  <c r="AP470" i="3" s="1"/>
  <c r="AK470" i="3"/>
  <c r="AQ470" i="3" s="1"/>
  <c r="AL470" i="3"/>
  <c r="AR470" i="3" s="1"/>
  <c r="AM470" i="3"/>
  <c r="AS470" i="3" s="1"/>
  <c r="AN470" i="3"/>
  <c r="AT470" i="3" s="1"/>
  <c r="AO470" i="3"/>
  <c r="AU470" i="3" s="1"/>
  <c r="BQ469" i="3"/>
  <c r="P469" i="3"/>
  <c r="Q469" i="3"/>
  <c r="R469" i="3"/>
  <c r="S469" i="3"/>
  <c r="T469" i="3"/>
  <c r="U469" i="3"/>
  <c r="BB469" i="3"/>
  <c r="V469" i="3"/>
  <c r="AB469" i="3" s="1"/>
  <c r="W469" i="3"/>
  <c r="AC469" i="3" s="1"/>
  <c r="X469" i="3"/>
  <c r="AD469" i="3" s="1"/>
  <c r="Y469" i="3"/>
  <c r="AE469" i="3" s="1"/>
  <c r="Z469" i="3"/>
  <c r="AF469" i="3" s="1"/>
  <c r="AA469" i="3"/>
  <c r="AG469" i="3" s="1"/>
  <c r="AY469" i="3"/>
  <c r="AJ469" i="3"/>
  <c r="AP469" i="3" s="1"/>
  <c r="AK469" i="3"/>
  <c r="AQ469" i="3"/>
  <c r="AL469" i="3"/>
  <c r="AR469" i="3" s="1"/>
  <c r="AM469" i="3"/>
  <c r="AS469" i="3" s="1"/>
  <c r="AN469" i="3"/>
  <c r="AT469" i="3" s="1"/>
  <c r="AO469" i="3"/>
  <c r="AU469" i="3" s="1"/>
  <c r="BQ468" i="3"/>
  <c r="P468" i="3"/>
  <c r="Q468" i="3"/>
  <c r="R468" i="3"/>
  <c r="S468" i="3"/>
  <c r="T468" i="3"/>
  <c r="U468" i="3"/>
  <c r="BB468" i="3"/>
  <c r="V468" i="3"/>
  <c r="AB468" i="3" s="1"/>
  <c r="W468" i="3"/>
  <c r="AC468" i="3"/>
  <c r="X468" i="3"/>
  <c r="AD468" i="3" s="1"/>
  <c r="Y468" i="3"/>
  <c r="AE468" i="3" s="1"/>
  <c r="Z468" i="3"/>
  <c r="AF468" i="3" s="1"/>
  <c r="AA468" i="3"/>
  <c r="AG468" i="3" s="1"/>
  <c r="AY468" i="3"/>
  <c r="AJ468" i="3"/>
  <c r="AP468" i="3" s="1"/>
  <c r="AK468" i="3"/>
  <c r="AQ468" i="3" s="1"/>
  <c r="AL468" i="3"/>
  <c r="AR468" i="3" s="1"/>
  <c r="AM468" i="3"/>
  <c r="AS468" i="3" s="1"/>
  <c r="AN468" i="3"/>
  <c r="AT468" i="3" s="1"/>
  <c r="AO468" i="3"/>
  <c r="AU468" i="3" s="1"/>
  <c r="BQ467" i="3"/>
  <c r="P467" i="3"/>
  <c r="Q467" i="3"/>
  <c r="R467" i="3"/>
  <c r="S467" i="3"/>
  <c r="T467" i="3"/>
  <c r="U467" i="3"/>
  <c r="BB467" i="3"/>
  <c r="V467" i="3"/>
  <c r="AB467" i="3" s="1"/>
  <c r="W467" i="3"/>
  <c r="AC467" i="3" s="1"/>
  <c r="X467" i="3"/>
  <c r="AD467" i="3" s="1"/>
  <c r="Y467" i="3"/>
  <c r="AE467" i="3"/>
  <c r="Z467" i="3"/>
  <c r="AF467" i="3" s="1"/>
  <c r="AA467" i="3"/>
  <c r="AG467" i="3" s="1"/>
  <c r="AY467" i="3"/>
  <c r="AJ467" i="3"/>
  <c r="AP467" i="3"/>
  <c r="AK467" i="3"/>
  <c r="AQ467" i="3" s="1"/>
  <c r="AL467" i="3"/>
  <c r="AR467" i="3"/>
  <c r="AM467" i="3"/>
  <c r="AS467" i="3" s="1"/>
  <c r="AN467" i="3"/>
  <c r="AT467" i="3" s="1"/>
  <c r="AO467" i="3"/>
  <c r="AU467" i="3" s="1"/>
  <c r="BQ466" i="3"/>
  <c r="P466" i="3"/>
  <c r="Q466" i="3"/>
  <c r="R466" i="3"/>
  <c r="S466" i="3"/>
  <c r="T466" i="3"/>
  <c r="U466" i="3"/>
  <c r="BB466" i="3"/>
  <c r="V466" i="3"/>
  <c r="AB466" i="3" s="1"/>
  <c r="W466" i="3"/>
  <c r="AC466" i="3" s="1"/>
  <c r="X466" i="3"/>
  <c r="AD466" i="3" s="1"/>
  <c r="Y466" i="3"/>
  <c r="AE466" i="3" s="1"/>
  <c r="Z466" i="3"/>
  <c r="AF466" i="3" s="1"/>
  <c r="AA466" i="3"/>
  <c r="AG466" i="3" s="1"/>
  <c r="AY466" i="3"/>
  <c r="AJ466" i="3"/>
  <c r="AP466" i="3" s="1"/>
  <c r="AK466" i="3"/>
  <c r="AQ466" i="3"/>
  <c r="AL466" i="3"/>
  <c r="AR466" i="3" s="1"/>
  <c r="AM466" i="3"/>
  <c r="AS466" i="3" s="1"/>
  <c r="AN466" i="3"/>
  <c r="AT466" i="3" s="1"/>
  <c r="AO466" i="3"/>
  <c r="AU466" i="3"/>
  <c r="BQ465" i="3"/>
  <c r="P465" i="3"/>
  <c r="Q465" i="3"/>
  <c r="R465" i="3"/>
  <c r="S465" i="3"/>
  <c r="T465" i="3"/>
  <c r="U465" i="3"/>
  <c r="BB465" i="3"/>
  <c r="V465" i="3"/>
  <c r="AB465" i="3"/>
  <c r="W465" i="3"/>
  <c r="AC465" i="3" s="1"/>
  <c r="X465" i="3"/>
  <c r="AD465" i="3" s="1"/>
  <c r="Y465" i="3"/>
  <c r="AE465" i="3" s="1"/>
  <c r="Z465" i="3"/>
  <c r="AF465" i="3"/>
  <c r="AA465" i="3"/>
  <c r="AG465" i="3" s="1"/>
  <c r="AY465" i="3"/>
  <c r="AJ465" i="3"/>
  <c r="AP465" i="3" s="1"/>
  <c r="AK465" i="3"/>
  <c r="AQ465" i="3" s="1"/>
  <c r="AL465" i="3"/>
  <c r="AR465" i="3" s="1"/>
  <c r="AM465" i="3"/>
  <c r="AS465" i="3"/>
  <c r="AN465" i="3"/>
  <c r="AT465" i="3" s="1"/>
  <c r="AO465" i="3"/>
  <c r="AU465" i="3"/>
  <c r="BQ464" i="3"/>
  <c r="P464" i="3"/>
  <c r="Q464" i="3"/>
  <c r="R464" i="3"/>
  <c r="S464" i="3"/>
  <c r="T464" i="3"/>
  <c r="U464" i="3"/>
  <c r="BB464" i="3"/>
  <c r="V464" i="3"/>
  <c r="AB464" i="3" s="1"/>
  <c r="W464" i="3"/>
  <c r="AC464" i="3"/>
  <c r="X464" i="3"/>
  <c r="AD464" i="3" s="1"/>
  <c r="Y464" i="3"/>
  <c r="AE464" i="3"/>
  <c r="Z464" i="3"/>
  <c r="AF464" i="3" s="1"/>
  <c r="AA464" i="3"/>
  <c r="AG464" i="3" s="1"/>
  <c r="AY464" i="3"/>
  <c r="AJ464" i="3"/>
  <c r="AP464" i="3" s="1"/>
  <c r="AK464" i="3"/>
  <c r="AQ464" i="3" s="1"/>
  <c r="AL464" i="3"/>
  <c r="AR464" i="3" s="1"/>
  <c r="AM464" i="3"/>
  <c r="AS464" i="3"/>
  <c r="AN464" i="3"/>
  <c r="AT464" i="3" s="1"/>
  <c r="AO464" i="3"/>
  <c r="AU464" i="3" s="1"/>
  <c r="BQ463" i="3"/>
  <c r="P463" i="3"/>
  <c r="Q463" i="3"/>
  <c r="R463" i="3"/>
  <c r="S463" i="3"/>
  <c r="T463" i="3"/>
  <c r="U463" i="3"/>
  <c r="BB463" i="3"/>
  <c r="V463" i="3"/>
  <c r="AB463" i="3" s="1"/>
  <c r="W463" i="3"/>
  <c r="AC463" i="3" s="1"/>
  <c r="X463" i="3"/>
  <c r="AD463" i="3" s="1"/>
  <c r="Y463" i="3"/>
  <c r="AE463" i="3" s="1"/>
  <c r="Z463" i="3"/>
  <c r="AF463" i="3" s="1"/>
  <c r="AA463" i="3"/>
  <c r="AG463" i="3" s="1"/>
  <c r="AY463" i="3"/>
  <c r="AJ463" i="3"/>
  <c r="AP463" i="3"/>
  <c r="AK463" i="3"/>
  <c r="AQ463" i="3" s="1"/>
  <c r="AL463" i="3"/>
  <c r="AR463" i="3"/>
  <c r="AM463" i="3"/>
  <c r="AS463" i="3" s="1"/>
  <c r="AN463" i="3"/>
  <c r="AT463" i="3" s="1"/>
  <c r="AO463" i="3"/>
  <c r="AU463" i="3" s="1"/>
  <c r="BQ462" i="3"/>
  <c r="P462" i="3"/>
  <c r="Q462" i="3"/>
  <c r="R462" i="3"/>
  <c r="S462" i="3"/>
  <c r="T462" i="3"/>
  <c r="U462" i="3"/>
  <c r="BB462" i="3"/>
  <c r="V462" i="3"/>
  <c r="AB462" i="3" s="1"/>
  <c r="W462" i="3"/>
  <c r="AC462" i="3" s="1"/>
  <c r="X462" i="3"/>
  <c r="AD462" i="3" s="1"/>
  <c r="Y462" i="3"/>
  <c r="AE462" i="3" s="1"/>
  <c r="Z462" i="3"/>
  <c r="AF462" i="3" s="1"/>
  <c r="AA462" i="3"/>
  <c r="AG462" i="3" s="1"/>
  <c r="AY462" i="3"/>
  <c r="AJ462" i="3"/>
  <c r="AP462" i="3" s="1"/>
  <c r="AK462" i="3"/>
  <c r="AQ462" i="3" s="1"/>
  <c r="AL462" i="3"/>
  <c r="AR462" i="3"/>
  <c r="AM462" i="3"/>
  <c r="AS462" i="3" s="1"/>
  <c r="AN462" i="3"/>
  <c r="AT462" i="3" s="1"/>
  <c r="AO462" i="3"/>
  <c r="AU462" i="3" s="1"/>
  <c r="BQ461" i="3"/>
  <c r="P461" i="3"/>
  <c r="Q461" i="3"/>
  <c r="R461" i="3"/>
  <c r="S461" i="3"/>
  <c r="T461" i="3"/>
  <c r="U461" i="3"/>
  <c r="BB461" i="3"/>
  <c r="V461" i="3"/>
  <c r="AB461" i="3" s="1"/>
  <c r="W461" i="3"/>
  <c r="AC461" i="3" s="1"/>
  <c r="X461" i="3"/>
  <c r="AD461" i="3" s="1"/>
  <c r="Y461" i="3"/>
  <c r="AE461" i="3" s="1"/>
  <c r="Z461" i="3"/>
  <c r="AF461" i="3" s="1"/>
  <c r="AH461" i="3" s="1"/>
  <c r="AA461" i="3"/>
  <c r="AG461" i="3" s="1"/>
  <c r="AY461" i="3"/>
  <c r="AJ461" i="3"/>
  <c r="AP461" i="3" s="1"/>
  <c r="AK461" i="3"/>
  <c r="AQ461" i="3" s="1"/>
  <c r="AL461" i="3"/>
  <c r="AR461" i="3" s="1"/>
  <c r="AM461" i="3"/>
  <c r="AS461" i="3" s="1"/>
  <c r="AN461" i="3"/>
  <c r="AT461" i="3" s="1"/>
  <c r="AO461" i="3"/>
  <c r="AU461" i="3" s="1"/>
  <c r="BQ460" i="3"/>
  <c r="P460" i="3"/>
  <c r="Q460" i="3"/>
  <c r="R460" i="3"/>
  <c r="S460" i="3"/>
  <c r="T460" i="3"/>
  <c r="U460" i="3"/>
  <c r="BB460" i="3"/>
  <c r="V460" i="3"/>
  <c r="AB460" i="3" s="1"/>
  <c r="W460" i="3"/>
  <c r="AC460" i="3" s="1"/>
  <c r="X460" i="3"/>
  <c r="AD460" i="3" s="1"/>
  <c r="Y460" i="3"/>
  <c r="AE460" i="3"/>
  <c r="Z460" i="3"/>
  <c r="AF460" i="3" s="1"/>
  <c r="AA460" i="3"/>
  <c r="AG460" i="3"/>
  <c r="AY460" i="3"/>
  <c r="AJ460" i="3"/>
  <c r="AP460" i="3" s="1"/>
  <c r="AK460" i="3"/>
  <c r="AQ460" i="3"/>
  <c r="AL460" i="3"/>
  <c r="AR460" i="3" s="1"/>
  <c r="AM460" i="3"/>
  <c r="AS460" i="3" s="1"/>
  <c r="AN460" i="3"/>
  <c r="AT460" i="3" s="1"/>
  <c r="AO460" i="3"/>
  <c r="AU460" i="3" s="1"/>
  <c r="BQ459" i="3"/>
  <c r="P459" i="3"/>
  <c r="Q459" i="3"/>
  <c r="R459" i="3"/>
  <c r="S459" i="3"/>
  <c r="T459" i="3"/>
  <c r="U459" i="3"/>
  <c r="BB459" i="3"/>
  <c r="V459" i="3"/>
  <c r="AB459" i="3" s="1"/>
  <c r="W459" i="3"/>
  <c r="AC459" i="3"/>
  <c r="X459" i="3"/>
  <c r="AD459" i="3" s="1"/>
  <c r="Y459" i="3"/>
  <c r="AE459" i="3"/>
  <c r="Z459" i="3"/>
  <c r="AF459" i="3" s="1"/>
  <c r="AA459" i="3"/>
  <c r="AG459" i="3" s="1"/>
  <c r="AY459" i="3"/>
  <c r="AJ459" i="3"/>
  <c r="AP459" i="3" s="1"/>
  <c r="AK459" i="3"/>
  <c r="AQ459" i="3" s="1"/>
  <c r="AL459" i="3"/>
  <c r="AR459" i="3" s="1"/>
  <c r="AM459" i="3"/>
  <c r="AS459" i="3" s="1"/>
  <c r="AN459" i="3"/>
  <c r="AT459" i="3" s="1"/>
  <c r="AO459" i="3"/>
  <c r="AU459" i="3" s="1"/>
  <c r="BQ458" i="3"/>
  <c r="P458" i="3"/>
  <c r="Q458" i="3"/>
  <c r="R458" i="3"/>
  <c r="S458" i="3"/>
  <c r="T458" i="3"/>
  <c r="U458" i="3"/>
  <c r="BB458" i="3"/>
  <c r="V458" i="3"/>
  <c r="AB458" i="3" s="1"/>
  <c r="W458" i="3"/>
  <c r="AC458" i="3"/>
  <c r="X458" i="3"/>
  <c r="AD458" i="3" s="1"/>
  <c r="Y458" i="3"/>
  <c r="AE458" i="3" s="1"/>
  <c r="Z458" i="3"/>
  <c r="AF458" i="3" s="1"/>
  <c r="AA458" i="3"/>
  <c r="AG458" i="3" s="1"/>
  <c r="AY458" i="3"/>
  <c r="AJ458" i="3"/>
  <c r="AP458" i="3" s="1"/>
  <c r="AK458" i="3"/>
  <c r="AQ458" i="3" s="1"/>
  <c r="AL458" i="3"/>
  <c r="AR458" i="3" s="1"/>
  <c r="AM458" i="3"/>
  <c r="AS458" i="3" s="1"/>
  <c r="AN458" i="3"/>
  <c r="AT458" i="3" s="1"/>
  <c r="AO458" i="3"/>
  <c r="AU458" i="3" s="1"/>
  <c r="BQ457" i="3"/>
  <c r="P457" i="3"/>
  <c r="Q457" i="3"/>
  <c r="R457" i="3"/>
  <c r="S457" i="3"/>
  <c r="T457" i="3"/>
  <c r="U457" i="3"/>
  <c r="BB457" i="3"/>
  <c r="V457" i="3"/>
  <c r="AB457" i="3" s="1"/>
  <c r="W457" i="3"/>
  <c r="AC457" i="3" s="1"/>
  <c r="X457" i="3"/>
  <c r="AD457" i="3" s="1"/>
  <c r="Y457" i="3"/>
  <c r="AE457" i="3" s="1"/>
  <c r="Z457" i="3"/>
  <c r="AF457" i="3" s="1"/>
  <c r="AA457" i="3"/>
  <c r="AG457" i="3" s="1"/>
  <c r="AY457" i="3"/>
  <c r="AJ457" i="3"/>
  <c r="AP457" i="3" s="1"/>
  <c r="AK457" i="3"/>
  <c r="AQ457" i="3"/>
  <c r="AL457" i="3"/>
  <c r="AR457" i="3" s="1"/>
  <c r="AM457" i="3"/>
  <c r="AS457" i="3" s="1"/>
  <c r="AN457" i="3"/>
  <c r="AT457" i="3" s="1"/>
  <c r="AO457" i="3"/>
  <c r="AU457" i="3" s="1"/>
  <c r="BQ456" i="3"/>
  <c r="P456" i="3"/>
  <c r="Q456" i="3"/>
  <c r="R456" i="3"/>
  <c r="S456" i="3"/>
  <c r="T456" i="3"/>
  <c r="U456" i="3"/>
  <c r="BB456" i="3"/>
  <c r="V456" i="3"/>
  <c r="AB456" i="3" s="1"/>
  <c r="W456" i="3"/>
  <c r="AC456" i="3"/>
  <c r="X456" i="3"/>
  <c r="AD456" i="3" s="1"/>
  <c r="Y456" i="3"/>
  <c r="AE456" i="3" s="1"/>
  <c r="Z456" i="3"/>
  <c r="AF456" i="3"/>
  <c r="AA456" i="3"/>
  <c r="AG456" i="3" s="1"/>
  <c r="AY456" i="3"/>
  <c r="AJ456" i="3"/>
  <c r="AP456" i="3" s="1"/>
  <c r="AK456" i="3"/>
  <c r="AQ456" i="3" s="1"/>
  <c r="AL456" i="3"/>
  <c r="AR456" i="3" s="1"/>
  <c r="AM456" i="3"/>
  <c r="AS456" i="3" s="1"/>
  <c r="AN456" i="3"/>
  <c r="AT456" i="3"/>
  <c r="AO456" i="3"/>
  <c r="AU456" i="3" s="1"/>
  <c r="BQ455" i="3"/>
  <c r="P455" i="3"/>
  <c r="Q455" i="3"/>
  <c r="R455" i="3"/>
  <c r="S455" i="3"/>
  <c r="T455" i="3"/>
  <c r="U455" i="3"/>
  <c r="BB455" i="3"/>
  <c r="V455" i="3"/>
  <c r="AB455" i="3" s="1"/>
  <c r="W455" i="3"/>
  <c r="AC455" i="3" s="1"/>
  <c r="X455" i="3"/>
  <c r="AD455" i="3" s="1"/>
  <c r="Y455" i="3"/>
  <c r="AE455" i="3" s="1"/>
  <c r="Z455" i="3"/>
  <c r="AF455" i="3" s="1"/>
  <c r="AA455" i="3"/>
  <c r="AG455" i="3"/>
  <c r="AY455" i="3"/>
  <c r="AJ455" i="3"/>
  <c r="AP455" i="3" s="1"/>
  <c r="AK455" i="3"/>
  <c r="AQ455" i="3" s="1"/>
  <c r="AL455" i="3"/>
  <c r="AR455" i="3" s="1"/>
  <c r="AM455" i="3"/>
  <c r="AS455" i="3" s="1"/>
  <c r="AN455" i="3"/>
  <c r="AT455" i="3" s="1"/>
  <c r="AO455" i="3"/>
  <c r="AU455" i="3" s="1"/>
  <c r="BQ454" i="3"/>
  <c r="P454" i="3"/>
  <c r="Q454" i="3"/>
  <c r="R454" i="3"/>
  <c r="S454" i="3"/>
  <c r="T454" i="3"/>
  <c r="U454" i="3"/>
  <c r="BB454" i="3"/>
  <c r="V454" i="3"/>
  <c r="AB454" i="3" s="1"/>
  <c r="W454" i="3"/>
  <c r="AC454" i="3" s="1"/>
  <c r="X454" i="3"/>
  <c r="AD454" i="3" s="1"/>
  <c r="Y454" i="3"/>
  <c r="AE454" i="3" s="1"/>
  <c r="Z454" i="3"/>
  <c r="AF454" i="3" s="1"/>
  <c r="AA454" i="3"/>
  <c r="AG454" i="3" s="1"/>
  <c r="AY454" i="3"/>
  <c r="AJ454" i="3"/>
  <c r="AP454" i="3" s="1"/>
  <c r="AK454" i="3"/>
  <c r="AQ454" i="3" s="1"/>
  <c r="AL454" i="3"/>
  <c r="AR454" i="3" s="1"/>
  <c r="AM454" i="3"/>
  <c r="AS454" i="3" s="1"/>
  <c r="AN454" i="3"/>
  <c r="AT454" i="3" s="1"/>
  <c r="AO454" i="3"/>
  <c r="AU454" i="3" s="1"/>
  <c r="BQ453" i="3"/>
  <c r="P453" i="3"/>
  <c r="Q453" i="3"/>
  <c r="R453" i="3"/>
  <c r="S453" i="3"/>
  <c r="T453" i="3"/>
  <c r="U453" i="3"/>
  <c r="BB453" i="3"/>
  <c r="V453" i="3"/>
  <c r="AB453" i="3" s="1"/>
  <c r="W453" i="3"/>
  <c r="AC453" i="3"/>
  <c r="X453" i="3"/>
  <c r="AD453" i="3" s="1"/>
  <c r="Y453" i="3"/>
  <c r="AE453" i="3" s="1"/>
  <c r="Z453" i="3"/>
  <c r="AF453" i="3" s="1"/>
  <c r="AA453" i="3"/>
  <c r="AG453" i="3" s="1"/>
  <c r="AY453" i="3"/>
  <c r="AJ453" i="3"/>
  <c r="AP453" i="3"/>
  <c r="AK453" i="3"/>
  <c r="AQ453" i="3" s="1"/>
  <c r="AL453" i="3"/>
  <c r="AR453" i="3" s="1"/>
  <c r="AM453" i="3"/>
  <c r="AS453" i="3" s="1"/>
  <c r="AN453" i="3"/>
  <c r="AT453" i="3" s="1"/>
  <c r="AO453" i="3"/>
  <c r="AU453" i="3" s="1"/>
  <c r="BQ452" i="3"/>
  <c r="P452" i="3"/>
  <c r="Q452" i="3"/>
  <c r="R452" i="3"/>
  <c r="S452" i="3"/>
  <c r="T452" i="3"/>
  <c r="U452" i="3"/>
  <c r="BB452" i="3"/>
  <c r="V452" i="3"/>
  <c r="AB452" i="3" s="1"/>
  <c r="W452" i="3"/>
  <c r="AC452" i="3" s="1"/>
  <c r="X452" i="3"/>
  <c r="AD452" i="3" s="1"/>
  <c r="Y452" i="3"/>
  <c r="AE452" i="3" s="1"/>
  <c r="Z452" i="3"/>
  <c r="AF452" i="3" s="1"/>
  <c r="AA452" i="3"/>
  <c r="AG452" i="3"/>
  <c r="AY452" i="3"/>
  <c r="AJ452" i="3"/>
  <c r="AP452" i="3" s="1"/>
  <c r="AK452" i="3"/>
  <c r="AQ452" i="3"/>
  <c r="AL452" i="3"/>
  <c r="AR452" i="3" s="1"/>
  <c r="AM452" i="3"/>
  <c r="AS452" i="3" s="1"/>
  <c r="AN452" i="3"/>
  <c r="AT452" i="3" s="1"/>
  <c r="AO452" i="3"/>
  <c r="AU452" i="3" s="1"/>
  <c r="BQ451" i="3"/>
  <c r="P451" i="3"/>
  <c r="Q451" i="3"/>
  <c r="R451" i="3"/>
  <c r="S451" i="3"/>
  <c r="T451" i="3"/>
  <c r="U451" i="3"/>
  <c r="BB451" i="3"/>
  <c r="V451" i="3"/>
  <c r="AB451" i="3" s="1"/>
  <c r="W451" i="3"/>
  <c r="AC451" i="3"/>
  <c r="X451" i="3"/>
  <c r="AD451" i="3" s="1"/>
  <c r="Y451" i="3"/>
  <c r="AE451" i="3"/>
  <c r="Z451" i="3"/>
  <c r="AF451" i="3" s="1"/>
  <c r="AA451" i="3"/>
  <c r="AG451" i="3"/>
  <c r="AY451" i="3"/>
  <c r="AJ451" i="3"/>
  <c r="AP451" i="3" s="1"/>
  <c r="AK451" i="3"/>
  <c r="AQ451" i="3" s="1"/>
  <c r="AL451" i="3"/>
  <c r="AR451" i="3"/>
  <c r="AM451" i="3"/>
  <c r="AS451" i="3" s="1"/>
  <c r="AN451" i="3"/>
  <c r="AT451" i="3" s="1"/>
  <c r="AO451" i="3"/>
  <c r="AU451" i="3" s="1"/>
  <c r="BQ450" i="3"/>
  <c r="P450" i="3"/>
  <c r="Q450" i="3"/>
  <c r="R450" i="3"/>
  <c r="S450" i="3"/>
  <c r="T450" i="3"/>
  <c r="U450" i="3"/>
  <c r="BB450" i="3"/>
  <c r="V450" i="3"/>
  <c r="AB450" i="3"/>
  <c r="W450" i="3"/>
  <c r="AC450" i="3" s="1"/>
  <c r="X450" i="3"/>
  <c r="AD450" i="3"/>
  <c r="Y450" i="3"/>
  <c r="AE450" i="3" s="1"/>
  <c r="Z450" i="3"/>
  <c r="AF450" i="3"/>
  <c r="AA450" i="3"/>
  <c r="AG450" i="3"/>
  <c r="AY450" i="3"/>
  <c r="AJ450" i="3"/>
  <c r="AP450" i="3" s="1"/>
  <c r="AK450" i="3"/>
  <c r="AQ450" i="3" s="1"/>
  <c r="AL450" i="3"/>
  <c r="AR450" i="3" s="1"/>
  <c r="AM450" i="3"/>
  <c r="AS450" i="3" s="1"/>
  <c r="AN450" i="3"/>
  <c r="AT450" i="3" s="1"/>
  <c r="AO450" i="3"/>
  <c r="AU450" i="3"/>
  <c r="BQ449" i="3"/>
  <c r="P449" i="3"/>
  <c r="Q449" i="3"/>
  <c r="R449" i="3"/>
  <c r="S449" i="3"/>
  <c r="T449" i="3"/>
  <c r="U449" i="3"/>
  <c r="BB449" i="3"/>
  <c r="V449" i="3"/>
  <c r="AB449" i="3"/>
  <c r="W449" i="3"/>
  <c r="AC449" i="3" s="1"/>
  <c r="X449" i="3"/>
  <c r="AD449" i="3" s="1"/>
  <c r="Y449" i="3"/>
  <c r="AE449" i="3" s="1"/>
  <c r="Z449" i="3"/>
  <c r="AF449" i="3" s="1"/>
  <c r="AA449" i="3"/>
  <c r="AG449" i="3" s="1"/>
  <c r="AY449" i="3"/>
  <c r="AJ449" i="3"/>
  <c r="AP449" i="3" s="1"/>
  <c r="AK449" i="3"/>
  <c r="AQ449" i="3" s="1"/>
  <c r="AL449" i="3"/>
  <c r="AR449" i="3" s="1"/>
  <c r="AM449" i="3"/>
  <c r="AS449" i="3" s="1"/>
  <c r="AN449" i="3"/>
  <c r="AT449" i="3" s="1"/>
  <c r="AO449" i="3"/>
  <c r="AU449" i="3" s="1"/>
  <c r="BQ448" i="3"/>
  <c r="P448" i="3"/>
  <c r="Q448" i="3"/>
  <c r="R448" i="3"/>
  <c r="S448" i="3"/>
  <c r="T448" i="3"/>
  <c r="U448" i="3"/>
  <c r="BB448" i="3"/>
  <c r="V448" i="3"/>
  <c r="AB448" i="3" s="1"/>
  <c r="W448" i="3"/>
  <c r="AC448" i="3" s="1"/>
  <c r="AH448" i="3" s="1"/>
  <c r="AI448" i="3" s="1"/>
  <c r="X448" i="3"/>
  <c r="AD448" i="3" s="1"/>
  <c r="Y448" i="3"/>
  <c r="AE448" i="3" s="1"/>
  <c r="Z448" i="3"/>
  <c r="AF448" i="3" s="1"/>
  <c r="AA448" i="3"/>
  <c r="AG448" i="3" s="1"/>
  <c r="AY448" i="3"/>
  <c r="AJ448" i="3"/>
  <c r="AP448" i="3"/>
  <c r="AK448" i="3"/>
  <c r="AQ448" i="3" s="1"/>
  <c r="AL448" i="3"/>
  <c r="AR448" i="3" s="1"/>
  <c r="AM448" i="3"/>
  <c r="AS448" i="3" s="1"/>
  <c r="AN448" i="3"/>
  <c r="AT448" i="3" s="1"/>
  <c r="AO448" i="3"/>
  <c r="AU448" i="3" s="1"/>
  <c r="BQ447" i="3"/>
  <c r="P447" i="3"/>
  <c r="Q447" i="3"/>
  <c r="R447" i="3"/>
  <c r="S447" i="3"/>
  <c r="T447" i="3"/>
  <c r="U447" i="3"/>
  <c r="BB447" i="3"/>
  <c r="V447" i="3"/>
  <c r="AB447" i="3" s="1"/>
  <c r="W447" i="3"/>
  <c r="AC447" i="3" s="1"/>
  <c r="X447" i="3"/>
  <c r="AD447" i="3" s="1"/>
  <c r="Y447" i="3"/>
  <c r="AE447" i="3" s="1"/>
  <c r="Z447" i="3"/>
  <c r="AF447" i="3" s="1"/>
  <c r="AA447" i="3"/>
  <c r="AG447" i="3"/>
  <c r="AY447" i="3"/>
  <c r="AJ447" i="3"/>
  <c r="AP447" i="3" s="1"/>
  <c r="AK447" i="3"/>
  <c r="AQ447" i="3" s="1"/>
  <c r="AL447" i="3"/>
  <c r="AR447" i="3" s="1"/>
  <c r="AM447" i="3"/>
  <c r="AS447" i="3" s="1"/>
  <c r="AN447" i="3"/>
  <c r="AT447" i="3" s="1"/>
  <c r="AO447" i="3"/>
  <c r="AU447" i="3"/>
  <c r="BQ446" i="3"/>
  <c r="P446" i="3"/>
  <c r="Q446" i="3"/>
  <c r="R446" i="3"/>
  <c r="S446" i="3"/>
  <c r="T446" i="3"/>
  <c r="U446" i="3"/>
  <c r="BB446" i="3"/>
  <c r="V446" i="3"/>
  <c r="AB446" i="3" s="1"/>
  <c r="W446" i="3"/>
  <c r="AC446" i="3" s="1"/>
  <c r="X446" i="3"/>
  <c r="AD446" i="3" s="1"/>
  <c r="Y446" i="3"/>
  <c r="AE446" i="3" s="1"/>
  <c r="Z446" i="3"/>
  <c r="AF446" i="3" s="1"/>
  <c r="AA446" i="3"/>
  <c r="AG446" i="3" s="1"/>
  <c r="AY446" i="3"/>
  <c r="AJ446" i="3"/>
  <c r="AP446" i="3" s="1"/>
  <c r="AK446" i="3"/>
  <c r="AQ446" i="3" s="1"/>
  <c r="AL446" i="3"/>
  <c r="AR446" i="3"/>
  <c r="AM446" i="3"/>
  <c r="AS446" i="3" s="1"/>
  <c r="AN446" i="3"/>
  <c r="AT446" i="3" s="1"/>
  <c r="AO446" i="3"/>
  <c r="AU446" i="3" s="1"/>
  <c r="BQ445" i="3"/>
  <c r="P445" i="3"/>
  <c r="Q445" i="3"/>
  <c r="R445" i="3"/>
  <c r="S445" i="3"/>
  <c r="T445" i="3"/>
  <c r="U445" i="3"/>
  <c r="BB445" i="3"/>
  <c r="V445" i="3"/>
  <c r="AB445" i="3" s="1"/>
  <c r="W445" i="3"/>
  <c r="AC445" i="3"/>
  <c r="X445" i="3"/>
  <c r="AD445" i="3"/>
  <c r="Y445" i="3"/>
  <c r="AE445" i="3" s="1"/>
  <c r="Z445" i="3"/>
  <c r="AF445" i="3"/>
  <c r="AA445" i="3"/>
  <c r="AG445" i="3" s="1"/>
  <c r="AY445" i="3"/>
  <c r="AJ445" i="3"/>
  <c r="AP445" i="3"/>
  <c r="AK445" i="3"/>
  <c r="AQ445" i="3" s="1"/>
  <c r="AL445" i="3"/>
  <c r="AR445" i="3" s="1"/>
  <c r="AM445" i="3"/>
  <c r="AS445" i="3" s="1"/>
  <c r="AN445" i="3"/>
  <c r="AT445" i="3" s="1"/>
  <c r="AO445" i="3"/>
  <c r="AU445" i="3"/>
  <c r="BQ444" i="3"/>
  <c r="P444" i="3"/>
  <c r="Q444" i="3"/>
  <c r="R444" i="3"/>
  <c r="S444" i="3"/>
  <c r="T444" i="3"/>
  <c r="U444" i="3"/>
  <c r="BB444" i="3"/>
  <c r="V444" i="3"/>
  <c r="AB444" i="3"/>
  <c r="W444" i="3"/>
  <c r="AC444" i="3" s="1"/>
  <c r="X444" i="3"/>
  <c r="AD444" i="3"/>
  <c r="Y444" i="3"/>
  <c r="AE444" i="3" s="1"/>
  <c r="Z444" i="3"/>
  <c r="AF444" i="3" s="1"/>
  <c r="AA444" i="3"/>
  <c r="AG444" i="3" s="1"/>
  <c r="AY444" i="3"/>
  <c r="AJ444" i="3"/>
  <c r="AP444" i="3" s="1"/>
  <c r="AK444" i="3"/>
  <c r="AQ444" i="3" s="1"/>
  <c r="AL444" i="3"/>
  <c r="AR444" i="3" s="1"/>
  <c r="AM444" i="3"/>
  <c r="AS444" i="3"/>
  <c r="AN444" i="3"/>
  <c r="AT444" i="3" s="1"/>
  <c r="AO444" i="3"/>
  <c r="AU444" i="3" s="1"/>
  <c r="BQ443" i="3"/>
  <c r="P443" i="3"/>
  <c r="Q443" i="3"/>
  <c r="R443" i="3"/>
  <c r="S443" i="3"/>
  <c r="T443" i="3"/>
  <c r="U443" i="3"/>
  <c r="BB443" i="3"/>
  <c r="V443" i="3"/>
  <c r="AB443" i="3"/>
  <c r="W443" i="3"/>
  <c r="AC443" i="3"/>
  <c r="X443" i="3"/>
  <c r="AD443" i="3" s="1"/>
  <c r="Y443" i="3"/>
  <c r="AE443" i="3"/>
  <c r="Z443" i="3"/>
  <c r="AF443" i="3" s="1"/>
  <c r="AA443" i="3"/>
  <c r="AG443" i="3" s="1"/>
  <c r="AY443" i="3"/>
  <c r="AJ443" i="3"/>
  <c r="AP443" i="3" s="1"/>
  <c r="AK443" i="3"/>
  <c r="AQ443" i="3" s="1"/>
  <c r="AL443" i="3"/>
  <c r="AR443" i="3" s="1"/>
  <c r="AM443" i="3"/>
  <c r="AS443" i="3" s="1"/>
  <c r="AN443" i="3"/>
  <c r="AT443" i="3" s="1"/>
  <c r="AO443" i="3"/>
  <c r="AU443" i="3" s="1"/>
  <c r="BQ442" i="3"/>
  <c r="P442" i="3"/>
  <c r="Q442" i="3"/>
  <c r="R442" i="3"/>
  <c r="S442" i="3"/>
  <c r="T442" i="3"/>
  <c r="U442" i="3"/>
  <c r="BB442" i="3"/>
  <c r="V442" i="3"/>
  <c r="AB442" i="3" s="1"/>
  <c r="W442" i="3"/>
  <c r="AC442" i="3"/>
  <c r="X442" i="3"/>
  <c r="AD442" i="3" s="1"/>
  <c r="Y442" i="3"/>
  <c r="AE442" i="3" s="1"/>
  <c r="Z442" i="3"/>
  <c r="AF442" i="3" s="1"/>
  <c r="AA442" i="3"/>
  <c r="AG442" i="3" s="1"/>
  <c r="AY442" i="3"/>
  <c r="AJ442" i="3"/>
  <c r="AP442" i="3" s="1"/>
  <c r="AK442" i="3"/>
  <c r="AQ442" i="3" s="1"/>
  <c r="AL442" i="3"/>
  <c r="AR442" i="3" s="1"/>
  <c r="AM442" i="3"/>
  <c r="AS442" i="3" s="1"/>
  <c r="AN442" i="3"/>
  <c r="AT442" i="3"/>
  <c r="AO442" i="3"/>
  <c r="AU442" i="3" s="1"/>
  <c r="BQ441" i="3"/>
  <c r="P441" i="3"/>
  <c r="Q441" i="3"/>
  <c r="R441" i="3"/>
  <c r="S441" i="3"/>
  <c r="T441" i="3"/>
  <c r="U441" i="3"/>
  <c r="BB441" i="3"/>
  <c r="V441" i="3"/>
  <c r="AB441" i="3"/>
  <c r="W441" i="3"/>
  <c r="AC441" i="3" s="1"/>
  <c r="X441" i="3"/>
  <c r="AD441" i="3" s="1"/>
  <c r="Y441" i="3"/>
  <c r="AE441" i="3" s="1"/>
  <c r="Z441" i="3"/>
  <c r="AF441" i="3"/>
  <c r="AA441" i="3"/>
  <c r="AG441" i="3" s="1"/>
  <c r="AY441" i="3"/>
  <c r="AJ441" i="3"/>
  <c r="AP441" i="3" s="1"/>
  <c r="AK441" i="3"/>
  <c r="AQ441" i="3" s="1"/>
  <c r="AL441" i="3"/>
  <c r="AR441" i="3" s="1"/>
  <c r="AM441" i="3"/>
  <c r="AS441" i="3"/>
  <c r="AN441" i="3"/>
  <c r="AT441" i="3" s="1"/>
  <c r="AO441" i="3"/>
  <c r="AU441" i="3" s="1"/>
  <c r="BQ440" i="3"/>
  <c r="P440" i="3"/>
  <c r="BN440" i="3" s="1"/>
  <c r="Q440" i="3"/>
  <c r="R440" i="3"/>
  <c r="S440" i="3"/>
  <c r="T440" i="3"/>
  <c r="U440" i="3"/>
  <c r="BB440" i="3"/>
  <c r="V440" i="3"/>
  <c r="AB440" i="3"/>
  <c r="W440" i="3"/>
  <c r="AC440" i="3" s="1"/>
  <c r="X440" i="3"/>
  <c r="AD440" i="3" s="1"/>
  <c r="Y440" i="3"/>
  <c r="AE440" i="3" s="1"/>
  <c r="Z440" i="3"/>
  <c r="AF440" i="3" s="1"/>
  <c r="AA440" i="3"/>
  <c r="AG440" i="3" s="1"/>
  <c r="AY440" i="3"/>
  <c r="AJ440" i="3"/>
  <c r="AP440" i="3" s="1"/>
  <c r="AK440" i="3"/>
  <c r="AQ440" i="3" s="1"/>
  <c r="AL440" i="3"/>
  <c r="AR440" i="3" s="1"/>
  <c r="AM440" i="3"/>
  <c r="AS440" i="3"/>
  <c r="AN440" i="3"/>
  <c r="AT440" i="3" s="1"/>
  <c r="AO440" i="3"/>
  <c r="AU440" i="3"/>
  <c r="BQ439" i="3"/>
  <c r="P439" i="3"/>
  <c r="Q439" i="3"/>
  <c r="R439" i="3"/>
  <c r="S439" i="3"/>
  <c r="T439" i="3"/>
  <c r="U439" i="3"/>
  <c r="BB439" i="3"/>
  <c r="V439" i="3"/>
  <c r="AB439" i="3" s="1"/>
  <c r="W439" i="3"/>
  <c r="AC439" i="3"/>
  <c r="X439" i="3"/>
  <c r="AD439" i="3"/>
  <c r="Y439" i="3"/>
  <c r="AE439" i="3" s="1"/>
  <c r="Z439" i="3"/>
  <c r="AF439" i="3" s="1"/>
  <c r="AA439" i="3"/>
  <c r="AG439" i="3"/>
  <c r="AY439" i="3"/>
  <c r="AJ439" i="3"/>
  <c r="AP439" i="3" s="1"/>
  <c r="AK439" i="3"/>
  <c r="AQ439" i="3" s="1"/>
  <c r="AL439" i="3"/>
  <c r="AR439" i="3" s="1"/>
  <c r="AM439" i="3"/>
  <c r="AS439" i="3" s="1"/>
  <c r="AN439" i="3"/>
  <c r="AT439" i="3" s="1"/>
  <c r="AO439" i="3"/>
  <c r="AU439" i="3" s="1"/>
  <c r="BQ438" i="3"/>
  <c r="P438" i="3"/>
  <c r="Q438" i="3"/>
  <c r="R438" i="3"/>
  <c r="S438" i="3"/>
  <c r="T438" i="3"/>
  <c r="U438" i="3"/>
  <c r="BB438" i="3"/>
  <c r="V438" i="3"/>
  <c r="AB438" i="3" s="1"/>
  <c r="W438" i="3"/>
  <c r="AC438" i="3" s="1"/>
  <c r="X438" i="3"/>
  <c r="AD438" i="3" s="1"/>
  <c r="Y438" i="3"/>
  <c r="AE438" i="3"/>
  <c r="Z438" i="3"/>
  <c r="AF438" i="3" s="1"/>
  <c r="AA438" i="3"/>
  <c r="AG438" i="3"/>
  <c r="AY438" i="3"/>
  <c r="AJ438" i="3"/>
  <c r="AP438" i="3" s="1"/>
  <c r="AK438" i="3"/>
  <c r="AQ438" i="3" s="1"/>
  <c r="AL438" i="3"/>
  <c r="AR438" i="3" s="1"/>
  <c r="AM438" i="3"/>
  <c r="AS438" i="3" s="1"/>
  <c r="AN438" i="3"/>
  <c r="AT438" i="3" s="1"/>
  <c r="AO438" i="3"/>
  <c r="AU438" i="3" s="1"/>
  <c r="BQ437" i="3"/>
  <c r="P437" i="3"/>
  <c r="Q437" i="3"/>
  <c r="R437" i="3"/>
  <c r="S437" i="3"/>
  <c r="T437" i="3"/>
  <c r="U437" i="3"/>
  <c r="BB437" i="3"/>
  <c r="V437" i="3"/>
  <c r="AB437" i="3" s="1"/>
  <c r="W437" i="3"/>
  <c r="AC437" i="3" s="1"/>
  <c r="X437" i="3"/>
  <c r="AD437" i="3"/>
  <c r="Y437" i="3"/>
  <c r="AE437" i="3" s="1"/>
  <c r="Z437" i="3"/>
  <c r="AF437" i="3"/>
  <c r="AA437" i="3"/>
  <c r="AG437" i="3" s="1"/>
  <c r="AY437" i="3"/>
  <c r="AJ437" i="3"/>
  <c r="AP437" i="3"/>
  <c r="AK437" i="3"/>
  <c r="AQ437" i="3" s="1"/>
  <c r="AL437" i="3"/>
  <c r="AR437" i="3" s="1"/>
  <c r="AM437" i="3"/>
  <c r="AS437" i="3" s="1"/>
  <c r="AN437" i="3"/>
  <c r="AT437" i="3" s="1"/>
  <c r="AO437" i="3"/>
  <c r="AU437" i="3" s="1"/>
  <c r="BQ436" i="3"/>
  <c r="P436" i="3"/>
  <c r="Q436" i="3"/>
  <c r="R436" i="3"/>
  <c r="S436" i="3"/>
  <c r="T436" i="3"/>
  <c r="U436" i="3"/>
  <c r="BB436" i="3"/>
  <c r="V436" i="3"/>
  <c r="AB436" i="3"/>
  <c r="W436" i="3"/>
  <c r="AC436" i="3" s="1"/>
  <c r="X436" i="3"/>
  <c r="AD436" i="3" s="1"/>
  <c r="Y436" i="3"/>
  <c r="AE436" i="3" s="1"/>
  <c r="Z436" i="3"/>
  <c r="AF436" i="3" s="1"/>
  <c r="AA436" i="3"/>
  <c r="AG436" i="3" s="1"/>
  <c r="AY436" i="3"/>
  <c r="AJ436" i="3"/>
  <c r="AP436" i="3" s="1"/>
  <c r="AK436" i="3"/>
  <c r="AQ436" i="3" s="1"/>
  <c r="AL436" i="3"/>
  <c r="AR436" i="3" s="1"/>
  <c r="AM436" i="3"/>
  <c r="AS436" i="3" s="1"/>
  <c r="AN436" i="3"/>
  <c r="AT436" i="3" s="1"/>
  <c r="AO436" i="3"/>
  <c r="AU436" i="3"/>
  <c r="BQ435" i="3"/>
  <c r="P435" i="3"/>
  <c r="Q435" i="3"/>
  <c r="R435" i="3"/>
  <c r="S435" i="3"/>
  <c r="T435" i="3"/>
  <c r="U435" i="3"/>
  <c r="BB435" i="3"/>
  <c r="V435" i="3"/>
  <c r="AB435" i="3" s="1"/>
  <c r="W435" i="3"/>
  <c r="AC435" i="3" s="1"/>
  <c r="X435" i="3"/>
  <c r="AD435" i="3" s="1"/>
  <c r="Y435" i="3"/>
  <c r="AE435" i="3"/>
  <c r="Z435" i="3"/>
  <c r="AF435" i="3" s="1"/>
  <c r="AA435" i="3"/>
  <c r="AG435" i="3" s="1"/>
  <c r="AY435" i="3"/>
  <c r="AJ435" i="3"/>
  <c r="AP435" i="3" s="1"/>
  <c r="AK435" i="3"/>
  <c r="AQ435" i="3" s="1"/>
  <c r="AL435" i="3"/>
  <c r="AR435" i="3" s="1"/>
  <c r="AM435" i="3"/>
  <c r="AS435" i="3" s="1"/>
  <c r="AN435" i="3"/>
  <c r="AT435" i="3" s="1"/>
  <c r="AO435" i="3"/>
  <c r="AU435" i="3" s="1"/>
  <c r="BQ434" i="3"/>
  <c r="P434" i="3"/>
  <c r="Q434" i="3"/>
  <c r="R434" i="3"/>
  <c r="S434" i="3"/>
  <c r="T434" i="3"/>
  <c r="U434" i="3"/>
  <c r="BB434" i="3"/>
  <c r="V434" i="3"/>
  <c r="AB434" i="3" s="1"/>
  <c r="W434" i="3"/>
  <c r="AC434" i="3"/>
  <c r="X434" i="3"/>
  <c r="AD434" i="3" s="1"/>
  <c r="Y434" i="3"/>
  <c r="AE434" i="3" s="1"/>
  <c r="Z434" i="3"/>
  <c r="AF434" i="3" s="1"/>
  <c r="AA434" i="3"/>
  <c r="AG434" i="3"/>
  <c r="AY434" i="3"/>
  <c r="AJ434" i="3"/>
  <c r="AP434" i="3" s="1"/>
  <c r="AK434" i="3"/>
  <c r="AQ434" i="3" s="1"/>
  <c r="AL434" i="3"/>
  <c r="AR434" i="3" s="1"/>
  <c r="AM434" i="3"/>
  <c r="AS434" i="3" s="1"/>
  <c r="AN434" i="3"/>
  <c r="AT434" i="3" s="1"/>
  <c r="AO434" i="3"/>
  <c r="AU434" i="3" s="1"/>
  <c r="BQ433" i="3"/>
  <c r="P433" i="3"/>
  <c r="Q433" i="3"/>
  <c r="R433" i="3"/>
  <c r="S433" i="3"/>
  <c r="T433" i="3"/>
  <c r="U433" i="3"/>
  <c r="BB433" i="3"/>
  <c r="V433" i="3"/>
  <c r="AB433" i="3"/>
  <c r="W433" i="3"/>
  <c r="AC433" i="3" s="1"/>
  <c r="X433" i="3"/>
  <c r="AD433" i="3"/>
  <c r="Y433" i="3"/>
  <c r="AE433" i="3" s="1"/>
  <c r="Z433" i="3"/>
  <c r="AF433" i="3" s="1"/>
  <c r="AA433" i="3"/>
  <c r="AG433" i="3" s="1"/>
  <c r="AY433" i="3"/>
  <c r="AJ433" i="3"/>
  <c r="AP433" i="3" s="1"/>
  <c r="AK433" i="3"/>
  <c r="AQ433" i="3" s="1"/>
  <c r="AL433" i="3"/>
  <c r="AR433" i="3" s="1"/>
  <c r="AM433" i="3"/>
  <c r="AS433" i="3" s="1"/>
  <c r="AN433" i="3"/>
  <c r="AT433" i="3" s="1"/>
  <c r="AO433" i="3"/>
  <c r="AU433" i="3"/>
  <c r="BQ432" i="3"/>
  <c r="P432" i="3"/>
  <c r="Q432" i="3"/>
  <c r="R432" i="3"/>
  <c r="S432" i="3"/>
  <c r="T432" i="3"/>
  <c r="U432" i="3"/>
  <c r="BB432" i="3"/>
  <c r="V432" i="3"/>
  <c r="AB432" i="3" s="1"/>
  <c r="W432" i="3"/>
  <c r="AC432" i="3" s="1"/>
  <c r="X432" i="3"/>
  <c r="AD432" i="3"/>
  <c r="Y432" i="3"/>
  <c r="AE432" i="3" s="1"/>
  <c r="Z432" i="3"/>
  <c r="AF432" i="3" s="1"/>
  <c r="AA432" i="3"/>
  <c r="AG432" i="3" s="1"/>
  <c r="AY432" i="3"/>
  <c r="AJ432" i="3"/>
  <c r="AP432" i="3" s="1"/>
  <c r="AK432" i="3"/>
  <c r="AQ432" i="3" s="1"/>
  <c r="AL432" i="3"/>
  <c r="AR432" i="3" s="1"/>
  <c r="AM432" i="3"/>
  <c r="AS432" i="3" s="1"/>
  <c r="AN432" i="3"/>
  <c r="AT432" i="3" s="1"/>
  <c r="AO432" i="3"/>
  <c r="AU432" i="3" s="1"/>
  <c r="BQ431" i="3"/>
  <c r="P431" i="3"/>
  <c r="Q431" i="3"/>
  <c r="R431" i="3"/>
  <c r="S431" i="3"/>
  <c r="T431" i="3"/>
  <c r="U431" i="3"/>
  <c r="BB431" i="3"/>
  <c r="V431" i="3"/>
  <c r="AB431" i="3" s="1"/>
  <c r="W431" i="3"/>
  <c r="AC431" i="3" s="1"/>
  <c r="X431" i="3"/>
  <c r="AD431" i="3" s="1"/>
  <c r="Y431" i="3"/>
  <c r="AE431" i="3" s="1"/>
  <c r="Z431" i="3"/>
  <c r="AF431" i="3" s="1"/>
  <c r="AA431" i="3"/>
  <c r="AG431" i="3"/>
  <c r="AY431" i="3"/>
  <c r="AJ431" i="3"/>
  <c r="AP431" i="3" s="1"/>
  <c r="AK431" i="3"/>
  <c r="AQ431" i="3" s="1"/>
  <c r="AL431" i="3"/>
  <c r="AR431" i="3" s="1"/>
  <c r="AM431" i="3"/>
  <c r="AS431" i="3" s="1"/>
  <c r="AN431" i="3"/>
  <c r="AT431" i="3" s="1"/>
  <c r="AO431" i="3"/>
  <c r="AU431" i="3" s="1"/>
  <c r="BQ430" i="3"/>
  <c r="P430" i="3"/>
  <c r="Q430" i="3"/>
  <c r="R430" i="3"/>
  <c r="S430" i="3"/>
  <c r="T430" i="3"/>
  <c r="U430" i="3"/>
  <c r="BB430" i="3"/>
  <c r="V430" i="3"/>
  <c r="AB430" i="3" s="1"/>
  <c r="W430" i="3"/>
  <c r="AC430" i="3" s="1"/>
  <c r="X430" i="3"/>
  <c r="AD430" i="3" s="1"/>
  <c r="Y430" i="3"/>
  <c r="AE430" i="3" s="1"/>
  <c r="Z430" i="3"/>
  <c r="AF430" i="3" s="1"/>
  <c r="AA430" i="3"/>
  <c r="AG430" i="3" s="1"/>
  <c r="AY430" i="3"/>
  <c r="AJ430" i="3"/>
  <c r="AP430" i="3" s="1"/>
  <c r="AK430" i="3"/>
  <c r="AQ430" i="3" s="1"/>
  <c r="AL430" i="3"/>
  <c r="AR430" i="3"/>
  <c r="AM430" i="3"/>
  <c r="AS430" i="3" s="1"/>
  <c r="AN430" i="3"/>
  <c r="AT430" i="3" s="1"/>
  <c r="AO430" i="3"/>
  <c r="AU430" i="3" s="1"/>
  <c r="BQ429" i="3"/>
  <c r="P429" i="3"/>
  <c r="Q429" i="3"/>
  <c r="R429" i="3"/>
  <c r="S429" i="3"/>
  <c r="T429" i="3"/>
  <c r="U429" i="3"/>
  <c r="BB429" i="3"/>
  <c r="V429" i="3"/>
  <c r="AB429" i="3"/>
  <c r="W429" i="3"/>
  <c r="AC429" i="3" s="1"/>
  <c r="X429" i="3"/>
  <c r="AD429" i="3" s="1"/>
  <c r="Y429" i="3"/>
  <c r="AE429" i="3" s="1"/>
  <c r="Z429" i="3"/>
  <c r="AF429" i="3" s="1"/>
  <c r="AA429" i="3"/>
  <c r="AG429" i="3" s="1"/>
  <c r="AY429" i="3"/>
  <c r="AJ429" i="3"/>
  <c r="AP429" i="3" s="1"/>
  <c r="AK429" i="3"/>
  <c r="AQ429" i="3" s="1"/>
  <c r="AL429" i="3"/>
  <c r="AR429" i="3" s="1"/>
  <c r="AM429" i="3"/>
  <c r="AS429" i="3" s="1"/>
  <c r="AN429" i="3"/>
  <c r="AT429" i="3" s="1"/>
  <c r="AO429" i="3"/>
  <c r="AU429" i="3" s="1"/>
  <c r="BQ428" i="3"/>
  <c r="P428" i="3"/>
  <c r="Q428" i="3"/>
  <c r="R428" i="3"/>
  <c r="S428" i="3"/>
  <c r="T428" i="3"/>
  <c r="U428" i="3"/>
  <c r="BB428" i="3"/>
  <c r="V428" i="3"/>
  <c r="AB428" i="3" s="1"/>
  <c r="W428" i="3"/>
  <c r="AC428" i="3" s="1"/>
  <c r="X428" i="3"/>
  <c r="AD428" i="3" s="1"/>
  <c r="Y428" i="3"/>
  <c r="AE428" i="3" s="1"/>
  <c r="Z428" i="3"/>
  <c r="AF428" i="3"/>
  <c r="AA428" i="3"/>
  <c r="AG428" i="3" s="1"/>
  <c r="AY428" i="3"/>
  <c r="AJ428" i="3"/>
  <c r="AP428" i="3" s="1"/>
  <c r="AK428" i="3"/>
  <c r="AQ428" i="3" s="1"/>
  <c r="AL428" i="3"/>
  <c r="AR428" i="3" s="1"/>
  <c r="AM428" i="3"/>
  <c r="AS428" i="3" s="1"/>
  <c r="AN428" i="3"/>
  <c r="AT428" i="3" s="1"/>
  <c r="AO428" i="3"/>
  <c r="AU428" i="3" s="1"/>
  <c r="BQ427" i="3"/>
  <c r="P427" i="3"/>
  <c r="Q427" i="3"/>
  <c r="R427" i="3"/>
  <c r="S427" i="3"/>
  <c r="T427" i="3"/>
  <c r="U427" i="3"/>
  <c r="BB427" i="3"/>
  <c r="V427" i="3"/>
  <c r="AB427" i="3" s="1"/>
  <c r="W427" i="3"/>
  <c r="AC427" i="3" s="1"/>
  <c r="X427" i="3"/>
  <c r="AD427" i="3" s="1"/>
  <c r="Y427" i="3"/>
  <c r="AE427" i="3" s="1"/>
  <c r="Z427" i="3"/>
  <c r="AF427" i="3" s="1"/>
  <c r="AA427" i="3"/>
  <c r="AG427" i="3" s="1"/>
  <c r="AY427" i="3"/>
  <c r="AJ427" i="3"/>
  <c r="AP427" i="3" s="1"/>
  <c r="AK427" i="3"/>
  <c r="AQ427" i="3" s="1"/>
  <c r="AL427" i="3"/>
  <c r="AR427" i="3" s="1"/>
  <c r="AM427" i="3"/>
  <c r="AS427" i="3" s="1"/>
  <c r="AN427" i="3"/>
  <c r="AT427" i="3" s="1"/>
  <c r="AO427" i="3"/>
  <c r="AU427" i="3" s="1"/>
  <c r="BQ426" i="3"/>
  <c r="P426" i="3"/>
  <c r="Q426" i="3"/>
  <c r="R426" i="3"/>
  <c r="S426" i="3"/>
  <c r="T426" i="3"/>
  <c r="U426" i="3"/>
  <c r="BB426" i="3"/>
  <c r="V426" i="3"/>
  <c r="AB426" i="3" s="1"/>
  <c r="W426" i="3"/>
  <c r="AC426" i="3" s="1"/>
  <c r="X426" i="3"/>
  <c r="AD426" i="3" s="1"/>
  <c r="Y426" i="3"/>
  <c r="AE426" i="3"/>
  <c r="Z426" i="3"/>
  <c r="AF426" i="3" s="1"/>
  <c r="AA426" i="3"/>
  <c r="AG426" i="3" s="1"/>
  <c r="AY426" i="3"/>
  <c r="AJ426" i="3"/>
  <c r="AP426" i="3" s="1"/>
  <c r="AK426" i="3"/>
  <c r="AQ426" i="3" s="1"/>
  <c r="AL426" i="3"/>
  <c r="AR426" i="3" s="1"/>
  <c r="AM426" i="3"/>
  <c r="AS426" i="3" s="1"/>
  <c r="AN426" i="3"/>
  <c r="AT426" i="3" s="1"/>
  <c r="AO426" i="3"/>
  <c r="AU426" i="3" s="1"/>
  <c r="BQ425" i="3"/>
  <c r="P425" i="3"/>
  <c r="Q425" i="3"/>
  <c r="R425" i="3"/>
  <c r="S425" i="3"/>
  <c r="T425" i="3"/>
  <c r="U425" i="3"/>
  <c r="BB425" i="3"/>
  <c r="V425" i="3"/>
  <c r="AB425" i="3"/>
  <c r="W425" i="3"/>
  <c r="AC425" i="3" s="1"/>
  <c r="X425" i="3"/>
  <c r="AD425" i="3"/>
  <c r="Y425" i="3"/>
  <c r="AE425" i="3" s="1"/>
  <c r="Z425" i="3"/>
  <c r="AF425" i="3"/>
  <c r="AA425" i="3"/>
  <c r="AG425" i="3" s="1"/>
  <c r="AY425" i="3"/>
  <c r="AJ425" i="3"/>
  <c r="AP425" i="3" s="1"/>
  <c r="AK425" i="3"/>
  <c r="AQ425" i="3"/>
  <c r="AL425" i="3"/>
  <c r="AR425" i="3" s="1"/>
  <c r="AM425" i="3"/>
  <c r="AS425" i="3"/>
  <c r="AN425" i="3"/>
  <c r="AT425" i="3" s="1"/>
  <c r="AO425" i="3"/>
  <c r="AU425" i="3" s="1"/>
  <c r="BQ424" i="3"/>
  <c r="P424" i="3"/>
  <c r="Q424" i="3"/>
  <c r="R424" i="3"/>
  <c r="S424" i="3"/>
  <c r="T424" i="3"/>
  <c r="U424" i="3"/>
  <c r="BB424" i="3"/>
  <c r="V424" i="3"/>
  <c r="AB424" i="3" s="1"/>
  <c r="W424" i="3"/>
  <c r="AC424" i="3" s="1"/>
  <c r="X424" i="3"/>
  <c r="AD424" i="3" s="1"/>
  <c r="Y424" i="3"/>
  <c r="AE424" i="3" s="1"/>
  <c r="Z424" i="3"/>
  <c r="AF424" i="3" s="1"/>
  <c r="AA424" i="3"/>
  <c r="AG424" i="3" s="1"/>
  <c r="AY424" i="3"/>
  <c r="AJ424" i="3"/>
  <c r="AP424" i="3" s="1"/>
  <c r="AK424" i="3"/>
  <c r="AQ424" i="3"/>
  <c r="AL424" i="3"/>
  <c r="AR424" i="3" s="1"/>
  <c r="AM424" i="3"/>
  <c r="AS424" i="3" s="1"/>
  <c r="AN424" i="3"/>
  <c r="AT424" i="3" s="1"/>
  <c r="AO424" i="3"/>
  <c r="AU424" i="3"/>
  <c r="BQ423" i="3"/>
  <c r="P423" i="3"/>
  <c r="Q423" i="3"/>
  <c r="R423" i="3"/>
  <c r="S423" i="3"/>
  <c r="T423" i="3"/>
  <c r="U423" i="3"/>
  <c r="BB423" i="3"/>
  <c r="V423" i="3"/>
  <c r="AB423" i="3" s="1"/>
  <c r="W423" i="3"/>
  <c r="AC423" i="3" s="1"/>
  <c r="X423" i="3"/>
  <c r="AD423" i="3" s="1"/>
  <c r="Y423" i="3"/>
  <c r="AE423" i="3" s="1"/>
  <c r="Z423" i="3"/>
  <c r="AF423" i="3" s="1"/>
  <c r="AA423" i="3"/>
  <c r="AG423" i="3" s="1"/>
  <c r="AY423" i="3"/>
  <c r="AJ423" i="3"/>
  <c r="AP423" i="3" s="1"/>
  <c r="AK423" i="3"/>
  <c r="AQ423" i="3" s="1"/>
  <c r="AL423" i="3"/>
  <c r="AR423" i="3"/>
  <c r="AM423" i="3"/>
  <c r="AS423" i="3" s="1"/>
  <c r="AN423" i="3"/>
  <c r="AT423" i="3" s="1"/>
  <c r="AO423" i="3"/>
  <c r="AU423" i="3" s="1"/>
  <c r="BQ422" i="3"/>
  <c r="P422" i="3"/>
  <c r="Q422" i="3"/>
  <c r="R422" i="3"/>
  <c r="S422" i="3"/>
  <c r="T422" i="3"/>
  <c r="U422" i="3"/>
  <c r="BB422" i="3"/>
  <c r="V422" i="3"/>
  <c r="AB422" i="3" s="1"/>
  <c r="W422" i="3"/>
  <c r="AC422" i="3" s="1"/>
  <c r="X422" i="3"/>
  <c r="AD422" i="3" s="1"/>
  <c r="Y422" i="3"/>
  <c r="AE422" i="3"/>
  <c r="Z422" i="3"/>
  <c r="AF422" i="3" s="1"/>
  <c r="AA422" i="3"/>
  <c r="AG422" i="3" s="1"/>
  <c r="AY422" i="3"/>
  <c r="AJ422" i="3"/>
  <c r="AP422" i="3" s="1"/>
  <c r="AK422" i="3"/>
  <c r="AQ422" i="3" s="1"/>
  <c r="AL422" i="3"/>
  <c r="AR422" i="3" s="1"/>
  <c r="AM422" i="3"/>
  <c r="AS422" i="3" s="1"/>
  <c r="AN422" i="3"/>
  <c r="AT422" i="3" s="1"/>
  <c r="AO422" i="3"/>
  <c r="AU422" i="3" s="1"/>
  <c r="BQ421" i="3"/>
  <c r="P421" i="3"/>
  <c r="Q421" i="3"/>
  <c r="R421" i="3"/>
  <c r="S421" i="3"/>
  <c r="T421" i="3"/>
  <c r="U421" i="3"/>
  <c r="BB421" i="3"/>
  <c r="V421" i="3"/>
  <c r="AB421" i="3"/>
  <c r="W421" i="3"/>
  <c r="AC421" i="3"/>
  <c r="X421" i="3"/>
  <c r="AD421" i="3" s="1"/>
  <c r="Y421" i="3"/>
  <c r="AE421" i="3" s="1"/>
  <c r="Z421" i="3"/>
  <c r="AF421" i="3" s="1"/>
  <c r="AA421" i="3"/>
  <c r="AG421" i="3"/>
  <c r="AY421" i="3"/>
  <c r="AJ421" i="3"/>
  <c r="AP421" i="3" s="1"/>
  <c r="AK421" i="3"/>
  <c r="AQ421" i="3" s="1"/>
  <c r="AL421" i="3"/>
  <c r="AR421" i="3" s="1"/>
  <c r="AM421" i="3"/>
  <c r="AS421" i="3"/>
  <c r="AN421" i="3"/>
  <c r="AT421" i="3" s="1"/>
  <c r="AO421" i="3"/>
  <c r="AU421" i="3"/>
  <c r="BQ420" i="3"/>
  <c r="P420" i="3"/>
  <c r="Q420" i="3"/>
  <c r="R420" i="3"/>
  <c r="S420" i="3"/>
  <c r="T420" i="3"/>
  <c r="U420" i="3"/>
  <c r="BB420" i="3"/>
  <c r="V420" i="3"/>
  <c r="AB420" i="3" s="1"/>
  <c r="W420" i="3"/>
  <c r="AC420" i="3" s="1"/>
  <c r="X420" i="3"/>
  <c r="AD420" i="3" s="1"/>
  <c r="Y420" i="3"/>
  <c r="AE420" i="3" s="1"/>
  <c r="Z420" i="3"/>
  <c r="AF420" i="3" s="1"/>
  <c r="AA420" i="3"/>
  <c r="AG420" i="3" s="1"/>
  <c r="AY420" i="3"/>
  <c r="AJ420" i="3"/>
  <c r="AP420" i="3" s="1"/>
  <c r="AK420" i="3"/>
  <c r="AQ420" i="3"/>
  <c r="AL420" i="3"/>
  <c r="AR420" i="3" s="1"/>
  <c r="AM420" i="3"/>
  <c r="AS420" i="3" s="1"/>
  <c r="AN420" i="3"/>
  <c r="AT420" i="3" s="1"/>
  <c r="AO420" i="3"/>
  <c r="AU420" i="3"/>
  <c r="BQ419" i="3"/>
  <c r="P419" i="3"/>
  <c r="Q419" i="3"/>
  <c r="R419" i="3"/>
  <c r="S419" i="3"/>
  <c r="T419" i="3"/>
  <c r="U419" i="3"/>
  <c r="BB419" i="3"/>
  <c r="V419" i="3"/>
  <c r="AB419" i="3" s="1"/>
  <c r="W419" i="3"/>
  <c r="AC419" i="3"/>
  <c r="X419" i="3"/>
  <c r="AD419" i="3" s="1"/>
  <c r="Y419" i="3"/>
  <c r="AE419" i="3" s="1"/>
  <c r="Z419" i="3"/>
  <c r="AF419" i="3"/>
  <c r="AA419" i="3"/>
  <c r="AG419" i="3"/>
  <c r="AY419" i="3"/>
  <c r="AJ419" i="3"/>
  <c r="AP419" i="3" s="1"/>
  <c r="AK419" i="3"/>
  <c r="AQ419" i="3" s="1"/>
  <c r="AL419" i="3"/>
  <c r="AR419" i="3"/>
  <c r="AM419" i="3"/>
  <c r="AS419" i="3"/>
  <c r="AN419" i="3"/>
  <c r="AT419" i="3" s="1"/>
  <c r="AO419" i="3"/>
  <c r="AU419" i="3" s="1"/>
  <c r="BQ418" i="3"/>
  <c r="P418" i="3"/>
  <c r="Q418" i="3"/>
  <c r="R418" i="3"/>
  <c r="S418" i="3"/>
  <c r="T418" i="3"/>
  <c r="U418" i="3"/>
  <c r="BB418" i="3"/>
  <c r="V418" i="3"/>
  <c r="AB418" i="3" s="1"/>
  <c r="W418" i="3"/>
  <c r="AC418" i="3" s="1"/>
  <c r="X418" i="3"/>
  <c r="AD418" i="3" s="1"/>
  <c r="Y418" i="3"/>
  <c r="AE418" i="3" s="1"/>
  <c r="Z418" i="3"/>
  <c r="AF418" i="3" s="1"/>
  <c r="AA418" i="3"/>
  <c r="AG418" i="3" s="1"/>
  <c r="AY418" i="3"/>
  <c r="AJ418" i="3"/>
  <c r="AP418" i="3" s="1"/>
  <c r="AK418" i="3"/>
  <c r="AQ418" i="3" s="1"/>
  <c r="AL418" i="3"/>
  <c r="AR418" i="3" s="1"/>
  <c r="AM418" i="3"/>
  <c r="AS418" i="3" s="1"/>
  <c r="AN418" i="3"/>
  <c r="AT418" i="3" s="1"/>
  <c r="AO418" i="3"/>
  <c r="AU418" i="3" s="1"/>
  <c r="BQ417" i="3"/>
  <c r="P417" i="3"/>
  <c r="Q417" i="3"/>
  <c r="R417" i="3"/>
  <c r="S417" i="3"/>
  <c r="T417" i="3"/>
  <c r="U417" i="3"/>
  <c r="BB417" i="3"/>
  <c r="V417" i="3"/>
  <c r="AB417" i="3" s="1"/>
  <c r="W417" i="3"/>
  <c r="AC417" i="3" s="1"/>
  <c r="X417" i="3"/>
  <c r="AD417" i="3"/>
  <c r="Y417" i="3"/>
  <c r="AE417" i="3" s="1"/>
  <c r="Z417" i="3"/>
  <c r="AF417" i="3" s="1"/>
  <c r="AA417" i="3"/>
  <c r="AG417" i="3"/>
  <c r="AY417" i="3"/>
  <c r="AJ417" i="3"/>
  <c r="AP417" i="3" s="1"/>
  <c r="AK417" i="3"/>
  <c r="AQ417" i="3" s="1"/>
  <c r="AL417" i="3"/>
  <c r="AR417" i="3" s="1"/>
  <c r="AM417" i="3"/>
  <c r="AS417" i="3" s="1"/>
  <c r="AN417" i="3"/>
  <c r="AT417" i="3" s="1"/>
  <c r="AO417" i="3"/>
  <c r="AU417" i="3"/>
  <c r="BQ416" i="3"/>
  <c r="P416" i="3"/>
  <c r="Q416" i="3"/>
  <c r="R416" i="3"/>
  <c r="S416" i="3"/>
  <c r="T416" i="3"/>
  <c r="U416" i="3"/>
  <c r="BB416" i="3"/>
  <c r="V416" i="3"/>
  <c r="AB416" i="3"/>
  <c r="W416" i="3"/>
  <c r="AC416" i="3" s="1"/>
  <c r="X416" i="3"/>
  <c r="AD416" i="3"/>
  <c r="Y416" i="3"/>
  <c r="AE416" i="3" s="1"/>
  <c r="Z416" i="3"/>
  <c r="AF416" i="3" s="1"/>
  <c r="AA416" i="3"/>
  <c r="AG416" i="3" s="1"/>
  <c r="AY416" i="3"/>
  <c r="AJ416" i="3"/>
  <c r="AP416" i="3" s="1"/>
  <c r="AK416" i="3"/>
  <c r="AQ416" i="3" s="1"/>
  <c r="AL416" i="3"/>
  <c r="AR416" i="3"/>
  <c r="AM416" i="3"/>
  <c r="AS416" i="3" s="1"/>
  <c r="AN416" i="3"/>
  <c r="AT416" i="3" s="1"/>
  <c r="AO416" i="3"/>
  <c r="AU416" i="3" s="1"/>
  <c r="BQ415" i="3"/>
  <c r="P415" i="3"/>
  <c r="Q415" i="3"/>
  <c r="R415" i="3"/>
  <c r="S415" i="3"/>
  <c r="T415" i="3"/>
  <c r="U415" i="3"/>
  <c r="BB415" i="3"/>
  <c r="V415" i="3"/>
  <c r="AB415" i="3" s="1"/>
  <c r="W415" i="3"/>
  <c r="AC415" i="3"/>
  <c r="X415" i="3"/>
  <c r="AD415" i="3" s="1"/>
  <c r="Y415" i="3"/>
  <c r="AE415" i="3" s="1"/>
  <c r="Z415" i="3"/>
  <c r="AF415" i="3" s="1"/>
  <c r="AA415" i="3"/>
  <c r="AG415" i="3"/>
  <c r="AY415" i="3"/>
  <c r="AJ415" i="3"/>
  <c r="AP415" i="3" s="1"/>
  <c r="AK415" i="3"/>
  <c r="AQ415" i="3" s="1"/>
  <c r="AL415" i="3"/>
  <c r="AR415" i="3" s="1"/>
  <c r="AM415" i="3"/>
  <c r="AS415" i="3"/>
  <c r="AN415" i="3"/>
  <c r="AT415" i="3"/>
  <c r="AO415" i="3"/>
  <c r="AU415" i="3"/>
  <c r="BQ414" i="3"/>
  <c r="P414" i="3"/>
  <c r="Q414" i="3"/>
  <c r="R414" i="3"/>
  <c r="S414" i="3"/>
  <c r="T414" i="3"/>
  <c r="U414" i="3"/>
  <c r="BB414" i="3"/>
  <c r="V414" i="3"/>
  <c r="AB414" i="3" s="1"/>
  <c r="W414" i="3"/>
  <c r="AC414" i="3" s="1"/>
  <c r="X414" i="3"/>
  <c r="AD414" i="3" s="1"/>
  <c r="Y414" i="3"/>
  <c r="AE414" i="3" s="1"/>
  <c r="Z414" i="3"/>
  <c r="AF414" i="3" s="1"/>
  <c r="AA414" i="3"/>
  <c r="AG414" i="3" s="1"/>
  <c r="AY414" i="3"/>
  <c r="AJ414" i="3"/>
  <c r="AP414" i="3" s="1"/>
  <c r="AK414" i="3"/>
  <c r="AQ414" i="3" s="1"/>
  <c r="AL414" i="3"/>
  <c r="AR414" i="3" s="1"/>
  <c r="AM414" i="3"/>
  <c r="AS414" i="3" s="1"/>
  <c r="AN414" i="3"/>
  <c r="AT414" i="3" s="1"/>
  <c r="AO414" i="3"/>
  <c r="AU414" i="3" s="1"/>
  <c r="BQ413" i="3"/>
  <c r="P413" i="3"/>
  <c r="Q413" i="3"/>
  <c r="R413" i="3"/>
  <c r="S413" i="3"/>
  <c r="T413" i="3"/>
  <c r="U413" i="3"/>
  <c r="BB413" i="3"/>
  <c r="V413" i="3"/>
  <c r="AB413" i="3" s="1"/>
  <c r="W413" i="3"/>
  <c r="AC413" i="3" s="1"/>
  <c r="X413" i="3"/>
  <c r="AD413" i="3" s="1"/>
  <c r="Y413" i="3"/>
  <c r="AE413" i="3" s="1"/>
  <c r="Z413" i="3"/>
  <c r="AF413" i="3" s="1"/>
  <c r="AA413" i="3"/>
  <c r="AG413" i="3" s="1"/>
  <c r="AY413" i="3"/>
  <c r="AJ413" i="3"/>
  <c r="AP413" i="3" s="1"/>
  <c r="AK413" i="3"/>
  <c r="AQ413" i="3" s="1"/>
  <c r="AL413" i="3"/>
  <c r="AR413" i="3"/>
  <c r="AM413" i="3"/>
  <c r="AS413" i="3" s="1"/>
  <c r="AN413" i="3"/>
  <c r="AT413" i="3"/>
  <c r="AO413" i="3"/>
  <c r="AU413" i="3" s="1"/>
  <c r="BQ412" i="3"/>
  <c r="P412" i="3"/>
  <c r="Q412" i="3"/>
  <c r="R412" i="3"/>
  <c r="S412" i="3"/>
  <c r="T412" i="3"/>
  <c r="U412" i="3"/>
  <c r="BB412" i="3"/>
  <c r="V412" i="3"/>
  <c r="AB412" i="3" s="1"/>
  <c r="W412" i="3"/>
  <c r="AC412" i="3"/>
  <c r="X412" i="3"/>
  <c r="AD412" i="3"/>
  <c r="Y412" i="3"/>
  <c r="AE412" i="3" s="1"/>
  <c r="Z412" i="3"/>
  <c r="AF412" i="3" s="1"/>
  <c r="AA412" i="3"/>
  <c r="AG412" i="3" s="1"/>
  <c r="AY412" i="3"/>
  <c r="AJ412" i="3"/>
  <c r="AP412" i="3"/>
  <c r="AK412" i="3"/>
  <c r="AQ412" i="3" s="1"/>
  <c r="AL412" i="3"/>
  <c r="AR412" i="3" s="1"/>
  <c r="AM412" i="3"/>
  <c r="AS412" i="3" s="1"/>
  <c r="AN412" i="3"/>
  <c r="AT412" i="3" s="1"/>
  <c r="AO412" i="3"/>
  <c r="AU412" i="3" s="1"/>
  <c r="BQ411" i="3"/>
  <c r="P411" i="3"/>
  <c r="Q411" i="3"/>
  <c r="R411" i="3"/>
  <c r="S411" i="3"/>
  <c r="T411" i="3"/>
  <c r="U411" i="3"/>
  <c r="BB411" i="3"/>
  <c r="V411" i="3"/>
  <c r="AB411" i="3" s="1"/>
  <c r="W411" i="3"/>
  <c r="AC411" i="3" s="1"/>
  <c r="X411" i="3"/>
  <c r="AD411" i="3"/>
  <c r="Y411" i="3"/>
  <c r="AE411" i="3" s="1"/>
  <c r="Z411" i="3"/>
  <c r="AF411" i="3" s="1"/>
  <c r="AA411" i="3"/>
  <c r="AG411" i="3" s="1"/>
  <c r="AY411" i="3"/>
  <c r="AJ411" i="3"/>
  <c r="AP411" i="3" s="1"/>
  <c r="AK411" i="3"/>
  <c r="AQ411" i="3" s="1"/>
  <c r="AL411" i="3"/>
  <c r="AR411" i="3" s="1"/>
  <c r="AM411" i="3"/>
  <c r="AS411" i="3" s="1"/>
  <c r="AN411" i="3"/>
  <c r="AT411" i="3" s="1"/>
  <c r="AO411" i="3"/>
  <c r="AU411" i="3" s="1"/>
  <c r="BQ410" i="3"/>
  <c r="P410" i="3"/>
  <c r="Q410" i="3"/>
  <c r="R410" i="3"/>
  <c r="S410" i="3"/>
  <c r="T410" i="3"/>
  <c r="U410" i="3"/>
  <c r="BB410" i="3"/>
  <c r="V410" i="3"/>
  <c r="AB410" i="3" s="1"/>
  <c r="W410" i="3"/>
  <c r="AC410" i="3" s="1"/>
  <c r="X410" i="3"/>
  <c r="AD410" i="3" s="1"/>
  <c r="Y410" i="3"/>
  <c r="AE410" i="3" s="1"/>
  <c r="Z410" i="3"/>
  <c r="AF410" i="3" s="1"/>
  <c r="AA410" i="3"/>
  <c r="AG410" i="3" s="1"/>
  <c r="AY410" i="3"/>
  <c r="AJ410" i="3"/>
  <c r="AP410" i="3" s="1"/>
  <c r="AK410" i="3"/>
  <c r="AQ410" i="3" s="1"/>
  <c r="AL410" i="3"/>
  <c r="AR410" i="3"/>
  <c r="AM410" i="3"/>
  <c r="AS410" i="3" s="1"/>
  <c r="AN410" i="3"/>
  <c r="AT410" i="3"/>
  <c r="AO410" i="3"/>
  <c r="AU410" i="3" s="1"/>
  <c r="BQ409" i="3"/>
  <c r="P409" i="3"/>
  <c r="Q409" i="3"/>
  <c r="R409" i="3"/>
  <c r="S409" i="3"/>
  <c r="T409" i="3"/>
  <c r="U409" i="3"/>
  <c r="BB409" i="3"/>
  <c r="V409" i="3"/>
  <c r="AB409" i="3" s="1"/>
  <c r="W409" i="3"/>
  <c r="AC409" i="3" s="1"/>
  <c r="X409" i="3"/>
  <c r="AD409" i="3" s="1"/>
  <c r="Y409" i="3"/>
  <c r="AE409" i="3" s="1"/>
  <c r="Z409" i="3"/>
  <c r="AF409" i="3" s="1"/>
  <c r="AA409" i="3"/>
  <c r="AG409" i="3" s="1"/>
  <c r="AY409" i="3"/>
  <c r="AJ409" i="3"/>
  <c r="AP409" i="3" s="1"/>
  <c r="AK409" i="3"/>
  <c r="AQ409" i="3" s="1"/>
  <c r="AL409" i="3"/>
  <c r="AR409" i="3" s="1"/>
  <c r="AM409" i="3"/>
  <c r="AS409" i="3" s="1"/>
  <c r="AN409" i="3"/>
  <c r="AT409" i="3" s="1"/>
  <c r="AO409" i="3"/>
  <c r="AU409" i="3" s="1"/>
  <c r="BQ408" i="3"/>
  <c r="P408" i="3"/>
  <c r="Q408" i="3"/>
  <c r="R408" i="3"/>
  <c r="S408" i="3"/>
  <c r="T408" i="3"/>
  <c r="U408" i="3"/>
  <c r="BB408" i="3"/>
  <c r="V408" i="3"/>
  <c r="AB408" i="3" s="1"/>
  <c r="W408" i="3"/>
  <c r="AC408" i="3" s="1"/>
  <c r="X408" i="3"/>
  <c r="AD408" i="3" s="1"/>
  <c r="Y408" i="3"/>
  <c r="AE408" i="3" s="1"/>
  <c r="Z408" i="3"/>
  <c r="AF408" i="3" s="1"/>
  <c r="AA408" i="3"/>
  <c r="AG408" i="3" s="1"/>
  <c r="AY408" i="3"/>
  <c r="AJ408" i="3"/>
  <c r="AP408" i="3" s="1"/>
  <c r="AK408" i="3"/>
  <c r="AQ408" i="3"/>
  <c r="AL408" i="3"/>
  <c r="AR408" i="3"/>
  <c r="AM408" i="3"/>
  <c r="AS408" i="3" s="1"/>
  <c r="AN408" i="3"/>
  <c r="AT408" i="3" s="1"/>
  <c r="AO408" i="3"/>
  <c r="AU408" i="3" s="1"/>
  <c r="BQ407" i="3"/>
  <c r="P407" i="3"/>
  <c r="Q407" i="3"/>
  <c r="R407" i="3"/>
  <c r="S407" i="3"/>
  <c r="T407" i="3"/>
  <c r="U407" i="3"/>
  <c r="BB407" i="3"/>
  <c r="V407" i="3"/>
  <c r="AB407" i="3"/>
  <c r="W407" i="3"/>
  <c r="AC407" i="3"/>
  <c r="X407" i="3"/>
  <c r="AD407" i="3" s="1"/>
  <c r="Y407" i="3"/>
  <c r="AE407" i="3" s="1"/>
  <c r="Z407" i="3"/>
  <c r="AF407" i="3" s="1"/>
  <c r="AA407" i="3"/>
  <c r="AG407" i="3" s="1"/>
  <c r="AY407" i="3"/>
  <c r="AJ407" i="3"/>
  <c r="AP407" i="3" s="1"/>
  <c r="AK407" i="3"/>
  <c r="AQ407" i="3" s="1"/>
  <c r="AL407" i="3"/>
  <c r="AR407" i="3" s="1"/>
  <c r="AM407" i="3"/>
  <c r="AS407" i="3"/>
  <c r="AN407" i="3"/>
  <c r="AT407" i="3" s="1"/>
  <c r="AO407" i="3"/>
  <c r="AU407" i="3" s="1"/>
  <c r="BQ406" i="3"/>
  <c r="P406" i="3"/>
  <c r="BN406" i="3" s="1"/>
  <c r="Q406" i="3"/>
  <c r="R406" i="3"/>
  <c r="S406" i="3"/>
  <c r="T406" i="3"/>
  <c r="U406" i="3"/>
  <c r="BB406" i="3"/>
  <c r="V406" i="3"/>
  <c r="AB406" i="3" s="1"/>
  <c r="W406" i="3"/>
  <c r="AC406" i="3" s="1"/>
  <c r="X406" i="3"/>
  <c r="AD406" i="3" s="1"/>
  <c r="Y406" i="3"/>
  <c r="AE406" i="3" s="1"/>
  <c r="Z406" i="3"/>
  <c r="AF406" i="3" s="1"/>
  <c r="AA406" i="3"/>
  <c r="AG406" i="3" s="1"/>
  <c r="AY406" i="3"/>
  <c r="AJ406" i="3"/>
  <c r="AP406" i="3" s="1"/>
  <c r="AK406" i="3"/>
  <c r="AQ406" i="3"/>
  <c r="AL406" i="3"/>
  <c r="AR406" i="3" s="1"/>
  <c r="AM406" i="3"/>
  <c r="AS406" i="3" s="1"/>
  <c r="AN406" i="3"/>
  <c r="AT406" i="3" s="1"/>
  <c r="AO406" i="3"/>
  <c r="AU406" i="3"/>
  <c r="BQ405" i="3"/>
  <c r="P405" i="3"/>
  <c r="Q405" i="3"/>
  <c r="R405" i="3"/>
  <c r="S405" i="3"/>
  <c r="T405" i="3"/>
  <c r="U405" i="3"/>
  <c r="BB405" i="3"/>
  <c r="V405" i="3"/>
  <c r="AB405" i="3" s="1"/>
  <c r="W405" i="3"/>
  <c r="AC405" i="3" s="1"/>
  <c r="X405" i="3"/>
  <c r="AD405" i="3" s="1"/>
  <c r="Y405" i="3"/>
  <c r="AE405" i="3"/>
  <c r="Z405" i="3"/>
  <c r="AF405" i="3" s="1"/>
  <c r="AA405" i="3"/>
  <c r="AG405" i="3" s="1"/>
  <c r="AY405" i="3"/>
  <c r="AJ405" i="3"/>
  <c r="AP405" i="3"/>
  <c r="AK405" i="3"/>
  <c r="AQ405" i="3" s="1"/>
  <c r="AL405" i="3"/>
  <c r="AR405" i="3"/>
  <c r="AM405" i="3"/>
  <c r="AS405" i="3" s="1"/>
  <c r="AN405" i="3"/>
  <c r="AT405" i="3" s="1"/>
  <c r="AO405" i="3"/>
  <c r="AU405" i="3" s="1"/>
  <c r="BQ404" i="3"/>
  <c r="P404" i="3"/>
  <c r="Q404" i="3"/>
  <c r="R404" i="3"/>
  <c r="S404" i="3"/>
  <c r="T404" i="3"/>
  <c r="U404" i="3"/>
  <c r="BB404" i="3"/>
  <c r="V404" i="3"/>
  <c r="AB404" i="3"/>
  <c r="W404" i="3"/>
  <c r="AC404" i="3" s="1"/>
  <c r="X404" i="3"/>
  <c r="AD404" i="3" s="1"/>
  <c r="Y404" i="3"/>
  <c r="AE404" i="3" s="1"/>
  <c r="Z404" i="3"/>
  <c r="AF404" i="3"/>
  <c r="AA404" i="3"/>
  <c r="AG404" i="3" s="1"/>
  <c r="AY404" i="3"/>
  <c r="AJ404" i="3"/>
  <c r="AP404" i="3" s="1"/>
  <c r="AK404" i="3"/>
  <c r="AQ404" i="3" s="1"/>
  <c r="AL404" i="3"/>
  <c r="AR404" i="3" s="1"/>
  <c r="AM404" i="3"/>
  <c r="AS404" i="3" s="1"/>
  <c r="AN404" i="3"/>
  <c r="AT404" i="3" s="1"/>
  <c r="AO404" i="3"/>
  <c r="AU404" i="3" s="1"/>
  <c r="BQ403" i="3"/>
  <c r="P403" i="3"/>
  <c r="Q403" i="3"/>
  <c r="R403" i="3"/>
  <c r="S403" i="3"/>
  <c r="T403" i="3"/>
  <c r="U403" i="3"/>
  <c r="BB403" i="3"/>
  <c r="V403" i="3"/>
  <c r="AB403" i="3" s="1"/>
  <c r="W403" i="3"/>
  <c r="AC403" i="3" s="1"/>
  <c r="X403" i="3"/>
  <c r="AD403" i="3" s="1"/>
  <c r="Y403" i="3"/>
  <c r="AE403" i="3"/>
  <c r="Z403" i="3"/>
  <c r="AF403" i="3" s="1"/>
  <c r="AA403" i="3"/>
  <c r="AG403" i="3" s="1"/>
  <c r="AY403" i="3"/>
  <c r="AJ403" i="3"/>
  <c r="AP403" i="3" s="1"/>
  <c r="AK403" i="3"/>
  <c r="AQ403" i="3" s="1"/>
  <c r="AL403" i="3"/>
  <c r="AR403" i="3" s="1"/>
  <c r="AM403" i="3"/>
  <c r="AS403" i="3" s="1"/>
  <c r="AN403" i="3"/>
  <c r="AT403" i="3" s="1"/>
  <c r="AO403" i="3"/>
  <c r="AU403" i="3"/>
  <c r="BQ402" i="3"/>
  <c r="P402" i="3"/>
  <c r="Q402" i="3"/>
  <c r="R402" i="3"/>
  <c r="S402" i="3"/>
  <c r="T402" i="3"/>
  <c r="U402" i="3"/>
  <c r="BB402" i="3"/>
  <c r="V402" i="3"/>
  <c r="AB402" i="3" s="1"/>
  <c r="W402" i="3"/>
  <c r="AC402" i="3" s="1"/>
  <c r="X402" i="3"/>
  <c r="AD402" i="3" s="1"/>
  <c r="Y402" i="3"/>
  <c r="AE402" i="3"/>
  <c r="Z402" i="3"/>
  <c r="AF402" i="3" s="1"/>
  <c r="AA402" i="3"/>
  <c r="AG402" i="3"/>
  <c r="AY402" i="3"/>
  <c r="AJ402" i="3"/>
  <c r="AP402" i="3" s="1"/>
  <c r="AK402" i="3"/>
  <c r="AQ402" i="3" s="1"/>
  <c r="AL402" i="3"/>
  <c r="AR402" i="3" s="1"/>
  <c r="AM402" i="3"/>
  <c r="AS402" i="3" s="1"/>
  <c r="AN402" i="3"/>
  <c r="AT402" i="3" s="1"/>
  <c r="AO402" i="3"/>
  <c r="AU402" i="3"/>
  <c r="BQ401" i="3"/>
  <c r="P401" i="3"/>
  <c r="Q401" i="3"/>
  <c r="R401" i="3"/>
  <c r="S401" i="3"/>
  <c r="T401" i="3"/>
  <c r="U401" i="3"/>
  <c r="BB401" i="3"/>
  <c r="V401" i="3"/>
  <c r="AB401" i="3" s="1"/>
  <c r="W401" i="3"/>
  <c r="AC401" i="3" s="1"/>
  <c r="X401" i="3"/>
  <c r="AD401" i="3"/>
  <c r="Y401" i="3"/>
  <c r="AE401" i="3" s="1"/>
  <c r="Z401" i="3"/>
  <c r="AF401" i="3" s="1"/>
  <c r="AA401" i="3"/>
  <c r="AG401" i="3"/>
  <c r="AY401" i="3"/>
  <c r="AJ401" i="3"/>
  <c r="AP401" i="3" s="1"/>
  <c r="AK401" i="3"/>
  <c r="AQ401" i="3" s="1"/>
  <c r="AL401" i="3"/>
  <c r="AR401" i="3"/>
  <c r="AM401" i="3"/>
  <c r="AS401" i="3" s="1"/>
  <c r="AN401" i="3"/>
  <c r="AT401" i="3" s="1"/>
  <c r="AO401" i="3"/>
  <c r="AU401" i="3" s="1"/>
  <c r="BQ400" i="3"/>
  <c r="P400" i="3"/>
  <c r="Q400" i="3"/>
  <c r="R400" i="3"/>
  <c r="S400" i="3"/>
  <c r="T400" i="3"/>
  <c r="U400" i="3"/>
  <c r="BB400" i="3"/>
  <c r="V400" i="3"/>
  <c r="AB400" i="3" s="1"/>
  <c r="W400" i="3"/>
  <c r="AC400" i="3" s="1"/>
  <c r="X400" i="3"/>
  <c r="AD400" i="3" s="1"/>
  <c r="Y400" i="3"/>
  <c r="AE400" i="3" s="1"/>
  <c r="Z400" i="3"/>
  <c r="AF400" i="3" s="1"/>
  <c r="AA400" i="3"/>
  <c r="AG400" i="3" s="1"/>
  <c r="AY400" i="3"/>
  <c r="AJ400" i="3"/>
  <c r="AP400" i="3" s="1"/>
  <c r="AV400" i="3" s="1"/>
  <c r="AW400" i="3" s="1"/>
  <c r="AK400" i="3"/>
  <c r="AQ400" i="3" s="1"/>
  <c r="AL400" i="3"/>
  <c r="AR400" i="3" s="1"/>
  <c r="AM400" i="3"/>
  <c r="AS400" i="3" s="1"/>
  <c r="AN400" i="3"/>
  <c r="AT400" i="3"/>
  <c r="AO400" i="3"/>
  <c r="AU400" i="3"/>
  <c r="BQ399" i="3"/>
  <c r="P399" i="3"/>
  <c r="Q399" i="3"/>
  <c r="R399" i="3"/>
  <c r="S399" i="3"/>
  <c r="T399" i="3"/>
  <c r="U399" i="3"/>
  <c r="BB399" i="3"/>
  <c r="V399" i="3"/>
  <c r="AB399" i="3" s="1"/>
  <c r="W399" i="3"/>
  <c r="AC399" i="3" s="1"/>
  <c r="X399" i="3"/>
  <c r="AD399" i="3"/>
  <c r="Y399" i="3"/>
  <c r="AE399" i="3" s="1"/>
  <c r="Z399" i="3"/>
  <c r="AF399" i="3" s="1"/>
  <c r="AA399" i="3"/>
  <c r="AG399" i="3"/>
  <c r="AY399" i="3"/>
  <c r="AJ399" i="3"/>
  <c r="AP399" i="3" s="1"/>
  <c r="AK399" i="3"/>
  <c r="AQ399" i="3"/>
  <c r="AL399" i="3"/>
  <c r="AR399" i="3" s="1"/>
  <c r="AM399" i="3"/>
  <c r="AS399" i="3" s="1"/>
  <c r="AN399" i="3"/>
  <c r="AT399" i="3" s="1"/>
  <c r="AO399" i="3"/>
  <c r="AU399" i="3" s="1"/>
  <c r="BQ398" i="3"/>
  <c r="P398" i="3"/>
  <c r="Q398" i="3"/>
  <c r="R398" i="3"/>
  <c r="S398" i="3"/>
  <c r="T398" i="3"/>
  <c r="U398" i="3"/>
  <c r="BB398" i="3"/>
  <c r="V398" i="3"/>
  <c r="AB398" i="3" s="1"/>
  <c r="W398" i="3"/>
  <c r="AC398" i="3"/>
  <c r="X398" i="3"/>
  <c r="AD398" i="3" s="1"/>
  <c r="Y398" i="3"/>
  <c r="AE398" i="3"/>
  <c r="Z398" i="3"/>
  <c r="AF398" i="3"/>
  <c r="AA398" i="3"/>
  <c r="AG398" i="3"/>
  <c r="AY398" i="3"/>
  <c r="AJ398" i="3"/>
  <c r="AP398" i="3" s="1"/>
  <c r="AK398" i="3"/>
  <c r="AQ398" i="3" s="1"/>
  <c r="AL398" i="3"/>
  <c r="AR398" i="3" s="1"/>
  <c r="AM398" i="3"/>
  <c r="AS398" i="3"/>
  <c r="AN398" i="3"/>
  <c r="AT398" i="3" s="1"/>
  <c r="AO398" i="3"/>
  <c r="AU398" i="3" s="1"/>
  <c r="BQ397" i="3"/>
  <c r="P397" i="3"/>
  <c r="Q397" i="3"/>
  <c r="R397" i="3"/>
  <c r="S397" i="3"/>
  <c r="T397" i="3"/>
  <c r="U397" i="3"/>
  <c r="BB397" i="3"/>
  <c r="V397" i="3"/>
  <c r="AB397" i="3" s="1"/>
  <c r="W397" i="3"/>
  <c r="AC397" i="3" s="1"/>
  <c r="X397" i="3"/>
  <c r="AD397" i="3" s="1"/>
  <c r="Y397" i="3"/>
  <c r="AE397" i="3" s="1"/>
  <c r="Z397" i="3"/>
  <c r="AF397" i="3"/>
  <c r="AA397" i="3"/>
  <c r="AG397" i="3"/>
  <c r="AY397" i="3"/>
  <c r="AJ397" i="3"/>
  <c r="AP397" i="3" s="1"/>
  <c r="AK397" i="3"/>
  <c r="AQ397" i="3" s="1"/>
  <c r="AL397" i="3"/>
  <c r="AR397" i="3" s="1"/>
  <c r="AM397" i="3"/>
  <c r="AS397" i="3" s="1"/>
  <c r="AN397" i="3"/>
  <c r="AT397" i="3"/>
  <c r="AO397" i="3"/>
  <c r="AU397" i="3" s="1"/>
  <c r="BQ396" i="3"/>
  <c r="P396" i="3"/>
  <c r="Q396" i="3"/>
  <c r="R396" i="3"/>
  <c r="S396" i="3"/>
  <c r="T396" i="3"/>
  <c r="U396" i="3"/>
  <c r="BB396" i="3"/>
  <c r="V396" i="3"/>
  <c r="AB396" i="3" s="1"/>
  <c r="W396" i="3"/>
  <c r="AC396" i="3" s="1"/>
  <c r="AH396" i="3" s="1"/>
  <c r="AI396" i="3" s="1"/>
  <c r="X396" i="3"/>
  <c r="AD396" i="3" s="1"/>
  <c r="Y396" i="3"/>
  <c r="AE396" i="3" s="1"/>
  <c r="Z396" i="3"/>
  <c r="AF396" i="3"/>
  <c r="AA396" i="3"/>
  <c r="AG396" i="3" s="1"/>
  <c r="AY396" i="3"/>
  <c r="AJ396" i="3"/>
  <c r="AP396" i="3" s="1"/>
  <c r="AK396" i="3"/>
  <c r="AQ396" i="3" s="1"/>
  <c r="AL396" i="3"/>
  <c r="AR396" i="3"/>
  <c r="AM396" i="3"/>
  <c r="AS396" i="3" s="1"/>
  <c r="AN396" i="3"/>
  <c r="AT396" i="3" s="1"/>
  <c r="AO396" i="3"/>
  <c r="AU396" i="3" s="1"/>
  <c r="BQ395" i="3"/>
  <c r="P395" i="3"/>
  <c r="Q395" i="3"/>
  <c r="R395" i="3"/>
  <c r="S395" i="3"/>
  <c r="T395" i="3"/>
  <c r="U395" i="3"/>
  <c r="BB395" i="3"/>
  <c r="V395" i="3"/>
  <c r="AB395" i="3" s="1"/>
  <c r="W395" i="3"/>
  <c r="AC395" i="3" s="1"/>
  <c r="X395" i="3"/>
  <c r="AD395" i="3" s="1"/>
  <c r="Y395" i="3"/>
  <c r="AE395" i="3" s="1"/>
  <c r="Z395" i="3"/>
  <c r="AF395" i="3" s="1"/>
  <c r="AA395" i="3"/>
  <c r="AG395" i="3" s="1"/>
  <c r="AY395" i="3"/>
  <c r="AJ395" i="3"/>
  <c r="AP395" i="3" s="1"/>
  <c r="AK395" i="3"/>
  <c r="AQ395" i="3"/>
  <c r="AL395" i="3"/>
  <c r="AR395" i="3" s="1"/>
  <c r="AM395" i="3"/>
  <c r="AS395" i="3" s="1"/>
  <c r="AN395" i="3"/>
  <c r="AT395" i="3" s="1"/>
  <c r="AO395" i="3"/>
  <c r="AU395" i="3" s="1"/>
  <c r="BQ394" i="3"/>
  <c r="P394" i="3"/>
  <c r="Q394" i="3"/>
  <c r="R394" i="3"/>
  <c r="S394" i="3"/>
  <c r="T394" i="3"/>
  <c r="U394" i="3"/>
  <c r="BB394" i="3"/>
  <c r="V394" i="3"/>
  <c r="AB394" i="3" s="1"/>
  <c r="W394" i="3"/>
  <c r="AC394" i="3" s="1"/>
  <c r="X394" i="3"/>
  <c r="AD394" i="3" s="1"/>
  <c r="Y394" i="3"/>
  <c r="AE394" i="3" s="1"/>
  <c r="Z394" i="3"/>
  <c r="AF394" i="3" s="1"/>
  <c r="AA394" i="3"/>
  <c r="AG394" i="3" s="1"/>
  <c r="AY394" i="3"/>
  <c r="AJ394" i="3"/>
  <c r="AP394" i="3" s="1"/>
  <c r="AK394" i="3"/>
  <c r="AQ394" i="3" s="1"/>
  <c r="AL394" i="3"/>
  <c r="AR394" i="3" s="1"/>
  <c r="AM394" i="3"/>
  <c r="AS394" i="3" s="1"/>
  <c r="AN394" i="3"/>
  <c r="AT394" i="3" s="1"/>
  <c r="AO394" i="3"/>
  <c r="AU394" i="3" s="1"/>
  <c r="BQ393" i="3"/>
  <c r="P393" i="3"/>
  <c r="Q393" i="3"/>
  <c r="R393" i="3"/>
  <c r="S393" i="3"/>
  <c r="T393" i="3"/>
  <c r="U393" i="3"/>
  <c r="BB393" i="3"/>
  <c r="V393" i="3"/>
  <c r="AB393" i="3"/>
  <c r="W393" i="3"/>
  <c r="AC393" i="3" s="1"/>
  <c r="X393" i="3"/>
  <c r="AD393" i="3"/>
  <c r="Y393" i="3"/>
  <c r="AE393" i="3"/>
  <c r="Z393" i="3"/>
  <c r="AF393" i="3"/>
  <c r="AA393" i="3"/>
  <c r="AG393" i="3" s="1"/>
  <c r="AY393" i="3"/>
  <c r="AJ393" i="3"/>
  <c r="AP393" i="3" s="1"/>
  <c r="AK393" i="3"/>
  <c r="AQ393" i="3" s="1"/>
  <c r="AL393" i="3"/>
  <c r="AR393" i="3" s="1"/>
  <c r="AM393" i="3"/>
  <c r="AS393" i="3" s="1"/>
  <c r="AN393" i="3"/>
  <c r="AT393" i="3"/>
  <c r="AO393" i="3"/>
  <c r="AU393" i="3" s="1"/>
  <c r="BQ392" i="3"/>
  <c r="P392" i="3"/>
  <c r="Q392" i="3"/>
  <c r="R392" i="3"/>
  <c r="S392" i="3"/>
  <c r="T392" i="3"/>
  <c r="U392" i="3"/>
  <c r="BB392" i="3"/>
  <c r="V392" i="3"/>
  <c r="AB392" i="3"/>
  <c r="W392" i="3"/>
  <c r="AC392" i="3" s="1"/>
  <c r="X392" i="3"/>
  <c r="AD392" i="3" s="1"/>
  <c r="Y392" i="3"/>
  <c r="AE392" i="3" s="1"/>
  <c r="Z392" i="3"/>
  <c r="AF392" i="3" s="1"/>
  <c r="AA392" i="3"/>
  <c r="AG392" i="3" s="1"/>
  <c r="AY392" i="3"/>
  <c r="AJ392" i="3"/>
  <c r="AP392" i="3" s="1"/>
  <c r="AK392" i="3"/>
  <c r="AQ392" i="3" s="1"/>
  <c r="AL392" i="3"/>
  <c r="AR392" i="3" s="1"/>
  <c r="AM392" i="3"/>
  <c r="AS392" i="3" s="1"/>
  <c r="AN392" i="3"/>
  <c r="AT392" i="3" s="1"/>
  <c r="AO392" i="3"/>
  <c r="AU392" i="3" s="1"/>
  <c r="BQ391" i="3"/>
  <c r="P391" i="3"/>
  <c r="Q391" i="3"/>
  <c r="R391" i="3"/>
  <c r="S391" i="3"/>
  <c r="T391" i="3"/>
  <c r="U391" i="3"/>
  <c r="BB391" i="3"/>
  <c r="V391" i="3"/>
  <c r="AB391" i="3"/>
  <c r="W391" i="3"/>
  <c r="AC391" i="3" s="1"/>
  <c r="X391" i="3"/>
  <c r="AD391" i="3"/>
  <c r="Y391" i="3"/>
  <c r="AE391" i="3"/>
  <c r="Z391" i="3"/>
  <c r="AF391" i="3" s="1"/>
  <c r="AA391" i="3"/>
  <c r="AG391" i="3" s="1"/>
  <c r="AY391" i="3"/>
  <c r="AJ391" i="3"/>
  <c r="AP391" i="3" s="1"/>
  <c r="AK391" i="3"/>
  <c r="AQ391" i="3" s="1"/>
  <c r="AL391" i="3"/>
  <c r="AR391" i="3"/>
  <c r="AM391" i="3"/>
  <c r="AS391" i="3" s="1"/>
  <c r="AN391" i="3"/>
  <c r="AT391" i="3"/>
  <c r="AO391" i="3"/>
  <c r="AU391" i="3" s="1"/>
  <c r="BQ390" i="3"/>
  <c r="P390" i="3"/>
  <c r="Q390" i="3"/>
  <c r="R390" i="3"/>
  <c r="S390" i="3"/>
  <c r="T390" i="3"/>
  <c r="U390" i="3"/>
  <c r="BB390" i="3"/>
  <c r="V390" i="3"/>
  <c r="AB390" i="3" s="1"/>
  <c r="W390" i="3"/>
  <c r="AC390" i="3" s="1"/>
  <c r="X390" i="3"/>
  <c r="AD390" i="3" s="1"/>
  <c r="Y390" i="3"/>
  <c r="AE390" i="3" s="1"/>
  <c r="Z390" i="3"/>
  <c r="AF390" i="3" s="1"/>
  <c r="AA390" i="3"/>
  <c r="AG390" i="3" s="1"/>
  <c r="AY390" i="3"/>
  <c r="AJ390" i="3"/>
  <c r="AP390" i="3" s="1"/>
  <c r="AK390" i="3"/>
  <c r="AQ390" i="3" s="1"/>
  <c r="AL390" i="3"/>
  <c r="AR390" i="3" s="1"/>
  <c r="AM390" i="3"/>
  <c r="AS390" i="3" s="1"/>
  <c r="AN390" i="3"/>
  <c r="AT390" i="3" s="1"/>
  <c r="AO390" i="3"/>
  <c r="AU390" i="3" s="1"/>
  <c r="BQ389" i="3"/>
  <c r="P389" i="3"/>
  <c r="Q389" i="3"/>
  <c r="R389" i="3"/>
  <c r="S389" i="3"/>
  <c r="T389" i="3"/>
  <c r="U389" i="3"/>
  <c r="BB389" i="3"/>
  <c r="V389" i="3"/>
  <c r="AB389" i="3" s="1"/>
  <c r="W389" i="3"/>
  <c r="AC389" i="3" s="1"/>
  <c r="X389" i="3"/>
  <c r="AD389" i="3" s="1"/>
  <c r="Y389" i="3"/>
  <c r="AE389" i="3" s="1"/>
  <c r="Z389" i="3"/>
  <c r="AF389" i="3"/>
  <c r="AA389" i="3"/>
  <c r="AG389" i="3" s="1"/>
  <c r="AY389" i="3"/>
  <c r="AJ389" i="3"/>
  <c r="AP389" i="3" s="1"/>
  <c r="AK389" i="3"/>
  <c r="AQ389" i="3"/>
  <c r="AL389" i="3"/>
  <c r="AR389" i="3"/>
  <c r="AM389" i="3"/>
  <c r="AS389" i="3" s="1"/>
  <c r="AN389" i="3"/>
  <c r="AT389" i="3" s="1"/>
  <c r="AO389" i="3"/>
  <c r="AU389" i="3" s="1"/>
  <c r="BQ388" i="3"/>
  <c r="P388" i="3"/>
  <c r="Q388" i="3"/>
  <c r="R388" i="3"/>
  <c r="S388" i="3"/>
  <c r="T388" i="3"/>
  <c r="U388" i="3"/>
  <c r="BB388" i="3"/>
  <c r="V388" i="3"/>
  <c r="AB388" i="3" s="1"/>
  <c r="W388" i="3"/>
  <c r="AC388" i="3" s="1"/>
  <c r="X388" i="3"/>
  <c r="AD388" i="3"/>
  <c r="Y388" i="3"/>
  <c r="AE388" i="3" s="1"/>
  <c r="Z388" i="3"/>
  <c r="AF388" i="3" s="1"/>
  <c r="AA388" i="3"/>
  <c r="AG388" i="3" s="1"/>
  <c r="AY388" i="3"/>
  <c r="AJ388" i="3"/>
  <c r="AP388" i="3" s="1"/>
  <c r="AK388" i="3"/>
  <c r="AQ388" i="3" s="1"/>
  <c r="AL388" i="3"/>
  <c r="AR388" i="3" s="1"/>
  <c r="AM388" i="3"/>
  <c r="AS388" i="3" s="1"/>
  <c r="AN388" i="3"/>
  <c r="AT388" i="3" s="1"/>
  <c r="AO388" i="3"/>
  <c r="AU388" i="3"/>
  <c r="BQ387" i="3"/>
  <c r="P387" i="3"/>
  <c r="Q387" i="3"/>
  <c r="R387" i="3"/>
  <c r="S387" i="3"/>
  <c r="T387" i="3"/>
  <c r="U387" i="3"/>
  <c r="BB387" i="3"/>
  <c r="V387" i="3"/>
  <c r="AB387" i="3" s="1"/>
  <c r="W387" i="3"/>
  <c r="AC387" i="3" s="1"/>
  <c r="X387" i="3"/>
  <c r="AD387" i="3" s="1"/>
  <c r="Y387" i="3"/>
  <c r="AE387" i="3" s="1"/>
  <c r="Z387" i="3"/>
  <c r="AF387" i="3" s="1"/>
  <c r="AA387" i="3"/>
  <c r="AG387" i="3"/>
  <c r="AY387" i="3"/>
  <c r="AJ387" i="3"/>
  <c r="AP387" i="3" s="1"/>
  <c r="AK387" i="3"/>
  <c r="AQ387" i="3" s="1"/>
  <c r="AL387" i="3"/>
  <c r="AR387" i="3" s="1"/>
  <c r="AM387" i="3"/>
  <c r="AS387" i="3" s="1"/>
  <c r="AN387" i="3"/>
  <c r="AT387" i="3" s="1"/>
  <c r="AO387" i="3"/>
  <c r="AU387" i="3" s="1"/>
  <c r="BQ386" i="3"/>
  <c r="P386" i="3"/>
  <c r="Q386" i="3"/>
  <c r="R386" i="3"/>
  <c r="S386" i="3"/>
  <c r="T386" i="3"/>
  <c r="U386" i="3"/>
  <c r="BB386" i="3"/>
  <c r="V386" i="3"/>
  <c r="AB386" i="3" s="1"/>
  <c r="W386" i="3"/>
  <c r="AC386" i="3" s="1"/>
  <c r="AH386" i="3" s="1"/>
  <c r="AI386" i="3" s="1"/>
  <c r="X386" i="3"/>
  <c r="AD386" i="3" s="1"/>
  <c r="Y386" i="3"/>
  <c r="AE386" i="3" s="1"/>
  <c r="Z386" i="3"/>
  <c r="AF386" i="3" s="1"/>
  <c r="AA386" i="3"/>
  <c r="AG386" i="3"/>
  <c r="AY386" i="3"/>
  <c r="AJ386" i="3"/>
  <c r="AP386" i="3" s="1"/>
  <c r="AK386" i="3"/>
  <c r="AQ386" i="3" s="1"/>
  <c r="AL386" i="3"/>
  <c r="AR386" i="3" s="1"/>
  <c r="AM386" i="3"/>
  <c r="AS386" i="3" s="1"/>
  <c r="AN386" i="3"/>
  <c r="AT386" i="3" s="1"/>
  <c r="AO386" i="3"/>
  <c r="AU386" i="3" s="1"/>
  <c r="BQ385" i="3"/>
  <c r="P385" i="3"/>
  <c r="Q385" i="3"/>
  <c r="R385" i="3"/>
  <c r="S385" i="3"/>
  <c r="T385" i="3"/>
  <c r="U385" i="3"/>
  <c r="BB385" i="3"/>
  <c r="V385" i="3"/>
  <c r="AB385" i="3" s="1"/>
  <c r="W385" i="3"/>
  <c r="AC385" i="3"/>
  <c r="X385" i="3"/>
  <c r="AD385" i="3"/>
  <c r="Y385" i="3"/>
  <c r="AE385" i="3" s="1"/>
  <c r="Z385" i="3"/>
  <c r="AF385" i="3" s="1"/>
  <c r="AA385" i="3"/>
  <c r="AG385" i="3" s="1"/>
  <c r="AY385" i="3"/>
  <c r="AJ385" i="3"/>
  <c r="AP385" i="3" s="1"/>
  <c r="AK385" i="3"/>
  <c r="AQ385" i="3"/>
  <c r="AL385" i="3"/>
  <c r="AR385" i="3" s="1"/>
  <c r="AM385" i="3"/>
  <c r="AS385" i="3"/>
  <c r="AN385" i="3"/>
  <c r="AT385" i="3"/>
  <c r="AO385" i="3"/>
  <c r="AU385" i="3"/>
  <c r="BQ384" i="3"/>
  <c r="P384" i="3"/>
  <c r="Q384" i="3"/>
  <c r="R384" i="3"/>
  <c r="S384" i="3"/>
  <c r="T384" i="3"/>
  <c r="U384" i="3"/>
  <c r="BB384" i="3"/>
  <c r="V384" i="3"/>
  <c r="AB384" i="3" s="1"/>
  <c r="W384" i="3"/>
  <c r="AC384" i="3" s="1"/>
  <c r="X384" i="3"/>
  <c r="AD384" i="3" s="1"/>
  <c r="Y384" i="3"/>
  <c r="AE384" i="3" s="1"/>
  <c r="Z384" i="3"/>
  <c r="AF384" i="3" s="1"/>
  <c r="AA384" i="3"/>
  <c r="AG384" i="3" s="1"/>
  <c r="AY384" i="3"/>
  <c r="AJ384" i="3"/>
  <c r="AP384" i="3" s="1"/>
  <c r="AK384" i="3"/>
  <c r="AQ384" i="3" s="1"/>
  <c r="AL384" i="3"/>
  <c r="AR384" i="3" s="1"/>
  <c r="AM384" i="3"/>
  <c r="AS384" i="3"/>
  <c r="AN384" i="3"/>
  <c r="AT384" i="3" s="1"/>
  <c r="AO384" i="3"/>
  <c r="AU384" i="3" s="1"/>
  <c r="BQ383" i="3"/>
  <c r="P383" i="3"/>
  <c r="Q383" i="3"/>
  <c r="R383" i="3"/>
  <c r="S383" i="3"/>
  <c r="T383" i="3"/>
  <c r="U383" i="3"/>
  <c r="BB383" i="3"/>
  <c r="V383" i="3"/>
  <c r="AB383" i="3" s="1"/>
  <c r="W383" i="3"/>
  <c r="AC383" i="3"/>
  <c r="X383" i="3"/>
  <c r="AD383" i="3"/>
  <c r="Y383" i="3"/>
  <c r="AE383" i="3" s="1"/>
  <c r="Z383" i="3"/>
  <c r="AF383" i="3" s="1"/>
  <c r="AA383" i="3"/>
  <c r="AG383" i="3"/>
  <c r="AY383" i="3"/>
  <c r="AJ383" i="3"/>
  <c r="AP383" i="3" s="1"/>
  <c r="AK383" i="3"/>
  <c r="AQ383" i="3" s="1"/>
  <c r="AL383" i="3"/>
  <c r="AR383" i="3" s="1"/>
  <c r="AM383" i="3"/>
  <c r="AS383" i="3"/>
  <c r="AN383" i="3"/>
  <c r="AT383" i="3"/>
  <c r="AO383" i="3"/>
  <c r="AU383" i="3" s="1"/>
  <c r="BQ382" i="3"/>
  <c r="P382" i="3"/>
  <c r="Q382" i="3"/>
  <c r="R382" i="3"/>
  <c r="S382" i="3"/>
  <c r="T382" i="3"/>
  <c r="U382" i="3"/>
  <c r="BB382" i="3"/>
  <c r="V382" i="3"/>
  <c r="AB382" i="3" s="1"/>
  <c r="W382" i="3"/>
  <c r="AC382" i="3" s="1"/>
  <c r="X382" i="3"/>
  <c r="AD382" i="3" s="1"/>
  <c r="Y382" i="3"/>
  <c r="AE382" i="3"/>
  <c r="Z382" i="3"/>
  <c r="AF382" i="3" s="1"/>
  <c r="AA382" i="3"/>
  <c r="AG382" i="3" s="1"/>
  <c r="AY382" i="3"/>
  <c r="AJ382" i="3"/>
  <c r="AP382" i="3" s="1"/>
  <c r="AK382" i="3"/>
  <c r="AQ382" i="3" s="1"/>
  <c r="AL382" i="3"/>
  <c r="AR382" i="3" s="1"/>
  <c r="AM382" i="3"/>
  <c r="AS382" i="3" s="1"/>
  <c r="AN382" i="3"/>
  <c r="AT382" i="3" s="1"/>
  <c r="AO382" i="3"/>
  <c r="AU382" i="3" s="1"/>
  <c r="BQ381" i="3"/>
  <c r="P381" i="3"/>
  <c r="Q381" i="3"/>
  <c r="R381" i="3"/>
  <c r="S381" i="3"/>
  <c r="T381" i="3"/>
  <c r="U381" i="3"/>
  <c r="BB381" i="3"/>
  <c r="V381" i="3"/>
  <c r="AB381" i="3"/>
  <c r="W381" i="3"/>
  <c r="AC381" i="3" s="1"/>
  <c r="X381" i="3"/>
  <c r="AD381" i="3"/>
  <c r="Y381" i="3"/>
  <c r="AE381" i="3"/>
  <c r="Z381" i="3"/>
  <c r="AF381" i="3" s="1"/>
  <c r="AA381" i="3"/>
  <c r="AG381" i="3" s="1"/>
  <c r="AY381" i="3"/>
  <c r="AJ381" i="3"/>
  <c r="AP381" i="3"/>
  <c r="AK381" i="3"/>
  <c r="AQ381" i="3"/>
  <c r="AL381" i="3"/>
  <c r="AR381" i="3" s="1"/>
  <c r="AM381" i="3"/>
  <c r="AS381" i="3" s="1"/>
  <c r="AN381" i="3"/>
  <c r="AT381" i="3"/>
  <c r="AO381" i="3"/>
  <c r="AU381" i="3" s="1"/>
  <c r="BQ380" i="3"/>
  <c r="P380" i="3"/>
  <c r="Q380" i="3"/>
  <c r="R380" i="3"/>
  <c r="S380" i="3"/>
  <c r="T380" i="3"/>
  <c r="U380" i="3"/>
  <c r="BB380" i="3"/>
  <c r="V380" i="3"/>
  <c r="AB380" i="3" s="1"/>
  <c r="W380" i="3"/>
  <c r="AC380" i="3" s="1"/>
  <c r="X380" i="3"/>
  <c r="AD380" i="3" s="1"/>
  <c r="Y380" i="3"/>
  <c r="AE380" i="3" s="1"/>
  <c r="Z380" i="3"/>
  <c r="AF380" i="3" s="1"/>
  <c r="AA380" i="3"/>
  <c r="AG380" i="3" s="1"/>
  <c r="AY380" i="3"/>
  <c r="AJ380" i="3"/>
  <c r="AP380" i="3" s="1"/>
  <c r="AK380" i="3"/>
  <c r="AQ380" i="3" s="1"/>
  <c r="AL380" i="3"/>
  <c r="AR380" i="3" s="1"/>
  <c r="AM380" i="3"/>
  <c r="AS380" i="3" s="1"/>
  <c r="AN380" i="3"/>
  <c r="AT380" i="3" s="1"/>
  <c r="AO380" i="3"/>
  <c r="AU380" i="3"/>
  <c r="BQ379" i="3"/>
  <c r="P379" i="3"/>
  <c r="Q379" i="3"/>
  <c r="R379" i="3"/>
  <c r="S379" i="3"/>
  <c r="T379" i="3"/>
  <c r="U379" i="3"/>
  <c r="BB379" i="3"/>
  <c r="V379" i="3"/>
  <c r="AB379" i="3" s="1"/>
  <c r="W379" i="3"/>
  <c r="AC379" i="3" s="1"/>
  <c r="X379" i="3"/>
  <c r="AD379" i="3"/>
  <c r="Y379" i="3"/>
  <c r="AE379" i="3"/>
  <c r="Z379" i="3"/>
  <c r="AF379" i="3" s="1"/>
  <c r="AA379" i="3"/>
  <c r="AG379" i="3"/>
  <c r="AY379" i="3"/>
  <c r="AJ379" i="3"/>
  <c r="AP379" i="3" s="1"/>
  <c r="AK379" i="3"/>
  <c r="AQ379" i="3" s="1"/>
  <c r="AL379" i="3"/>
  <c r="AR379" i="3" s="1"/>
  <c r="AM379" i="3"/>
  <c r="AS379" i="3" s="1"/>
  <c r="AN379" i="3"/>
  <c r="AT379" i="3"/>
  <c r="AO379" i="3"/>
  <c r="AU379" i="3" s="1"/>
  <c r="BQ378" i="3"/>
  <c r="P378" i="3"/>
  <c r="Q378" i="3"/>
  <c r="R378" i="3"/>
  <c r="BN378" i="3" s="1"/>
  <c r="S378" i="3"/>
  <c r="T378" i="3"/>
  <c r="U378" i="3"/>
  <c r="BB378" i="3"/>
  <c r="V378" i="3"/>
  <c r="AB378" i="3" s="1"/>
  <c r="W378" i="3"/>
  <c r="AC378" i="3"/>
  <c r="X378" i="3"/>
  <c r="AD378" i="3" s="1"/>
  <c r="Y378" i="3"/>
  <c r="AE378" i="3" s="1"/>
  <c r="Z378" i="3"/>
  <c r="AF378" i="3" s="1"/>
  <c r="AA378" i="3"/>
  <c r="AG378" i="3" s="1"/>
  <c r="AY378" i="3"/>
  <c r="AJ378" i="3"/>
  <c r="AP378" i="3" s="1"/>
  <c r="AK378" i="3"/>
  <c r="AQ378" i="3" s="1"/>
  <c r="AL378" i="3"/>
  <c r="AR378" i="3" s="1"/>
  <c r="AM378" i="3"/>
  <c r="AS378" i="3" s="1"/>
  <c r="AN378" i="3"/>
  <c r="AT378" i="3" s="1"/>
  <c r="AO378" i="3"/>
  <c r="AU378" i="3" s="1"/>
  <c r="BQ377" i="3"/>
  <c r="P377" i="3"/>
  <c r="Q377" i="3"/>
  <c r="R377" i="3"/>
  <c r="S377" i="3"/>
  <c r="T377" i="3"/>
  <c r="U377" i="3"/>
  <c r="BB377" i="3"/>
  <c r="V377" i="3"/>
  <c r="AB377" i="3" s="1"/>
  <c r="W377" i="3"/>
  <c r="AC377" i="3" s="1"/>
  <c r="X377" i="3"/>
  <c r="AD377" i="3"/>
  <c r="Y377" i="3"/>
  <c r="AE377" i="3" s="1"/>
  <c r="Z377" i="3"/>
  <c r="AF377" i="3"/>
  <c r="AA377" i="3"/>
  <c r="AG377" i="3" s="1"/>
  <c r="AY377" i="3"/>
  <c r="AJ377" i="3"/>
  <c r="AP377" i="3"/>
  <c r="AK377" i="3"/>
  <c r="AQ377" i="3" s="1"/>
  <c r="AL377" i="3"/>
  <c r="AR377" i="3" s="1"/>
  <c r="AM377" i="3"/>
  <c r="AS377" i="3" s="1"/>
  <c r="AN377" i="3"/>
  <c r="AT377" i="3"/>
  <c r="AO377" i="3"/>
  <c r="AU377" i="3" s="1"/>
  <c r="BQ376" i="3"/>
  <c r="P376" i="3"/>
  <c r="BN376" i="3" s="1"/>
  <c r="Q376" i="3"/>
  <c r="R376" i="3"/>
  <c r="S376" i="3"/>
  <c r="T376" i="3"/>
  <c r="U376" i="3"/>
  <c r="BB376" i="3"/>
  <c r="V376" i="3"/>
  <c r="AB376" i="3"/>
  <c r="W376" i="3"/>
  <c r="AC376" i="3" s="1"/>
  <c r="X376" i="3"/>
  <c r="AD376" i="3" s="1"/>
  <c r="Y376" i="3"/>
  <c r="AE376" i="3" s="1"/>
  <c r="Z376" i="3"/>
  <c r="AF376" i="3"/>
  <c r="AA376" i="3"/>
  <c r="AG376" i="3" s="1"/>
  <c r="AY376" i="3"/>
  <c r="BC376" i="3"/>
  <c r="AJ376" i="3"/>
  <c r="AP376" i="3" s="1"/>
  <c r="AK376" i="3"/>
  <c r="AQ376" i="3" s="1"/>
  <c r="AL376" i="3"/>
  <c r="AR376" i="3" s="1"/>
  <c r="AM376" i="3"/>
  <c r="AS376" i="3"/>
  <c r="AN376" i="3"/>
  <c r="AT376" i="3" s="1"/>
  <c r="AO376" i="3"/>
  <c r="AU376" i="3" s="1"/>
  <c r="AV376" i="3"/>
  <c r="AW376" i="3" s="1"/>
  <c r="BQ375" i="3"/>
  <c r="P375" i="3"/>
  <c r="Q375" i="3"/>
  <c r="R375" i="3"/>
  <c r="S375" i="3"/>
  <c r="T375" i="3"/>
  <c r="U375" i="3"/>
  <c r="BB375" i="3"/>
  <c r="V375" i="3"/>
  <c r="AB375" i="3"/>
  <c r="W375" i="3"/>
  <c r="AC375" i="3" s="1"/>
  <c r="X375" i="3"/>
  <c r="AD375" i="3" s="1"/>
  <c r="Y375" i="3"/>
  <c r="AE375" i="3"/>
  <c r="Z375" i="3"/>
  <c r="AF375" i="3" s="1"/>
  <c r="AA375" i="3"/>
  <c r="AG375" i="3" s="1"/>
  <c r="AY375" i="3"/>
  <c r="AJ375" i="3"/>
  <c r="AP375" i="3" s="1"/>
  <c r="AK375" i="3"/>
  <c r="AQ375" i="3" s="1"/>
  <c r="AL375" i="3"/>
  <c r="AR375" i="3"/>
  <c r="AM375" i="3"/>
  <c r="AS375" i="3"/>
  <c r="AN375" i="3"/>
  <c r="AT375" i="3" s="1"/>
  <c r="AO375" i="3"/>
  <c r="AU375" i="3" s="1"/>
  <c r="BQ374" i="3"/>
  <c r="P374" i="3"/>
  <c r="Q374" i="3"/>
  <c r="R374" i="3"/>
  <c r="S374" i="3"/>
  <c r="T374" i="3"/>
  <c r="U374" i="3"/>
  <c r="BB374" i="3"/>
  <c r="V374" i="3"/>
  <c r="AB374" i="3" s="1"/>
  <c r="W374" i="3"/>
  <c r="AC374" i="3" s="1"/>
  <c r="X374" i="3"/>
  <c r="AD374" i="3" s="1"/>
  <c r="Y374" i="3"/>
  <c r="AE374" i="3" s="1"/>
  <c r="Z374" i="3"/>
  <c r="AF374" i="3" s="1"/>
  <c r="AA374" i="3"/>
  <c r="AG374" i="3" s="1"/>
  <c r="AY374" i="3"/>
  <c r="AJ374" i="3"/>
  <c r="AP374" i="3" s="1"/>
  <c r="AK374" i="3"/>
  <c r="AQ374" i="3" s="1"/>
  <c r="AL374" i="3"/>
  <c r="AR374" i="3"/>
  <c r="AM374" i="3"/>
  <c r="AS374" i="3" s="1"/>
  <c r="AN374" i="3"/>
  <c r="AT374" i="3" s="1"/>
  <c r="AO374" i="3"/>
  <c r="AU374" i="3" s="1"/>
  <c r="BQ373" i="3"/>
  <c r="P373" i="3"/>
  <c r="Q373" i="3"/>
  <c r="R373" i="3"/>
  <c r="S373" i="3"/>
  <c r="T373" i="3"/>
  <c r="U373" i="3"/>
  <c r="BB373" i="3"/>
  <c r="V373" i="3"/>
  <c r="AB373" i="3" s="1"/>
  <c r="W373" i="3"/>
  <c r="AC373" i="3" s="1"/>
  <c r="X373" i="3"/>
  <c r="AD373" i="3" s="1"/>
  <c r="Y373" i="3"/>
  <c r="AE373" i="3"/>
  <c r="Z373" i="3"/>
  <c r="AF373" i="3"/>
  <c r="AA373" i="3"/>
  <c r="AG373" i="3" s="1"/>
  <c r="AY373" i="3"/>
  <c r="AJ373" i="3"/>
  <c r="AP373" i="3" s="1"/>
  <c r="AK373" i="3"/>
  <c r="AQ373" i="3"/>
  <c r="AL373" i="3"/>
  <c r="AR373" i="3" s="1"/>
  <c r="AM373" i="3"/>
  <c r="AS373" i="3" s="1"/>
  <c r="AN373" i="3"/>
  <c r="AT373" i="3" s="1"/>
  <c r="AO373" i="3"/>
  <c r="AU373" i="3" s="1"/>
  <c r="BQ372" i="3"/>
  <c r="P372" i="3"/>
  <c r="Q372" i="3"/>
  <c r="R372" i="3"/>
  <c r="S372" i="3"/>
  <c r="T372" i="3"/>
  <c r="U372" i="3"/>
  <c r="BB372" i="3"/>
  <c r="V372" i="3"/>
  <c r="AB372" i="3" s="1"/>
  <c r="W372" i="3"/>
  <c r="AC372" i="3" s="1"/>
  <c r="X372" i="3"/>
  <c r="AD372" i="3"/>
  <c r="Y372" i="3"/>
  <c r="AE372" i="3" s="1"/>
  <c r="Z372" i="3"/>
  <c r="AF372" i="3" s="1"/>
  <c r="AA372" i="3"/>
  <c r="AG372" i="3" s="1"/>
  <c r="AY372" i="3"/>
  <c r="AJ372" i="3"/>
  <c r="AP372" i="3" s="1"/>
  <c r="AK372" i="3"/>
  <c r="AQ372" i="3" s="1"/>
  <c r="AV372" i="3" s="1"/>
  <c r="AW372" i="3" s="1"/>
  <c r="AL372" i="3"/>
  <c r="AR372" i="3" s="1"/>
  <c r="AM372" i="3"/>
  <c r="AS372" i="3" s="1"/>
  <c r="AN372" i="3"/>
  <c r="AT372" i="3" s="1"/>
  <c r="AO372" i="3"/>
  <c r="AU372" i="3" s="1"/>
  <c r="BQ371" i="3"/>
  <c r="P371" i="3"/>
  <c r="Q371" i="3"/>
  <c r="R371" i="3"/>
  <c r="S371" i="3"/>
  <c r="T371" i="3"/>
  <c r="U371" i="3"/>
  <c r="BB371" i="3"/>
  <c r="V371" i="3"/>
  <c r="AB371" i="3" s="1"/>
  <c r="W371" i="3"/>
  <c r="AC371" i="3" s="1"/>
  <c r="X371" i="3"/>
  <c r="AD371" i="3"/>
  <c r="Y371" i="3"/>
  <c r="AE371" i="3" s="1"/>
  <c r="Z371" i="3"/>
  <c r="AF371" i="3" s="1"/>
  <c r="AA371" i="3"/>
  <c r="AG371" i="3" s="1"/>
  <c r="AY371" i="3"/>
  <c r="AJ371" i="3"/>
  <c r="AP371" i="3" s="1"/>
  <c r="AK371" i="3"/>
  <c r="AQ371" i="3"/>
  <c r="AL371" i="3"/>
  <c r="AR371" i="3" s="1"/>
  <c r="AM371" i="3"/>
  <c r="AS371" i="3" s="1"/>
  <c r="AN371" i="3"/>
  <c r="AT371" i="3" s="1"/>
  <c r="AO371" i="3"/>
  <c r="AU371" i="3" s="1"/>
  <c r="BQ370" i="3"/>
  <c r="P370" i="3"/>
  <c r="Q370" i="3"/>
  <c r="R370" i="3"/>
  <c r="S370" i="3"/>
  <c r="T370" i="3"/>
  <c r="U370" i="3"/>
  <c r="BB370" i="3"/>
  <c r="V370" i="3"/>
  <c r="AB370" i="3" s="1"/>
  <c r="W370" i="3"/>
  <c r="AC370" i="3" s="1"/>
  <c r="X370" i="3"/>
  <c r="AD370" i="3" s="1"/>
  <c r="Y370" i="3"/>
  <c r="AE370" i="3"/>
  <c r="Z370" i="3"/>
  <c r="AF370" i="3" s="1"/>
  <c r="AA370" i="3"/>
  <c r="AG370" i="3" s="1"/>
  <c r="AY370" i="3"/>
  <c r="AJ370" i="3"/>
  <c r="AP370" i="3" s="1"/>
  <c r="AK370" i="3"/>
  <c r="AQ370" i="3" s="1"/>
  <c r="AL370" i="3"/>
  <c r="AR370" i="3" s="1"/>
  <c r="AM370" i="3"/>
  <c r="AS370" i="3"/>
  <c r="AN370" i="3"/>
  <c r="AT370" i="3" s="1"/>
  <c r="AO370" i="3"/>
  <c r="AU370" i="3" s="1"/>
  <c r="BQ369" i="3"/>
  <c r="P369" i="3"/>
  <c r="Q369" i="3"/>
  <c r="R369" i="3"/>
  <c r="S369" i="3"/>
  <c r="T369" i="3"/>
  <c r="U369" i="3"/>
  <c r="BB369" i="3"/>
  <c r="V369" i="3"/>
  <c r="AB369" i="3" s="1"/>
  <c r="W369" i="3"/>
  <c r="AC369" i="3" s="1"/>
  <c r="X369" i="3"/>
  <c r="AD369" i="3" s="1"/>
  <c r="Y369" i="3"/>
  <c r="AE369" i="3" s="1"/>
  <c r="Z369" i="3"/>
  <c r="AF369" i="3" s="1"/>
  <c r="AA369" i="3"/>
  <c r="AG369" i="3" s="1"/>
  <c r="AY369" i="3"/>
  <c r="AJ369" i="3"/>
  <c r="AP369" i="3" s="1"/>
  <c r="AK369" i="3"/>
  <c r="AQ369" i="3" s="1"/>
  <c r="AL369" i="3"/>
  <c r="AR369" i="3" s="1"/>
  <c r="AM369" i="3"/>
  <c r="AS369" i="3" s="1"/>
  <c r="AN369" i="3"/>
  <c r="AT369" i="3" s="1"/>
  <c r="AO369" i="3"/>
  <c r="AU369" i="3" s="1"/>
  <c r="BQ368" i="3"/>
  <c r="P368" i="3"/>
  <c r="Q368" i="3"/>
  <c r="R368" i="3"/>
  <c r="S368" i="3"/>
  <c r="T368" i="3"/>
  <c r="U368" i="3"/>
  <c r="BB368" i="3"/>
  <c r="V368" i="3"/>
  <c r="AB368" i="3" s="1"/>
  <c r="W368" i="3"/>
  <c r="AC368" i="3" s="1"/>
  <c r="X368" i="3"/>
  <c r="AD368" i="3" s="1"/>
  <c r="Y368" i="3"/>
  <c r="AE368" i="3" s="1"/>
  <c r="Z368" i="3"/>
  <c r="AF368" i="3" s="1"/>
  <c r="AA368" i="3"/>
  <c r="AG368" i="3" s="1"/>
  <c r="AY368" i="3"/>
  <c r="AJ368" i="3"/>
  <c r="AP368" i="3" s="1"/>
  <c r="AK368" i="3"/>
  <c r="AQ368" i="3" s="1"/>
  <c r="AL368" i="3"/>
  <c r="AR368" i="3" s="1"/>
  <c r="AM368" i="3"/>
  <c r="AS368" i="3" s="1"/>
  <c r="AN368" i="3"/>
  <c r="AT368" i="3"/>
  <c r="AO368" i="3"/>
  <c r="AU368" i="3" s="1"/>
  <c r="BQ367" i="3"/>
  <c r="P367" i="3"/>
  <c r="Q367" i="3"/>
  <c r="R367" i="3"/>
  <c r="S367" i="3"/>
  <c r="T367" i="3"/>
  <c r="U367" i="3"/>
  <c r="BB367" i="3"/>
  <c r="V367" i="3"/>
  <c r="AB367" i="3" s="1"/>
  <c r="W367" i="3"/>
  <c r="AC367" i="3" s="1"/>
  <c r="X367" i="3"/>
  <c r="AD367" i="3" s="1"/>
  <c r="Y367" i="3"/>
  <c r="AE367" i="3" s="1"/>
  <c r="Z367" i="3"/>
  <c r="AF367" i="3" s="1"/>
  <c r="AA367" i="3"/>
  <c r="AG367" i="3" s="1"/>
  <c r="AY367" i="3"/>
  <c r="AJ367" i="3"/>
  <c r="AP367" i="3" s="1"/>
  <c r="AK367" i="3"/>
  <c r="AQ367" i="3" s="1"/>
  <c r="AL367" i="3"/>
  <c r="AR367" i="3" s="1"/>
  <c r="AM367" i="3"/>
  <c r="AS367" i="3" s="1"/>
  <c r="AN367" i="3"/>
  <c r="AT367" i="3" s="1"/>
  <c r="AO367" i="3"/>
  <c r="AU367" i="3" s="1"/>
  <c r="BQ366" i="3"/>
  <c r="P366" i="3"/>
  <c r="Q366" i="3"/>
  <c r="R366" i="3"/>
  <c r="S366" i="3"/>
  <c r="T366" i="3"/>
  <c r="U366" i="3"/>
  <c r="BB366" i="3"/>
  <c r="V366" i="3"/>
  <c r="AB366" i="3" s="1"/>
  <c r="W366" i="3"/>
  <c r="AC366" i="3" s="1"/>
  <c r="X366" i="3"/>
  <c r="AD366" i="3" s="1"/>
  <c r="Y366" i="3"/>
  <c r="AE366" i="3"/>
  <c r="Z366" i="3"/>
  <c r="AF366" i="3" s="1"/>
  <c r="AA366" i="3"/>
  <c r="AG366" i="3" s="1"/>
  <c r="AY366" i="3"/>
  <c r="AJ366" i="3"/>
  <c r="AP366" i="3" s="1"/>
  <c r="AK366" i="3"/>
  <c r="AQ366" i="3" s="1"/>
  <c r="AL366" i="3"/>
  <c r="AR366" i="3" s="1"/>
  <c r="AM366" i="3"/>
  <c r="AS366" i="3"/>
  <c r="AN366" i="3"/>
  <c r="AT366" i="3" s="1"/>
  <c r="AO366" i="3"/>
  <c r="AU366" i="3" s="1"/>
  <c r="BQ365" i="3"/>
  <c r="P365" i="3"/>
  <c r="Q365" i="3"/>
  <c r="R365" i="3"/>
  <c r="S365" i="3"/>
  <c r="T365" i="3"/>
  <c r="U365" i="3"/>
  <c r="BB365" i="3"/>
  <c r="V365" i="3"/>
  <c r="AB365" i="3" s="1"/>
  <c r="W365" i="3"/>
  <c r="AC365" i="3" s="1"/>
  <c r="X365" i="3"/>
  <c r="AD365" i="3"/>
  <c r="Y365" i="3"/>
  <c r="AE365" i="3" s="1"/>
  <c r="Z365" i="3"/>
  <c r="AF365" i="3"/>
  <c r="AA365" i="3"/>
  <c r="AG365" i="3" s="1"/>
  <c r="AY365" i="3"/>
  <c r="AJ365" i="3"/>
  <c r="AP365" i="3" s="1"/>
  <c r="AK365" i="3"/>
  <c r="AQ365" i="3" s="1"/>
  <c r="AL365" i="3"/>
  <c r="AR365" i="3" s="1"/>
  <c r="AM365" i="3"/>
  <c r="AS365" i="3" s="1"/>
  <c r="AN365" i="3"/>
  <c r="AT365" i="3" s="1"/>
  <c r="AO365" i="3"/>
  <c r="AU365" i="3" s="1"/>
  <c r="BQ364" i="3"/>
  <c r="P364" i="3"/>
  <c r="Q364" i="3"/>
  <c r="R364" i="3"/>
  <c r="S364" i="3"/>
  <c r="T364" i="3"/>
  <c r="U364" i="3"/>
  <c r="BB364" i="3"/>
  <c r="V364" i="3"/>
  <c r="AB364" i="3" s="1"/>
  <c r="W364" i="3"/>
  <c r="AC364" i="3" s="1"/>
  <c r="X364" i="3"/>
  <c r="AD364" i="3" s="1"/>
  <c r="Y364" i="3"/>
  <c r="AE364" i="3"/>
  <c r="Z364" i="3"/>
  <c r="AF364" i="3" s="1"/>
  <c r="AA364" i="3"/>
  <c r="AG364" i="3" s="1"/>
  <c r="AY364" i="3"/>
  <c r="AJ364" i="3"/>
  <c r="AP364" i="3" s="1"/>
  <c r="AK364" i="3"/>
  <c r="AQ364" i="3"/>
  <c r="AL364" i="3"/>
  <c r="AR364" i="3" s="1"/>
  <c r="AM364" i="3"/>
  <c r="AS364" i="3" s="1"/>
  <c r="AN364" i="3"/>
  <c r="AT364" i="3" s="1"/>
  <c r="AO364" i="3"/>
  <c r="AU364" i="3" s="1"/>
  <c r="BQ363" i="3"/>
  <c r="P363" i="3"/>
  <c r="Q363" i="3"/>
  <c r="R363" i="3"/>
  <c r="S363" i="3"/>
  <c r="T363" i="3"/>
  <c r="U363" i="3"/>
  <c r="BB363" i="3"/>
  <c r="V363" i="3"/>
  <c r="AB363" i="3" s="1"/>
  <c r="W363" i="3"/>
  <c r="AC363" i="3" s="1"/>
  <c r="X363" i="3"/>
  <c r="AD363" i="3" s="1"/>
  <c r="Y363" i="3"/>
  <c r="AE363" i="3" s="1"/>
  <c r="Z363" i="3"/>
  <c r="AF363" i="3" s="1"/>
  <c r="AA363" i="3"/>
  <c r="AG363" i="3" s="1"/>
  <c r="AY363" i="3"/>
  <c r="AJ363" i="3"/>
  <c r="AP363" i="3" s="1"/>
  <c r="AK363" i="3"/>
  <c r="AQ363" i="3" s="1"/>
  <c r="AL363" i="3"/>
  <c r="AR363" i="3" s="1"/>
  <c r="AM363" i="3"/>
  <c r="AS363" i="3" s="1"/>
  <c r="AN363" i="3"/>
  <c r="AT363" i="3" s="1"/>
  <c r="AO363" i="3"/>
  <c r="AU363" i="3" s="1"/>
  <c r="BQ362" i="3"/>
  <c r="P362" i="3"/>
  <c r="Q362" i="3"/>
  <c r="R362" i="3"/>
  <c r="S362" i="3"/>
  <c r="T362" i="3"/>
  <c r="U362" i="3"/>
  <c r="BB362" i="3"/>
  <c r="V362" i="3"/>
  <c r="AB362" i="3" s="1"/>
  <c r="W362" i="3"/>
  <c r="AC362" i="3" s="1"/>
  <c r="X362" i="3"/>
  <c r="AD362" i="3" s="1"/>
  <c r="Y362" i="3"/>
  <c r="AE362" i="3" s="1"/>
  <c r="Z362" i="3"/>
  <c r="AF362" i="3" s="1"/>
  <c r="AA362" i="3"/>
  <c r="AG362" i="3" s="1"/>
  <c r="AY362" i="3"/>
  <c r="AJ362" i="3"/>
  <c r="AP362" i="3" s="1"/>
  <c r="AK362" i="3"/>
  <c r="AQ362" i="3"/>
  <c r="AL362" i="3"/>
  <c r="AR362" i="3" s="1"/>
  <c r="AM362" i="3"/>
  <c r="AS362" i="3" s="1"/>
  <c r="AN362" i="3"/>
  <c r="AT362" i="3" s="1"/>
  <c r="AO362" i="3"/>
  <c r="AU362" i="3" s="1"/>
  <c r="BQ361" i="3"/>
  <c r="P361" i="3"/>
  <c r="Q361" i="3"/>
  <c r="R361" i="3"/>
  <c r="S361" i="3"/>
  <c r="T361" i="3"/>
  <c r="U361" i="3"/>
  <c r="BB361" i="3"/>
  <c r="V361" i="3"/>
  <c r="AB361" i="3" s="1"/>
  <c r="W361" i="3"/>
  <c r="AC361" i="3" s="1"/>
  <c r="X361" i="3"/>
  <c r="AD361" i="3" s="1"/>
  <c r="Y361" i="3"/>
  <c r="AE361" i="3" s="1"/>
  <c r="Z361" i="3"/>
  <c r="AF361" i="3" s="1"/>
  <c r="AA361" i="3"/>
  <c r="AG361" i="3" s="1"/>
  <c r="AY361" i="3"/>
  <c r="AJ361" i="3"/>
  <c r="AP361" i="3" s="1"/>
  <c r="AK361" i="3"/>
  <c r="AQ361" i="3" s="1"/>
  <c r="AL361" i="3"/>
  <c r="AR361" i="3" s="1"/>
  <c r="AM361" i="3"/>
  <c r="AS361" i="3" s="1"/>
  <c r="AN361" i="3"/>
  <c r="AT361" i="3" s="1"/>
  <c r="AO361" i="3"/>
  <c r="AU361" i="3" s="1"/>
  <c r="BQ360" i="3"/>
  <c r="P360" i="3"/>
  <c r="Q360" i="3"/>
  <c r="R360" i="3"/>
  <c r="S360" i="3"/>
  <c r="T360" i="3"/>
  <c r="U360" i="3"/>
  <c r="BB360" i="3"/>
  <c r="V360" i="3"/>
  <c r="AB360" i="3" s="1"/>
  <c r="W360" i="3"/>
  <c r="AC360" i="3"/>
  <c r="X360" i="3"/>
  <c r="AD360" i="3" s="1"/>
  <c r="Y360" i="3"/>
  <c r="AE360" i="3" s="1"/>
  <c r="Z360" i="3"/>
  <c r="AF360" i="3" s="1"/>
  <c r="AA360" i="3"/>
  <c r="AG360" i="3" s="1"/>
  <c r="AY360" i="3"/>
  <c r="AJ360" i="3"/>
  <c r="AP360" i="3" s="1"/>
  <c r="AK360" i="3"/>
  <c r="AQ360" i="3" s="1"/>
  <c r="AL360" i="3"/>
  <c r="AR360" i="3"/>
  <c r="AM360" i="3"/>
  <c r="AS360" i="3" s="1"/>
  <c r="AN360" i="3"/>
  <c r="AT360" i="3" s="1"/>
  <c r="AO360" i="3"/>
  <c r="AU360" i="3" s="1"/>
  <c r="BQ359" i="3"/>
  <c r="P359" i="3"/>
  <c r="Q359" i="3"/>
  <c r="R359" i="3"/>
  <c r="S359" i="3"/>
  <c r="T359" i="3"/>
  <c r="U359" i="3"/>
  <c r="BB359" i="3"/>
  <c r="V359" i="3"/>
  <c r="AB359" i="3" s="1"/>
  <c r="W359" i="3"/>
  <c r="AC359" i="3" s="1"/>
  <c r="X359" i="3"/>
  <c r="AD359" i="3" s="1"/>
  <c r="Y359" i="3"/>
  <c r="AE359" i="3" s="1"/>
  <c r="Z359" i="3"/>
  <c r="AF359" i="3" s="1"/>
  <c r="AA359" i="3"/>
  <c r="AG359" i="3" s="1"/>
  <c r="AY359" i="3"/>
  <c r="AJ359" i="3"/>
  <c r="AP359" i="3" s="1"/>
  <c r="AK359" i="3"/>
  <c r="AQ359" i="3" s="1"/>
  <c r="AL359" i="3"/>
  <c r="AR359" i="3" s="1"/>
  <c r="AM359" i="3"/>
  <c r="AS359" i="3" s="1"/>
  <c r="AN359" i="3"/>
  <c r="AT359" i="3" s="1"/>
  <c r="AO359" i="3"/>
  <c r="AU359" i="3" s="1"/>
  <c r="BQ358" i="3"/>
  <c r="P358" i="3"/>
  <c r="Q358" i="3"/>
  <c r="R358" i="3"/>
  <c r="S358" i="3"/>
  <c r="T358" i="3"/>
  <c r="U358" i="3"/>
  <c r="BB358" i="3"/>
  <c r="V358" i="3"/>
  <c r="AB358" i="3" s="1"/>
  <c r="W358" i="3"/>
  <c r="AC358" i="3" s="1"/>
  <c r="X358" i="3"/>
  <c r="AD358" i="3" s="1"/>
  <c r="Y358" i="3"/>
  <c r="AE358" i="3" s="1"/>
  <c r="Z358" i="3"/>
  <c r="AF358" i="3"/>
  <c r="AA358" i="3"/>
  <c r="AG358" i="3" s="1"/>
  <c r="AY358" i="3"/>
  <c r="AJ358" i="3"/>
  <c r="AP358" i="3" s="1"/>
  <c r="AK358" i="3"/>
  <c r="AQ358" i="3" s="1"/>
  <c r="AL358" i="3"/>
  <c r="AR358" i="3" s="1"/>
  <c r="AM358" i="3"/>
  <c r="AS358" i="3" s="1"/>
  <c r="AN358" i="3"/>
  <c r="AT358" i="3" s="1"/>
  <c r="AO358" i="3"/>
  <c r="AU358" i="3" s="1"/>
  <c r="BQ357" i="3"/>
  <c r="P357" i="3"/>
  <c r="Q357" i="3"/>
  <c r="R357" i="3"/>
  <c r="S357" i="3"/>
  <c r="T357" i="3"/>
  <c r="U357" i="3"/>
  <c r="BB357" i="3"/>
  <c r="V357" i="3"/>
  <c r="AB357" i="3" s="1"/>
  <c r="W357" i="3"/>
  <c r="AC357" i="3" s="1"/>
  <c r="X357" i="3"/>
  <c r="AD357" i="3" s="1"/>
  <c r="Y357" i="3"/>
  <c r="AE357" i="3" s="1"/>
  <c r="Z357" i="3"/>
  <c r="AF357" i="3"/>
  <c r="AA357" i="3"/>
  <c r="AG357" i="3" s="1"/>
  <c r="AY357" i="3"/>
  <c r="AJ357" i="3"/>
  <c r="AP357" i="3" s="1"/>
  <c r="AK357" i="3"/>
  <c r="AQ357" i="3" s="1"/>
  <c r="AL357" i="3"/>
  <c r="AR357" i="3" s="1"/>
  <c r="AM357" i="3"/>
  <c r="AS357" i="3" s="1"/>
  <c r="AN357" i="3"/>
  <c r="AT357" i="3" s="1"/>
  <c r="AO357" i="3"/>
  <c r="AU357" i="3" s="1"/>
  <c r="BQ356" i="3"/>
  <c r="P356" i="3"/>
  <c r="Q356" i="3"/>
  <c r="R356" i="3"/>
  <c r="S356" i="3"/>
  <c r="T356" i="3"/>
  <c r="U356" i="3"/>
  <c r="BB356" i="3"/>
  <c r="V356" i="3"/>
  <c r="AB356" i="3" s="1"/>
  <c r="W356" i="3"/>
  <c r="AC356" i="3" s="1"/>
  <c r="X356" i="3"/>
  <c r="AD356" i="3" s="1"/>
  <c r="Y356" i="3"/>
  <c r="AE356" i="3" s="1"/>
  <c r="Z356" i="3"/>
  <c r="AF356" i="3" s="1"/>
  <c r="AA356" i="3"/>
  <c r="AG356" i="3" s="1"/>
  <c r="AY356" i="3"/>
  <c r="AJ356" i="3"/>
  <c r="AP356" i="3" s="1"/>
  <c r="AK356" i="3"/>
  <c r="AQ356" i="3" s="1"/>
  <c r="AL356" i="3"/>
  <c r="AR356" i="3" s="1"/>
  <c r="AM356" i="3"/>
  <c r="AS356" i="3" s="1"/>
  <c r="AN356" i="3"/>
  <c r="AT356" i="3"/>
  <c r="AO356" i="3"/>
  <c r="AU356" i="3" s="1"/>
  <c r="BQ355" i="3"/>
  <c r="P355" i="3"/>
  <c r="Q355" i="3"/>
  <c r="R355" i="3"/>
  <c r="S355" i="3"/>
  <c r="T355" i="3"/>
  <c r="U355" i="3"/>
  <c r="BB355" i="3"/>
  <c r="V355" i="3"/>
  <c r="AB355" i="3" s="1"/>
  <c r="W355" i="3"/>
  <c r="AC355" i="3" s="1"/>
  <c r="X355" i="3"/>
  <c r="AD355" i="3" s="1"/>
  <c r="Y355" i="3"/>
  <c r="AE355" i="3" s="1"/>
  <c r="Z355" i="3"/>
  <c r="AF355" i="3" s="1"/>
  <c r="AA355" i="3"/>
  <c r="AG355" i="3" s="1"/>
  <c r="AY355" i="3"/>
  <c r="AJ355" i="3"/>
  <c r="AP355" i="3" s="1"/>
  <c r="AK355" i="3"/>
  <c r="AQ355" i="3" s="1"/>
  <c r="AL355" i="3"/>
  <c r="AR355" i="3"/>
  <c r="AM355" i="3"/>
  <c r="AS355" i="3" s="1"/>
  <c r="AN355" i="3"/>
  <c r="AT355" i="3"/>
  <c r="AO355" i="3"/>
  <c r="AU355" i="3" s="1"/>
  <c r="BQ354" i="3"/>
  <c r="P354" i="3"/>
  <c r="Q354" i="3"/>
  <c r="R354" i="3"/>
  <c r="S354" i="3"/>
  <c r="T354" i="3"/>
  <c r="U354" i="3"/>
  <c r="BB354" i="3"/>
  <c r="V354" i="3"/>
  <c r="AB354" i="3"/>
  <c r="W354" i="3"/>
  <c r="AC354" i="3" s="1"/>
  <c r="X354" i="3"/>
  <c r="AD354" i="3" s="1"/>
  <c r="Y354" i="3"/>
  <c r="AE354" i="3" s="1"/>
  <c r="Z354" i="3"/>
  <c r="AF354" i="3" s="1"/>
  <c r="AA354" i="3"/>
  <c r="AG354" i="3" s="1"/>
  <c r="AY354" i="3"/>
  <c r="AJ354" i="3"/>
  <c r="AP354" i="3" s="1"/>
  <c r="AK354" i="3"/>
  <c r="AQ354" i="3"/>
  <c r="AL354" i="3"/>
  <c r="AR354" i="3" s="1"/>
  <c r="AM354" i="3"/>
  <c r="AS354" i="3" s="1"/>
  <c r="AN354" i="3"/>
  <c r="AT354" i="3" s="1"/>
  <c r="AO354" i="3"/>
  <c r="AU354" i="3" s="1"/>
  <c r="BQ353" i="3"/>
  <c r="P353" i="3"/>
  <c r="Q353" i="3"/>
  <c r="R353" i="3"/>
  <c r="S353" i="3"/>
  <c r="T353" i="3"/>
  <c r="U353" i="3"/>
  <c r="BB353" i="3"/>
  <c r="V353" i="3"/>
  <c r="AB353" i="3" s="1"/>
  <c r="W353" i="3"/>
  <c r="AC353" i="3" s="1"/>
  <c r="X353" i="3"/>
  <c r="AD353" i="3"/>
  <c r="Y353" i="3"/>
  <c r="AE353" i="3" s="1"/>
  <c r="Z353" i="3"/>
  <c r="AF353" i="3" s="1"/>
  <c r="AA353" i="3"/>
  <c r="AG353" i="3" s="1"/>
  <c r="AY353" i="3"/>
  <c r="AJ353" i="3"/>
  <c r="AP353" i="3" s="1"/>
  <c r="AK353" i="3"/>
  <c r="AQ353" i="3" s="1"/>
  <c r="AL353" i="3"/>
  <c r="AR353" i="3" s="1"/>
  <c r="AM353" i="3"/>
  <c r="AS353" i="3" s="1"/>
  <c r="AN353" i="3"/>
  <c r="AT353" i="3" s="1"/>
  <c r="AO353" i="3"/>
  <c r="AU353" i="3" s="1"/>
  <c r="BQ352" i="3"/>
  <c r="P352" i="3"/>
  <c r="Q352" i="3"/>
  <c r="R352" i="3"/>
  <c r="S352" i="3"/>
  <c r="T352" i="3"/>
  <c r="U352" i="3"/>
  <c r="BB352" i="3"/>
  <c r="V352" i="3"/>
  <c r="AB352" i="3" s="1"/>
  <c r="W352" i="3"/>
  <c r="AC352" i="3"/>
  <c r="X352" i="3"/>
  <c r="AD352" i="3" s="1"/>
  <c r="Y352" i="3"/>
  <c r="AE352" i="3" s="1"/>
  <c r="Z352" i="3"/>
  <c r="AF352" i="3" s="1"/>
  <c r="AA352" i="3"/>
  <c r="AG352" i="3"/>
  <c r="AY352" i="3"/>
  <c r="AJ352" i="3"/>
  <c r="AP352" i="3" s="1"/>
  <c r="AK352" i="3"/>
  <c r="AQ352" i="3" s="1"/>
  <c r="AL352" i="3"/>
  <c r="AR352" i="3" s="1"/>
  <c r="AM352" i="3"/>
  <c r="AS352" i="3" s="1"/>
  <c r="AN352" i="3"/>
  <c r="AT352" i="3" s="1"/>
  <c r="AO352" i="3"/>
  <c r="AU352" i="3" s="1"/>
  <c r="BQ351" i="3"/>
  <c r="P351" i="3"/>
  <c r="Q351" i="3"/>
  <c r="R351" i="3"/>
  <c r="S351" i="3"/>
  <c r="T351" i="3"/>
  <c r="U351" i="3"/>
  <c r="BB351" i="3"/>
  <c r="V351" i="3"/>
  <c r="AB351" i="3" s="1"/>
  <c r="W351" i="3"/>
  <c r="AC351" i="3" s="1"/>
  <c r="X351" i="3"/>
  <c r="AD351" i="3" s="1"/>
  <c r="Y351" i="3"/>
  <c r="AE351" i="3" s="1"/>
  <c r="Z351" i="3"/>
  <c r="AF351" i="3" s="1"/>
  <c r="AA351" i="3"/>
  <c r="AG351" i="3" s="1"/>
  <c r="AY351" i="3"/>
  <c r="AJ351" i="3"/>
  <c r="AP351" i="3" s="1"/>
  <c r="AK351" i="3"/>
  <c r="AQ351" i="3" s="1"/>
  <c r="AL351" i="3"/>
  <c r="AR351" i="3" s="1"/>
  <c r="AM351" i="3"/>
  <c r="AS351" i="3" s="1"/>
  <c r="AN351" i="3"/>
  <c r="AT351" i="3"/>
  <c r="AO351" i="3"/>
  <c r="AU351" i="3" s="1"/>
  <c r="BQ350" i="3"/>
  <c r="P350" i="3"/>
  <c r="Q350" i="3"/>
  <c r="R350" i="3"/>
  <c r="S350" i="3"/>
  <c r="T350" i="3"/>
  <c r="U350" i="3"/>
  <c r="BB350" i="3"/>
  <c r="V350" i="3"/>
  <c r="AB350" i="3" s="1"/>
  <c r="W350" i="3"/>
  <c r="AC350" i="3" s="1"/>
  <c r="X350" i="3"/>
  <c r="AD350" i="3" s="1"/>
  <c r="Y350" i="3"/>
  <c r="AE350" i="3"/>
  <c r="Z350" i="3"/>
  <c r="AF350" i="3" s="1"/>
  <c r="AA350" i="3"/>
  <c r="AG350" i="3" s="1"/>
  <c r="AY350" i="3"/>
  <c r="AJ350" i="3"/>
  <c r="AP350" i="3" s="1"/>
  <c r="AK350" i="3"/>
  <c r="AQ350" i="3" s="1"/>
  <c r="AL350" i="3"/>
  <c r="AR350" i="3" s="1"/>
  <c r="AM350" i="3"/>
  <c r="AS350" i="3" s="1"/>
  <c r="AN350" i="3"/>
  <c r="AT350" i="3"/>
  <c r="AO350" i="3"/>
  <c r="AU350" i="3" s="1"/>
  <c r="BQ349" i="3"/>
  <c r="P349" i="3"/>
  <c r="Q349" i="3"/>
  <c r="R349" i="3"/>
  <c r="S349" i="3"/>
  <c r="T349" i="3"/>
  <c r="U349" i="3"/>
  <c r="BB349" i="3"/>
  <c r="V349" i="3"/>
  <c r="AB349" i="3" s="1"/>
  <c r="W349" i="3"/>
  <c r="AC349" i="3" s="1"/>
  <c r="X349" i="3"/>
  <c r="AD349" i="3" s="1"/>
  <c r="Y349" i="3"/>
  <c r="AE349" i="3" s="1"/>
  <c r="Z349" i="3"/>
  <c r="AF349" i="3" s="1"/>
  <c r="AA349" i="3"/>
  <c r="AG349" i="3" s="1"/>
  <c r="AY349" i="3"/>
  <c r="AJ349" i="3"/>
  <c r="AP349" i="3" s="1"/>
  <c r="AK349" i="3"/>
  <c r="AQ349" i="3" s="1"/>
  <c r="AL349" i="3"/>
  <c r="AR349" i="3" s="1"/>
  <c r="AM349" i="3"/>
  <c r="AS349" i="3"/>
  <c r="AN349" i="3"/>
  <c r="AT349" i="3" s="1"/>
  <c r="AO349" i="3"/>
  <c r="AU349" i="3" s="1"/>
  <c r="BQ348" i="3"/>
  <c r="P348" i="3"/>
  <c r="Q348" i="3"/>
  <c r="R348" i="3"/>
  <c r="S348" i="3"/>
  <c r="T348" i="3"/>
  <c r="U348" i="3"/>
  <c r="BB348" i="3"/>
  <c r="V348" i="3"/>
  <c r="AB348" i="3" s="1"/>
  <c r="W348" i="3"/>
  <c r="AC348" i="3" s="1"/>
  <c r="X348" i="3"/>
  <c r="AD348" i="3" s="1"/>
  <c r="Y348" i="3"/>
  <c r="AE348" i="3" s="1"/>
  <c r="Z348" i="3"/>
  <c r="AF348" i="3"/>
  <c r="AA348" i="3"/>
  <c r="AG348" i="3" s="1"/>
  <c r="AY348" i="3"/>
  <c r="AJ348" i="3"/>
  <c r="AP348" i="3" s="1"/>
  <c r="AK348" i="3"/>
  <c r="AQ348" i="3" s="1"/>
  <c r="AL348" i="3"/>
  <c r="AR348" i="3"/>
  <c r="AM348" i="3"/>
  <c r="AS348" i="3" s="1"/>
  <c r="AN348" i="3"/>
  <c r="AT348" i="3" s="1"/>
  <c r="AO348" i="3"/>
  <c r="AU348" i="3" s="1"/>
  <c r="BQ347" i="3"/>
  <c r="P347" i="3"/>
  <c r="Q347" i="3"/>
  <c r="R347" i="3"/>
  <c r="S347" i="3"/>
  <c r="T347" i="3"/>
  <c r="U347" i="3"/>
  <c r="BB347" i="3"/>
  <c r="V347" i="3"/>
  <c r="AB347" i="3" s="1"/>
  <c r="W347" i="3"/>
  <c r="AC347" i="3"/>
  <c r="X347" i="3"/>
  <c r="AD347" i="3" s="1"/>
  <c r="Y347" i="3"/>
  <c r="AE347" i="3" s="1"/>
  <c r="Z347" i="3"/>
  <c r="AF347" i="3" s="1"/>
  <c r="AA347" i="3"/>
  <c r="AG347" i="3" s="1"/>
  <c r="AY347" i="3"/>
  <c r="AJ347" i="3"/>
  <c r="AP347" i="3" s="1"/>
  <c r="AK347" i="3"/>
  <c r="AQ347" i="3" s="1"/>
  <c r="AL347" i="3"/>
  <c r="AR347" i="3" s="1"/>
  <c r="AM347" i="3"/>
  <c r="AS347" i="3" s="1"/>
  <c r="AN347" i="3"/>
  <c r="AT347" i="3" s="1"/>
  <c r="AO347" i="3"/>
  <c r="AU347" i="3" s="1"/>
  <c r="BQ346" i="3"/>
  <c r="P346" i="3"/>
  <c r="Q346" i="3"/>
  <c r="R346" i="3"/>
  <c r="S346" i="3"/>
  <c r="T346" i="3"/>
  <c r="U346" i="3"/>
  <c r="BB346" i="3"/>
  <c r="V346" i="3"/>
  <c r="AB346" i="3"/>
  <c r="W346" i="3"/>
  <c r="AC346" i="3"/>
  <c r="X346" i="3"/>
  <c r="AD346" i="3" s="1"/>
  <c r="Y346" i="3"/>
  <c r="AE346" i="3" s="1"/>
  <c r="Z346" i="3"/>
  <c r="AF346" i="3" s="1"/>
  <c r="AA346" i="3"/>
  <c r="AG346" i="3" s="1"/>
  <c r="AY346" i="3"/>
  <c r="AJ346" i="3"/>
  <c r="AP346" i="3" s="1"/>
  <c r="AK346" i="3"/>
  <c r="AQ346" i="3" s="1"/>
  <c r="AL346" i="3"/>
  <c r="AR346" i="3"/>
  <c r="AM346" i="3"/>
  <c r="AS346" i="3" s="1"/>
  <c r="AN346" i="3"/>
  <c r="AT346" i="3" s="1"/>
  <c r="AO346" i="3"/>
  <c r="AU346" i="3" s="1"/>
  <c r="BQ345" i="3"/>
  <c r="P345" i="3"/>
  <c r="Q345" i="3"/>
  <c r="R345" i="3"/>
  <c r="S345" i="3"/>
  <c r="T345" i="3"/>
  <c r="U345" i="3"/>
  <c r="BB345" i="3"/>
  <c r="V345" i="3"/>
  <c r="AB345" i="3" s="1"/>
  <c r="W345" i="3"/>
  <c r="AC345" i="3" s="1"/>
  <c r="X345" i="3"/>
  <c r="AD345" i="3"/>
  <c r="Y345" i="3"/>
  <c r="AE345" i="3"/>
  <c r="Z345" i="3"/>
  <c r="AF345" i="3" s="1"/>
  <c r="AA345" i="3"/>
  <c r="AG345" i="3" s="1"/>
  <c r="AY345" i="3"/>
  <c r="AJ345" i="3"/>
  <c r="AP345" i="3" s="1"/>
  <c r="AK345" i="3"/>
  <c r="AQ345" i="3"/>
  <c r="AL345" i="3"/>
  <c r="AR345" i="3"/>
  <c r="AM345" i="3"/>
  <c r="AS345" i="3" s="1"/>
  <c r="AN345" i="3"/>
  <c r="AT345" i="3" s="1"/>
  <c r="AO345" i="3"/>
  <c r="AU345" i="3" s="1"/>
  <c r="BQ344" i="3"/>
  <c r="P344" i="3"/>
  <c r="BN344" i="3" s="1"/>
  <c r="Q344" i="3"/>
  <c r="R344" i="3"/>
  <c r="S344" i="3"/>
  <c r="T344" i="3"/>
  <c r="U344" i="3"/>
  <c r="BB344" i="3"/>
  <c r="V344" i="3"/>
  <c r="AB344" i="3" s="1"/>
  <c r="W344" i="3"/>
  <c r="AC344" i="3" s="1"/>
  <c r="X344" i="3"/>
  <c r="AD344" i="3"/>
  <c r="Y344" i="3"/>
  <c r="AE344" i="3" s="1"/>
  <c r="Z344" i="3"/>
  <c r="AF344" i="3" s="1"/>
  <c r="AA344" i="3"/>
  <c r="AG344" i="3" s="1"/>
  <c r="AY344" i="3"/>
  <c r="BD344" i="3"/>
  <c r="AJ344" i="3"/>
  <c r="AP344" i="3" s="1"/>
  <c r="AK344" i="3"/>
  <c r="AQ344" i="3" s="1"/>
  <c r="AL344" i="3"/>
  <c r="AR344" i="3" s="1"/>
  <c r="AM344" i="3"/>
  <c r="AS344" i="3" s="1"/>
  <c r="AN344" i="3"/>
  <c r="AT344" i="3" s="1"/>
  <c r="AO344" i="3"/>
  <c r="AU344" i="3"/>
  <c r="BQ343" i="3"/>
  <c r="P343" i="3"/>
  <c r="Q343" i="3"/>
  <c r="R343" i="3"/>
  <c r="S343" i="3"/>
  <c r="T343" i="3"/>
  <c r="U343" i="3"/>
  <c r="BN343" i="3"/>
  <c r="AZ343" i="3" s="1"/>
  <c r="BI343" i="3" s="1"/>
  <c r="BB343" i="3"/>
  <c r="V343" i="3"/>
  <c r="AB343" i="3" s="1"/>
  <c r="W343" i="3"/>
  <c r="AC343" i="3" s="1"/>
  <c r="X343" i="3"/>
  <c r="AD343" i="3"/>
  <c r="Y343" i="3"/>
  <c r="AE343" i="3" s="1"/>
  <c r="Z343" i="3"/>
  <c r="AF343" i="3" s="1"/>
  <c r="AA343" i="3"/>
  <c r="AG343" i="3" s="1"/>
  <c r="AY343" i="3"/>
  <c r="AJ343" i="3"/>
  <c r="AP343" i="3" s="1"/>
  <c r="AK343" i="3"/>
  <c r="AQ343" i="3" s="1"/>
  <c r="AL343" i="3"/>
  <c r="AR343" i="3" s="1"/>
  <c r="AM343" i="3"/>
  <c r="AS343" i="3" s="1"/>
  <c r="AN343" i="3"/>
  <c r="AT343" i="3" s="1"/>
  <c r="AO343" i="3"/>
  <c r="AU343" i="3" s="1"/>
  <c r="BQ342" i="3"/>
  <c r="P342" i="3"/>
  <c r="Q342" i="3"/>
  <c r="R342" i="3"/>
  <c r="S342" i="3"/>
  <c r="T342" i="3"/>
  <c r="U342" i="3"/>
  <c r="BB342" i="3"/>
  <c r="V342" i="3"/>
  <c r="AB342" i="3" s="1"/>
  <c r="W342" i="3"/>
  <c r="AC342" i="3" s="1"/>
  <c r="X342" i="3"/>
  <c r="AD342" i="3" s="1"/>
  <c r="Y342" i="3"/>
  <c r="AE342" i="3" s="1"/>
  <c r="Z342" i="3"/>
  <c r="AF342" i="3" s="1"/>
  <c r="AA342" i="3"/>
  <c r="AG342" i="3" s="1"/>
  <c r="AY342" i="3"/>
  <c r="AJ342" i="3"/>
  <c r="AP342" i="3" s="1"/>
  <c r="AK342" i="3"/>
  <c r="AQ342" i="3" s="1"/>
  <c r="AL342" i="3"/>
  <c r="AR342" i="3" s="1"/>
  <c r="AM342" i="3"/>
  <c r="AS342" i="3" s="1"/>
  <c r="AN342" i="3"/>
  <c r="AT342" i="3" s="1"/>
  <c r="AO342" i="3"/>
  <c r="AU342" i="3" s="1"/>
  <c r="BQ341" i="3"/>
  <c r="P341" i="3"/>
  <c r="Q341" i="3"/>
  <c r="R341" i="3"/>
  <c r="S341" i="3"/>
  <c r="T341" i="3"/>
  <c r="U341" i="3"/>
  <c r="BB341" i="3"/>
  <c r="V341" i="3"/>
  <c r="AB341" i="3" s="1"/>
  <c r="W341" i="3"/>
  <c r="AC341" i="3" s="1"/>
  <c r="X341" i="3"/>
  <c r="AD341" i="3" s="1"/>
  <c r="Y341" i="3"/>
  <c r="AE341" i="3" s="1"/>
  <c r="Z341" i="3"/>
  <c r="AF341" i="3" s="1"/>
  <c r="AA341" i="3"/>
  <c r="AG341" i="3" s="1"/>
  <c r="AY341" i="3"/>
  <c r="AJ341" i="3"/>
  <c r="AP341" i="3" s="1"/>
  <c r="AK341" i="3"/>
  <c r="AQ341" i="3" s="1"/>
  <c r="AL341" i="3"/>
  <c r="AR341" i="3" s="1"/>
  <c r="AM341" i="3"/>
  <c r="AS341" i="3" s="1"/>
  <c r="AN341" i="3"/>
  <c r="AT341" i="3" s="1"/>
  <c r="AO341" i="3"/>
  <c r="AU341" i="3" s="1"/>
  <c r="BQ340" i="3"/>
  <c r="P340" i="3"/>
  <c r="Q340" i="3"/>
  <c r="R340" i="3"/>
  <c r="S340" i="3"/>
  <c r="T340" i="3"/>
  <c r="U340" i="3"/>
  <c r="BB340" i="3"/>
  <c r="V340" i="3"/>
  <c r="AB340" i="3" s="1"/>
  <c r="W340" i="3"/>
  <c r="AC340" i="3" s="1"/>
  <c r="X340" i="3"/>
  <c r="AD340" i="3" s="1"/>
  <c r="Y340" i="3"/>
  <c r="AE340" i="3" s="1"/>
  <c r="Z340" i="3"/>
  <c r="AF340" i="3"/>
  <c r="AA340" i="3"/>
  <c r="AG340" i="3" s="1"/>
  <c r="AY340" i="3"/>
  <c r="AJ340" i="3"/>
  <c r="AP340" i="3" s="1"/>
  <c r="AK340" i="3"/>
  <c r="AQ340" i="3" s="1"/>
  <c r="AL340" i="3"/>
  <c r="AR340" i="3" s="1"/>
  <c r="AM340" i="3"/>
  <c r="AS340" i="3"/>
  <c r="AN340" i="3"/>
  <c r="AT340" i="3" s="1"/>
  <c r="AO340" i="3"/>
  <c r="AU340" i="3" s="1"/>
  <c r="BQ339" i="3"/>
  <c r="P339" i="3"/>
  <c r="Q339" i="3"/>
  <c r="R339" i="3"/>
  <c r="S339" i="3"/>
  <c r="T339" i="3"/>
  <c r="U339" i="3"/>
  <c r="BB339" i="3"/>
  <c r="V339" i="3"/>
  <c r="AB339" i="3" s="1"/>
  <c r="W339" i="3"/>
  <c r="AC339" i="3" s="1"/>
  <c r="X339" i="3"/>
  <c r="AD339" i="3" s="1"/>
  <c r="Y339" i="3"/>
  <c r="AE339" i="3" s="1"/>
  <c r="Z339" i="3"/>
  <c r="AF339" i="3" s="1"/>
  <c r="AA339" i="3"/>
  <c r="AG339" i="3" s="1"/>
  <c r="AY339" i="3"/>
  <c r="AJ339" i="3"/>
  <c r="AP339" i="3" s="1"/>
  <c r="AK339" i="3"/>
  <c r="AQ339" i="3" s="1"/>
  <c r="AL339" i="3"/>
  <c r="AR339" i="3"/>
  <c r="AM339" i="3"/>
  <c r="AS339" i="3" s="1"/>
  <c r="AN339" i="3"/>
  <c r="AT339" i="3" s="1"/>
  <c r="AO339" i="3"/>
  <c r="AU339" i="3" s="1"/>
  <c r="BQ338" i="3"/>
  <c r="P338" i="3"/>
  <c r="Q338" i="3"/>
  <c r="R338" i="3"/>
  <c r="S338" i="3"/>
  <c r="T338" i="3"/>
  <c r="U338" i="3"/>
  <c r="BB338" i="3"/>
  <c r="V338" i="3"/>
  <c r="AB338" i="3"/>
  <c r="W338" i="3"/>
  <c r="AC338" i="3" s="1"/>
  <c r="X338" i="3"/>
  <c r="AD338" i="3" s="1"/>
  <c r="Y338" i="3"/>
  <c r="AE338" i="3" s="1"/>
  <c r="Z338" i="3"/>
  <c r="AF338" i="3" s="1"/>
  <c r="AA338" i="3"/>
  <c r="AG338" i="3" s="1"/>
  <c r="AY338" i="3"/>
  <c r="AJ338" i="3"/>
  <c r="AP338" i="3" s="1"/>
  <c r="AK338" i="3"/>
  <c r="AQ338" i="3" s="1"/>
  <c r="AL338" i="3"/>
  <c r="AR338" i="3" s="1"/>
  <c r="AM338" i="3"/>
  <c r="AS338" i="3" s="1"/>
  <c r="AN338" i="3"/>
  <c r="AT338" i="3" s="1"/>
  <c r="AO338" i="3"/>
  <c r="AU338" i="3" s="1"/>
  <c r="BQ337" i="3"/>
  <c r="P337" i="3"/>
  <c r="Q337" i="3"/>
  <c r="R337" i="3"/>
  <c r="S337" i="3"/>
  <c r="T337" i="3"/>
  <c r="U337" i="3"/>
  <c r="BB337" i="3"/>
  <c r="V337" i="3"/>
  <c r="AB337" i="3" s="1"/>
  <c r="W337" i="3"/>
  <c r="AC337" i="3" s="1"/>
  <c r="X337" i="3"/>
  <c r="AD337" i="3" s="1"/>
  <c r="Y337" i="3"/>
  <c r="AE337" i="3" s="1"/>
  <c r="Z337" i="3"/>
  <c r="AF337" i="3" s="1"/>
  <c r="AA337" i="3"/>
  <c r="AG337" i="3" s="1"/>
  <c r="AY337" i="3"/>
  <c r="AJ337" i="3"/>
  <c r="AP337" i="3" s="1"/>
  <c r="AK337" i="3"/>
  <c r="AQ337" i="3" s="1"/>
  <c r="AL337" i="3"/>
  <c r="AR337" i="3" s="1"/>
  <c r="AM337" i="3"/>
  <c r="AS337" i="3" s="1"/>
  <c r="AN337" i="3"/>
  <c r="AT337" i="3" s="1"/>
  <c r="AO337" i="3"/>
  <c r="AU337" i="3" s="1"/>
  <c r="BQ336" i="3"/>
  <c r="P336" i="3"/>
  <c r="Q336" i="3"/>
  <c r="R336" i="3"/>
  <c r="S336" i="3"/>
  <c r="T336" i="3"/>
  <c r="U336" i="3"/>
  <c r="BB336" i="3"/>
  <c r="V336" i="3"/>
  <c r="AB336" i="3" s="1"/>
  <c r="W336" i="3"/>
  <c r="AC336" i="3" s="1"/>
  <c r="X336" i="3"/>
  <c r="AD336" i="3" s="1"/>
  <c r="Y336" i="3"/>
  <c r="AE336" i="3" s="1"/>
  <c r="Z336" i="3"/>
  <c r="AF336" i="3" s="1"/>
  <c r="AA336" i="3"/>
  <c r="AG336" i="3" s="1"/>
  <c r="AY336" i="3"/>
  <c r="AJ336" i="3"/>
  <c r="AP336" i="3" s="1"/>
  <c r="AK336" i="3"/>
  <c r="AQ336" i="3" s="1"/>
  <c r="AL336" i="3"/>
  <c r="AR336" i="3"/>
  <c r="AM336" i="3"/>
  <c r="AS336" i="3" s="1"/>
  <c r="AN336" i="3"/>
  <c r="AT336" i="3" s="1"/>
  <c r="AO336" i="3"/>
  <c r="AU336" i="3" s="1"/>
  <c r="BQ335" i="3"/>
  <c r="P335" i="3"/>
  <c r="Q335" i="3"/>
  <c r="R335" i="3"/>
  <c r="S335" i="3"/>
  <c r="T335" i="3"/>
  <c r="U335" i="3"/>
  <c r="BB335" i="3"/>
  <c r="V335" i="3"/>
  <c r="AB335" i="3" s="1"/>
  <c r="W335" i="3"/>
  <c r="AC335" i="3"/>
  <c r="X335" i="3"/>
  <c r="AD335" i="3" s="1"/>
  <c r="Y335" i="3"/>
  <c r="AE335" i="3" s="1"/>
  <c r="Z335" i="3"/>
  <c r="AF335" i="3" s="1"/>
  <c r="AA335" i="3"/>
  <c r="AG335" i="3" s="1"/>
  <c r="AY335" i="3"/>
  <c r="AJ335" i="3"/>
  <c r="AP335" i="3"/>
  <c r="AK335" i="3"/>
  <c r="AQ335" i="3" s="1"/>
  <c r="AL335" i="3"/>
  <c r="AR335" i="3" s="1"/>
  <c r="AM335" i="3"/>
  <c r="AS335" i="3" s="1"/>
  <c r="AN335" i="3"/>
  <c r="AT335" i="3" s="1"/>
  <c r="AO335" i="3"/>
  <c r="AU335" i="3" s="1"/>
  <c r="BQ334" i="3"/>
  <c r="P334" i="3"/>
  <c r="Q334" i="3"/>
  <c r="R334" i="3"/>
  <c r="S334" i="3"/>
  <c r="T334" i="3"/>
  <c r="U334" i="3"/>
  <c r="BB334" i="3"/>
  <c r="V334" i="3"/>
  <c r="AB334" i="3" s="1"/>
  <c r="W334" i="3"/>
  <c r="AC334" i="3" s="1"/>
  <c r="X334" i="3"/>
  <c r="AD334" i="3"/>
  <c r="Y334" i="3"/>
  <c r="AE334" i="3" s="1"/>
  <c r="Z334" i="3"/>
  <c r="AF334" i="3" s="1"/>
  <c r="AA334" i="3"/>
  <c r="AG334" i="3" s="1"/>
  <c r="AY334" i="3"/>
  <c r="AJ334" i="3"/>
  <c r="AP334" i="3" s="1"/>
  <c r="AV334" i="3" s="1"/>
  <c r="AW334" i="3" s="1"/>
  <c r="AK334" i="3"/>
  <c r="AQ334" i="3" s="1"/>
  <c r="AL334" i="3"/>
  <c r="AR334" i="3" s="1"/>
  <c r="AM334" i="3"/>
  <c r="AS334" i="3" s="1"/>
  <c r="AN334" i="3"/>
  <c r="AT334" i="3"/>
  <c r="AO334" i="3"/>
  <c r="AU334" i="3" s="1"/>
  <c r="BQ333" i="3"/>
  <c r="P333" i="3"/>
  <c r="Q333" i="3"/>
  <c r="R333" i="3"/>
  <c r="S333" i="3"/>
  <c r="T333" i="3"/>
  <c r="U333" i="3"/>
  <c r="BB333" i="3"/>
  <c r="V333" i="3"/>
  <c r="AB333" i="3" s="1"/>
  <c r="W333" i="3"/>
  <c r="AC333" i="3" s="1"/>
  <c r="X333" i="3"/>
  <c r="AD333" i="3" s="1"/>
  <c r="Y333" i="3"/>
  <c r="AE333" i="3" s="1"/>
  <c r="Z333" i="3"/>
  <c r="AF333" i="3" s="1"/>
  <c r="AA333" i="3"/>
  <c r="AG333" i="3" s="1"/>
  <c r="AY333" i="3"/>
  <c r="AJ333" i="3"/>
  <c r="AP333" i="3" s="1"/>
  <c r="AK333" i="3"/>
  <c r="AQ333" i="3" s="1"/>
  <c r="AL333" i="3"/>
  <c r="AR333" i="3" s="1"/>
  <c r="AM333" i="3"/>
  <c r="AS333" i="3" s="1"/>
  <c r="AN333" i="3"/>
  <c r="AT333" i="3" s="1"/>
  <c r="AO333" i="3"/>
  <c r="AU333" i="3" s="1"/>
  <c r="BQ332" i="3"/>
  <c r="P332" i="3"/>
  <c r="Q332" i="3"/>
  <c r="R332" i="3"/>
  <c r="S332" i="3"/>
  <c r="T332" i="3"/>
  <c r="U332" i="3"/>
  <c r="BB332" i="3"/>
  <c r="V332" i="3"/>
  <c r="AB332" i="3"/>
  <c r="W332" i="3"/>
  <c r="AC332" i="3" s="1"/>
  <c r="X332" i="3"/>
  <c r="AD332" i="3" s="1"/>
  <c r="Y332" i="3"/>
  <c r="AE332" i="3" s="1"/>
  <c r="Z332" i="3"/>
  <c r="AF332" i="3" s="1"/>
  <c r="AA332" i="3"/>
  <c r="AG332" i="3"/>
  <c r="AY332" i="3"/>
  <c r="AJ332" i="3"/>
  <c r="AP332" i="3" s="1"/>
  <c r="AK332" i="3"/>
  <c r="AQ332" i="3" s="1"/>
  <c r="AL332" i="3"/>
  <c r="AR332" i="3" s="1"/>
  <c r="AM332" i="3"/>
  <c r="AS332" i="3"/>
  <c r="AN332" i="3"/>
  <c r="AT332" i="3" s="1"/>
  <c r="AO332" i="3"/>
  <c r="AU332" i="3" s="1"/>
  <c r="BQ331" i="3"/>
  <c r="P331" i="3"/>
  <c r="Q331" i="3"/>
  <c r="R331" i="3"/>
  <c r="S331" i="3"/>
  <c r="T331" i="3"/>
  <c r="U331" i="3"/>
  <c r="BB331" i="3"/>
  <c r="V331" i="3"/>
  <c r="AB331" i="3" s="1"/>
  <c r="W331" i="3"/>
  <c r="AC331" i="3" s="1"/>
  <c r="X331" i="3"/>
  <c r="AD331" i="3" s="1"/>
  <c r="Y331" i="3"/>
  <c r="AE331" i="3" s="1"/>
  <c r="Z331" i="3"/>
  <c r="AF331" i="3"/>
  <c r="AA331" i="3"/>
  <c r="AG331" i="3" s="1"/>
  <c r="AY331" i="3"/>
  <c r="AJ331" i="3"/>
  <c r="AP331" i="3" s="1"/>
  <c r="AK331" i="3"/>
  <c r="AQ331" i="3" s="1"/>
  <c r="AL331" i="3"/>
  <c r="AR331" i="3" s="1"/>
  <c r="AM331" i="3"/>
  <c r="AS331" i="3"/>
  <c r="AN331" i="3"/>
  <c r="AT331" i="3" s="1"/>
  <c r="AO331" i="3"/>
  <c r="AU331" i="3" s="1"/>
  <c r="BQ330" i="3"/>
  <c r="P330" i="3"/>
  <c r="Q330" i="3"/>
  <c r="R330" i="3"/>
  <c r="S330" i="3"/>
  <c r="T330" i="3"/>
  <c r="U330" i="3"/>
  <c r="BB330" i="3"/>
  <c r="V330" i="3"/>
  <c r="AB330" i="3" s="1"/>
  <c r="W330" i="3"/>
  <c r="AC330" i="3" s="1"/>
  <c r="X330" i="3"/>
  <c r="AD330" i="3" s="1"/>
  <c r="Y330" i="3"/>
  <c r="AE330" i="3" s="1"/>
  <c r="Z330" i="3"/>
  <c r="AF330" i="3"/>
  <c r="AA330" i="3"/>
  <c r="AG330" i="3" s="1"/>
  <c r="AY330" i="3"/>
  <c r="AJ330" i="3"/>
  <c r="AP330" i="3" s="1"/>
  <c r="AK330" i="3"/>
  <c r="AQ330" i="3" s="1"/>
  <c r="AL330" i="3"/>
  <c r="AR330" i="3" s="1"/>
  <c r="AM330" i="3"/>
  <c r="AS330" i="3" s="1"/>
  <c r="AN330" i="3"/>
  <c r="AT330" i="3" s="1"/>
  <c r="AO330" i="3"/>
  <c r="AU330" i="3" s="1"/>
  <c r="BQ329" i="3"/>
  <c r="P329" i="3"/>
  <c r="Q329" i="3"/>
  <c r="R329" i="3"/>
  <c r="S329" i="3"/>
  <c r="T329" i="3"/>
  <c r="U329" i="3"/>
  <c r="BB329" i="3"/>
  <c r="V329" i="3"/>
  <c r="AB329" i="3" s="1"/>
  <c r="W329" i="3"/>
  <c r="AC329" i="3" s="1"/>
  <c r="X329" i="3"/>
  <c r="AD329" i="3" s="1"/>
  <c r="Y329" i="3"/>
  <c r="AE329" i="3"/>
  <c r="Z329" i="3"/>
  <c r="AF329" i="3" s="1"/>
  <c r="AA329" i="3"/>
  <c r="AG329" i="3" s="1"/>
  <c r="AY329" i="3"/>
  <c r="AJ329" i="3"/>
  <c r="AP329" i="3" s="1"/>
  <c r="AK329" i="3"/>
  <c r="AQ329" i="3" s="1"/>
  <c r="AL329" i="3"/>
  <c r="AR329" i="3" s="1"/>
  <c r="AM329" i="3"/>
  <c r="AS329" i="3" s="1"/>
  <c r="AN329" i="3"/>
  <c r="AT329" i="3" s="1"/>
  <c r="AO329" i="3"/>
  <c r="AU329" i="3"/>
  <c r="BQ328" i="3"/>
  <c r="P328" i="3"/>
  <c r="Q328" i="3"/>
  <c r="R328" i="3"/>
  <c r="S328" i="3"/>
  <c r="T328" i="3"/>
  <c r="U328" i="3"/>
  <c r="BB328" i="3"/>
  <c r="V328" i="3"/>
  <c r="AB328" i="3" s="1"/>
  <c r="W328" i="3"/>
  <c r="AC328" i="3" s="1"/>
  <c r="X328" i="3"/>
  <c r="AD328" i="3" s="1"/>
  <c r="Y328" i="3"/>
  <c r="AE328" i="3" s="1"/>
  <c r="Z328" i="3"/>
  <c r="AF328" i="3" s="1"/>
  <c r="AA328" i="3"/>
  <c r="AG328" i="3" s="1"/>
  <c r="AY328" i="3"/>
  <c r="AJ328" i="3"/>
  <c r="AP328" i="3" s="1"/>
  <c r="AK328" i="3"/>
  <c r="AQ328" i="3" s="1"/>
  <c r="AL328" i="3"/>
  <c r="AR328" i="3" s="1"/>
  <c r="AM328" i="3"/>
  <c r="AS328" i="3" s="1"/>
  <c r="AN328" i="3"/>
  <c r="AT328" i="3" s="1"/>
  <c r="AO328" i="3"/>
  <c r="AU328" i="3" s="1"/>
  <c r="BQ327" i="3"/>
  <c r="P327" i="3"/>
  <c r="Q327" i="3"/>
  <c r="R327" i="3"/>
  <c r="S327" i="3"/>
  <c r="T327" i="3"/>
  <c r="U327" i="3"/>
  <c r="BB327" i="3"/>
  <c r="V327" i="3"/>
  <c r="AB327" i="3" s="1"/>
  <c r="W327" i="3"/>
  <c r="AC327" i="3" s="1"/>
  <c r="X327" i="3"/>
  <c r="AD327" i="3" s="1"/>
  <c r="Y327" i="3"/>
  <c r="AE327" i="3" s="1"/>
  <c r="Z327" i="3"/>
  <c r="AF327" i="3" s="1"/>
  <c r="AA327" i="3"/>
  <c r="AG327" i="3" s="1"/>
  <c r="AY327" i="3"/>
  <c r="AJ327" i="3"/>
  <c r="AP327" i="3"/>
  <c r="AK327" i="3"/>
  <c r="AQ327" i="3" s="1"/>
  <c r="AL327" i="3"/>
  <c r="AR327" i="3" s="1"/>
  <c r="AM327" i="3"/>
  <c r="AS327" i="3" s="1"/>
  <c r="AN327" i="3"/>
  <c r="AT327" i="3" s="1"/>
  <c r="AO327" i="3"/>
  <c r="AU327" i="3" s="1"/>
  <c r="BQ326" i="3"/>
  <c r="P326" i="3"/>
  <c r="Q326" i="3"/>
  <c r="R326" i="3"/>
  <c r="S326" i="3"/>
  <c r="T326" i="3"/>
  <c r="U326" i="3"/>
  <c r="BB326" i="3"/>
  <c r="V326" i="3"/>
  <c r="AB326" i="3" s="1"/>
  <c r="W326" i="3"/>
  <c r="AC326" i="3" s="1"/>
  <c r="X326" i="3"/>
  <c r="AD326" i="3" s="1"/>
  <c r="Y326" i="3"/>
  <c r="AE326" i="3" s="1"/>
  <c r="Z326" i="3"/>
  <c r="AF326" i="3" s="1"/>
  <c r="AA326" i="3"/>
  <c r="AG326" i="3" s="1"/>
  <c r="AY326" i="3"/>
  <c r="AJ326" i="3"/>
  <c r="AP326" i="3"/>
  <c r="AK326" i="3"/>
  <c r="AQ326" i="3" s="1"/>
  <c r="AL326" i="3"/>
  <c r="AR326" i="3" s="1"/>
  <c r="AM326" i="3"/>
  <c r="AS326" i="3" s="1"/>
  <c r="AN326" i="3"/>
  <c r="AT326" i="3"/>
  <c r="AO326" i="3"/>
  <c r="AU326" i="3" s="1"/>
  <c r="BQ325" i="3"/>
  <c r="P325" i="3"/>
  <c r="Q325" i="3"/>
  <c r="R325" i="3"/>
  <c r="S325" i="3"/>
  <c r="T325" i="3"/>
  <c r="U325" i="3"/>
  <c r="BB325" i="3"/>
  <c r="V325" i="3"/>
  <c r="AB325" i="3" s="1"/>
  <c r="W325" i="3"/>
  <c r="AC325" i="3" s="1"/>
  <c r="X325" i="3"/>
  <c r="AD325" i="3" s="1"/>
  <c r="Y325" i="3"/>
  <c r="AE325" i="3" s="1"/>
  <c r="Z325" i="3"/>
  <c r="AF325" i="3" s="1"/>
  <c r="AA325" i="3"/>
  <c r="AG325" i="3"/>
  <c r="AY325" i="3"/>
  <c r="AJ325" i="3"/>
  <c r="AP325" i="3"/>
  <c r="AK325" i="3"/>
  <c r="AQ325" i="3" s="1"/>
  <c r="AL325" i="3"/>
  <c r="AR325" i="3" s="1"/>
  <c r="AM325" i="3"/>
  <c r="AS325" i="3" s="1"/>
  <c r="AN325" i="3"/>
  <c r="AT325" i="3" s="1"/>
  <c r="AO325" i="3"/>
  <c r="AU325" i="3" s="1"/>
  <c r="BQ324" i="3"/>
  <c r="P324" i="3"/>
  <c r="Q324" i="3"/>
  <c r="R324" i="3"/>
  <c r="S324" i="3"/>
  <c r="T324" i="3"/>
  <c r="U324" i="3"/>
  <c r="BB324" i="3"/>
  <c r="V324" i="3"/>
  <c r="AB324" i="3"/>
  <c r="W324" i="3"/>
  <c r="AC324" i="3"/>
  <c r="X324" i="3"/>
  <c r="AD324" i="3" s="1"/>
  <c r="Y324" i="3"/>
  <c r="AE324" i="3" s="1"/>
  <c r="Z324" i="3"/>
  <c r="AF324" i="3" s="1"/>
  <c r="AA324" i="3"/>
  <c r="AG324" i="3" s="1"/>
  <c r="AY324" i="3"/>
  <c r="AJ324" i="3"/>
  <c r="AP324" i="3" s="1"/>
  <c r="AK324" i="3"/>
  <c r="AQ324" i="3" s="1"/>
  <c r="AL324" i="3"/>
  <c r="AR324" i="3" s="1"/>
  <c r="AM324" i="3"/>
  <c r="AS324" i="3" s="1"/>
  <c r="AN324" i="3"/>
  <c r="AT324" i="3" s="1"/>
  <c r="AO324" i="3"/>
  <c r="AU324" i="3" s="1"/>
  <c r="BQ323" i="3"/>
  <c r="P323" i="3"/>
  <c r="Q323" i="3"/>
  <c r="R323" i="3"/>
  <c r="S323" i="3"/>
  <c r="T323" i="3"/>
  <c r="U323" i="3"/>
  <c r="BB323" i="3"/>
  <c r="V323" i="3"/>
  <c r="AB323" i="3" s="1"/>
  <c r="W323" i="3"/>
  <c r="AC323" i="3" s="1"/>
  <c r="X323" i="3"/>
  <c r="AD323" i="3" s="1"/>
  <c r="Y323" i="3"/>
  <c r="AE323" i="3" s="1"/>
  <c r="Z323" i="3"/>
  <c r="AF323" i="3" s="1"/>
  <c r="AA323" i="3"/>
  <c r="AG323" i="3" s="1"/>
  <c r="AY323" i="3"/>
  <c r="AJ323" i="3"/>
  <c r="AP323" i="3" s="1"/>
  <c r="AK323" i="3"/>
  <c r="AQ323" i="3" s="1"/>
  <c r="AL323" i="3"/>
  <c r="AR323" i="3" s="1"/>
  <c r="AM323" i="3"/>
  <c r="AS323" i="3"/>
  <c r="AN323" i="3"/>
  <c r="AT323" i="3" s="1"/>
  <c r="AO323" i="3"/>
  <c r="AU323" i="3" s="1"/>
  <c r="BQ322" i="3"/>
  <c r="P322" i="3"/>
  <c r="Q322" i="3"/>
  <c r="R322" i="3"/>
  <c r="S322" i="3"/>
  <c r="T322" i="3"/>
  <c r="U322" i="3"/>
  <c r="BB322" i="3"/>
  <c r="V322" i="3"/>
  <c r="AB322" i="3" s="1"/>
  <c r="W322" i="3"/>
  <c r="AC322" i="3" s="1"/>
  <c r="X322" i="3"/>
  <c r="AD322" i="3" s="1"/>
  <c r="Y322" i="3"/>
  <c r="AE322" i="3" s="1"/>
  <c r="Z322" i="3"/>
  <c r="AF322" i="3" s="1"/>
  <c r="AA322" i="3"/>
  <c r="AG322" i="3" s="1"/>
  <c r="AY322" i="3"/>
  <c r="AJ322" i="3"/>
  <c r="AP322" i="3" s="1"/>
  <c r="AK322" i="3"/>
  <c r="AQ322" i="3" s="1"/>
  <c r="AL322" i="3"/>
  <c r="AR322" i="3" s="1"/>
  <c r="AM322" i="3"/>
  <c r="AS322" i="3" s="1"/>
  <c r="AN322" i="3"/>
  <c r="AT322" i="3" s="1"/>
  <c r="AO322" i="3"/>
  <c r="AU322" i="3" s="1"/>
  <c r="BQ321" i="3"/>
  <c r="P321" i="3"/>
  <c r="Q321" i="3"/>
  <c r="R321" i="3"/>
  <c r="S321" i="3"/>
  <c r="T321" i="3"/>
  <c r="U321" i="3"/>
  <c r="BB321" i="3"/>
  <c r="V321" i="3"/>
  <c r="AB321" i="3" s="1"/>
  <c r="W321" i="3"/>
  <c r="AC321" i="3" s="1"/>
  <c r="X321" i="3"/>
  <c r="AD321" i="3" s="1"/>
  <c r="Y321" i="3"/>
  <c r="AE321" i="3" s="1"/>
  <c r="Z321" i="3"/>
  <c r="AF321" i="3" s="1"/>
  <c r="AA321" i="3"/>
  <c r="AG321" i="3" s="1"/>
  <c r="AY321" i="3"/>
  <c r="AJ321" i="3"/>
  <c r="AP321" i="3" s="1"/>
  <c r="AK321" i="3"/>
  <c r="AQ321" i="3"/>
  <c r="AL321" i="3"/>
  <c r="AR321" i="3" s="1"/>
  <c r="AM321" i="3"/>
  <c r="AS321" i="3" s="1"/>
  <c r="AN321" i="3"/>
  <c r="AT321" i="3" s="1"/>
  <c r="AO321" i="3"/>
  <c r="AU321" i="3" s="1"/>
  <c r="BQ320" i="3"/>
  <c r="P320" i="3"/>
  <c r="Q320" i="3"/>
  <c r="R320" i="3"/>
  <c r="S320" i="3"/>
  <c r="T320" i="3"/>
  <c r="U320" i="3"/>
  <c r="BB320" i="3"/>
  <c r="V320" i="3"/>
  <c r="AB320" i="3"/>
  <c r="W320" i="3"/>
  <c r="AC320" i="3" s="1"/>
  <c r="X320" i="3"/>
  <c r="AD320" i="3" s="1"/>
  <c r="Y320" i="3"/>
  <c r="AE320" i="3" s="1"/>
  <c r="Z320" i="3"/>
  <c r="AF320" i="3" s="1"/>
  <c r="AA320" i="3"/>
  <c r="AG320" i="3" s="1"/>
  <c r="AY320" i="3"/>
  <c r="AJ320" i="3"/>
  <c r="AP320" i="3"/>
  <c r="AK320" i="3"/>
  <c r="AQ320" i="3" s="1"/>
  <c r="AL320" i="3"/>
  <c r="AR320" i="3" s="1"/>
  <c r="AM320" i="3"/>
  <c r="AS320" i="3" s="1"/>
  <c r="AN320" i="3"/>
  <c r="AT320" i="3" s="1"/>
  <c r="AO320" i="3"/>
  <c r="AU320" i="3" s="1"/>
  <c r="BQ319" i="3"/>
  <c r="P319" i="3"/>
  <c r="Q319" i="3"/>
  <c r="R319" i="3"/>
  <c r="S319" i="3"/>
  <c r="T319" i="3"/>
  <c r="U319" i="3"/>
  <c r="BB319" i="3"/>
  <c r="V319" i="3"/>
  <c r="AB319" i="3" s="1"/>
  <c r="W319" i="3"/>
  <c r="AC319" i="3" s="1"/>
  <c r="X319" i="3"/>
  <c r="AD319" i="3" s="1"/>
  <c r="Y319" i="3"/>
  <c r="AE319" i="3" s="1"/>
  <c r="Z319" i="3"/>
  <c r="AF319" i="3" s="1"/>
  <c r="AA319" i="3"/>
  <c r="AG319" i="3"/>
  <c r="AY319" i="3"/>
  <c r="AJ319" i="3"/>
  <c r="AP319" i="3" s="1"/>
  <c r="AK319" i="3"/>
  <c r="AQ319" i="3" s="1"/>
  <c r="AL319" i="3"/>
  <c r="AR319" i="3" s="1"/>
  <c r="AM319" i="3"/>
  <c r="AS319" i="3" s="1"/>
  <c r="AN319" i="3"/>
  <c r="AT319" i="3" s="1"/>
  <c r="AO319" i="3"/>
  <c r="AU319" i="3" s="1"/>
  <c r="BQ318" i="3"/>
  <c r="P318" i="3"/>
  <c r="Q318" i="3"/>
  <c r="R318" i="3"/>
  <c r="S318" i="3"/>
  <c r="T318" i="3"/>
  <c r="U318" i="3"/>
  <c r="BB318" i="3"/>
  <c r="V318" i="3"/>
  <c r="AB318" i="3" s="1"/>
  <c r="W318" i="3"/>
  <c r="AC318" i="3" s="1"/>
  <c r="X318" i="3"/>
  <c r="AD318" i="3" s="1"/>
  <c r="Y318" i="3"/>
  <c r="AE318" i="3" s="1"/>
  <c r="Z318" i="3"/>
  <c r="AF318" i="3" s="1"/>
  <c r="AA318" i="3"/>
  <c r="AG318" i="3" s="1"/>
  <c r="AY318" i="3"/>
  <c r="AJ318" i="3"/>
  <c r="AP318" i="3" s="1"/>
  <c r="AK318" i="3"/>
  <c r="AQ318" i="3"/>
  <c r="AL318" i="3"/>
  <c r="AR318" i="3" s="1"/>
  <c r="AM318" i="3"/>
  <c r="AS318" i="3"/>
  <c r="AN318" i="3"/>
  <c r="AT318" i="3" s="1"/>
  <c r="AO318" i="3"/>
  <c r="AU318" i="3" s="1"/>
  <c r="BQ317" i="3"/>
  <c r="P317" i="3"/>
  <c r="Q317" i="3"/>
  <c r="R317" i="3"/>
  <c r="S317" i="3"/>
  <c r="T317" i="3"/>
  <c r="U317" i="3"/>
  <c r="BB317" i="3"/>
  <c r="V317" i="3"/>
  <c r="AB317" i="3"/>
  <c r="W317" i="3"/>
  <c r="AC317" i="3" s="1"/>
  <c r="X317" i="3"/>
  <c r="AD317" i="3" s="1"/>
  <c r="Y317" i="3"/>
  <c r="AE317" i="3" s="1"/>
  <c r="Z317" i="3"/>
  <c r="AF317" i="3"/>
  <c r="AA317" i="3"/>
  <c r="AG317" i="3" s="1"/>
  <c r="AY317" i="3"/>
  <c r="AJ317" i="3"/>
  <c r="AP317" i="3" s="1"/>
  <c r="AK317" i="3"/>
  <c r="AQ317" i="3" s="1"/>
  <c r="AL317" i="3"/>
  <c r="AR317" i="3" s="1"/>
  <c r="AM317" i="3"/>
  <c r="AS317" i="3" s="1"/>
  <c r="AN317" i="3"/>
  <c r="AT317" i="3" s="1"/>
  <c r="AO317" i="3"/>
  <c r="AU317" i="3" s="1"/>
  <c r="BQ316" i="3"/>
  <c r="P316" i="3"/>
  <c r="Q316" i="3"/>
  <c r="R316" i="3"/>
  <c r="S316" i="3"/>
  <c r="T316" i="3"/>
  <c r="U316" i="3"/>
  <c r="BB316" i="3"/>
  <c r="V316" i="3"/>
  <c r="AB316" i="3" s="1"/>
  <c r="W316" i="3"/>
  <c r="AC316" i="3" s="1"/>
  <c r="X316" i="3"/>
  <c r="AD316" i="3" s="1"/>
  <c r="Y316" i="3"/>
  <c r="AE316" i="3" s="1"/>
  <c r="Z316" i="3"/>
  <c r="AF316" i="3" s="1"/>
  <c r="AA316" i="3"/>
  <c r="AG316" i="3" s="1"/>
  <c r="AY316" i="3"/>
  <c r="AJ316" i="3"/>
  <c r="AP316" i="3" s="1"/>
  <c r="AK316" i="3"/>
  <c r="AQ316" i="3" s="1"/>
  <c r="AL316" i="3"/>
  <c r="AR316" i="3" s="1"/>
  <c r="AM316" i="3"/>
  <c r="AS316" i="3" s="1"/>
  <c r="AN316" i="3"/>
  <c r="AT316" i="3" s="1"/>
  <c r="AO316" i="3"/>
  <c r="AU316" i="3" s="1"/>
  <c r="BQ315" i="3"/>
  <c r="P315" i="3"/>
  <c r="Q315" i="3"/>
  <c r="R315" i="3"/>
  <c r="S315" i="3"/>
  <c r="T315" i="3"/>
  <c r="U315" i="3"/>
  <c r="BB315" i="3"/>
  <c r="V315" i="3"/>
  <c r="AB315" i="3" s="1"/>
  <c r="W315" i="3"/>
  <c r="AC315" i="3" s="1"/>
  <c r="X315" i="3"/>
  <c r="AD315" i="3" s="1"/>
  <c r="Y315" i="3"/>
  <c r="AE315" i="3"/>
  <c r="Z315" i="3"/>
  <c r="AF315" i="3" s="1"/>
  <c r="AA315" i="3"/>
  <c r="AG315" i="3" s="1"/>
  <c r="AY315" i="3"/>
  <c r="AJ315" i="3"/>
  <c r="AP315" i="3" s="1"/>
  <c r="AK315" i="3"/>
  <c r="AQ315" i="3" s="1"/>
  <c r="AL315" i="3"/>
  <c r="AR315" i="3"/>
  <c r="AM315" i="3"/>
  <c r="AS315" i="3" s="1"/>
  <c r="AN315" i="3"/>
  <c r="AT315" i="3" s="1"/>
  <c r="AO315" i="3"/>
  <c r="AU315" i="3" s="1"/>
  <c r="BQ314" i="3"/>
  <c r="P314" i="3"/>
  <c r="Q314" i="3"/>
  <c r="R314" i="3"/>
  <c r="S314" i="3"/>
  <c r="T314" i="3"/>
  <c r="U314" i="3"/>
  <c r="BB314" i="3"/>
  <c r="V314" i="3"/>
  <c r="AB314" i="3"/>
  <c r="W314" i="3"/>
  <c r="AC314" i="3" s="1"/>
  <c r="X314" i="3"/>
  <c r="AD314" i="3"/>
  <c r="AH314" i="3" s="1"/>
  <c r="Y314" i="3"/>
  <c r="AE314" i="3" s="1"/>
  <c r="Z314" i="3"/>
  <c r="AF314" i="3"/>
  <c r="AA314" i="3"/>
  <c r="AG314" i="3"/>
  <c r="AY314" i="3"/>
  <c r="AJ314" i="3"/>
  <c r="AP314" i="3" s="1"/>
  <c r="AK314" i="3"/>
  <c r="AQ314" i="3" s="1"/>
  <c r="AL314" i="3"/>
  <c r="AR314" i="3" s="1"/>
  <c r="AM314" i="3"/>
  <c r="AS314" i="3" s="1"/>
  <c r="AN314" i="3"/>
  <c r="AT314" i="3" s="1"/>
  <c r="AO314" i="3"/>
  <c r="AU314" i="3" s="1"/>
  <c r="BQ313" i="3"/>
  <c r="P313" i="3"/>
  <c r="Q313" i="3"/>
  <c r="R313" i="3"/>
  <c r="S313" i="3"/>
  <c r="T313" i="3"/>
  <c r="U313" i="3"/>
  <c r="BB313" i="3"/>
  <c r="V313" i="3"/>
  <c r="AB313" i="3" s="1"/>
  <c r="W313" i="3"/>
  <c r="AC313" i="3" s="1"/>
  <c r="X313" i="3"/>
  <c r="AD313" i="3" s="1"/>
  <c r="Y313" i="3"/>
  <c r="AE313" i="3" s="1"/>
  <c r="Z313" i="3"/>
  <c r="AF313" i="3" s="1"/>
  <c r="AA313" i="3"/>
  <c r="AG313" i="3"/>
  <c r="AY313" i="3"/>
  <c r="AJ313" i="3"/>
  <c r="AP313" i="3" s="1"/>
  <c r="AK313" i="3"/>
  <c r="AQ313" i="3" s="1"/>
  <c r="AL313" i="3"/>
  <c r="AR313" i="3" s="1"/>
  <c r="AM313" i="3"/>
  <c r="AS313" i="3" s="1"/>
  <c r="AN313" i="3"/>
  <c r="AT313" i="3" s="1"/>
  <c r="AO313" i="3"/>
  <c r="AU313" i="3" s="1"/>
  <c r="BQ312" i="3"/>
  <c r="P312" i="3"/>
  <c r="Q312" i="3"/>
  <c r="R312" i="3"/>
  <c r="S312" i="3"/>
  <c r="T312" i="3"/>
  <c r="U312" i="3"/>
  <c r="BB312" i="3"/>
  <c r="V312" i="3"/>
  <c r="AB312" i="3" s="1"/>
  <c r="W312" i="3"/>
  <c r="AC312" i="3" s="1"/>
  <c r="X312" i="3"/>
  <c r="AD312" i="3" s="1"/>
  <c r="Y312" i="3"/>
  <c r="AE312" i="3" s="1"/>
  <c r="Z312" i="3"/>
  <c r="AF312" i="3" s="1"/>
  <c r="AA312" i="3"/>
  <c r="AG312" i="3" s="1"/>
  <c r="AY312" i="3"/>
  <c r="AJ312" i="3"/>
  <c r="AP312" i="3" s="1"/>
  <c r="AK312" i="3"/>
  <c r="AQ312" i="3" s="1"/>
  <c r="AL312" i="3"/>
  <c r="AR312" i="3" s="1"/>
  <c r="AM312" i="3"/>
  <c r="AS312" i="3" s="1"/>
  <c r="AN312" i="3"/>
  <c r="AT312" i="3" s="1"/>
  <c r="AO312" i="3"/>
  <c r="AU312" i="3" s="1"/>
  <c r="BQ311" i="3"/>
  <c r="P311" i="3"/>
  <c r="Q311" i="3"/>
  <c r="R311" i="3"/>
  <c r="S311" i="3"/>
  <c r="T311" i="3"/>
  <c r="U311" i="3"/>
  <c r="BB311" i="3"/>
  <c r="V311" i="3"/>
  <c r="AB311" i="3" s="1"/>
  <c r="W311" i="3"/>
  <c r="AC311" i="3" s="1"/>
  <c r="X311" i="3"/>
  <c r="AD311" i="3" s="1"/>
  <c r="Y311" i="3"/>
  <c r="AE311" i="3" s="1"/>
  <c r="Z311" i="3"/>
  <c r="AF311" i="3" s="1"/>
  <c r="AA311" i="3"/>
  <c r="AG311" i="3" s="1"/>
  <c r="AY311" i="3"/>
  <c r="AJ311" i="3"/>
  <c r="AP311" i="3"/>
  <c r="AK311" i="3"/>
  <c r="AQ311" i="3" s="1"/>
  <c r="AL311" i="3"/>
  <c r="AR311" i="3" s="1"/>
  <c r="AM311" i="3"/>
  <c r="AS311" i="3" s="1"/>
  <c r="AN311" i="3"/>
  <c r="AT311" i="3" s="1"/>
  <c r="AO311" i="3"/>
  <c r="AU311" i="3" s="1"/>
  <c r="BQ310" i="3"/>
  <c r="P310" i="3"/>
  <c r="Q310" i="3"/>
  <c r="R310" i="3"/>
  <c r="S310" i="3"/>
  <c r="T310" i="3"/>
  <c r="U310" i="3"/>
  <c r="BB310" i="3"/>
  <c r="V310" i="3"/>
  <c r="AB310" i="3" s="1"/>
  <c r="W310" i="3"/>
  <c r="AC310" i="3" s="1"/>
  <c r="X310" i="3"/>
  <c r="AD310" i="3" s="1"/>
  <c r="Y310" i="3"/>
  <c r="AE310" i="3" s="1"/>
  <c r="Z310" i="3"/>
  <c r="AF310" i="3" s="1"/>
  <c r="AA310" i="3"/>
  <c r="AG310" i="3" s="1"/>
  <c r="AY310" i="3"/>
  <c r="AJ310" i="3"/>
  <c r="AP310" i="3" s="1"/>
  <c r="AK310" i="3"/>
  <c r="AQ310" i="3" s="1"/>
  <c r="AL310" i="3"/>
  <c r="AR310" i="3" s="1"/>
  <c r="AM310" i="3"/>
  <c r="AS310" i="3" s="1"/>
  <c r="AN310" i="3"/>
  <c r="AT310" i="3" s="1"/>
  <c r="AO310" i="3"/>
  <c r="AU310" i="3" s="1"/>
  <c r="BQ309" i="3"/>
  <c r="P309" i="3"/>
  <c r="Q309" i="3"/>
  <c r="R309" i="3"/>
  <c r="S309" i="3"/>
  <c r="T309" i="3"/>
  <c r="U309" i="3"/>
  <c r="BB309" i="3"/>
  <c r="V309" i="3"/>
  <c r="AB309" i="3" s="1"/>
  <c r="W309" i="3"/>
  <c r="AC309" i="3" s="1"/>
  <c r="X309" i="3"/>
  <c r="AD309" i="3" s="1"/>
  <c r="Y309" i="3"/>
  <c r="AE309" i="3" s="1"/>
  <c r="Z309" i="3"/>
  <c r="AF309" i="3" s="1"/>
  <c r="AA309" i="3"/>
  <c r="AG309" i="3" s="1"/>
  <c r="AY309" i="3"/>
  <c r="AJ309" i="3"/>
  <c r="AP309" i="3" s="1"/>
  <c r="AK309" i="3"/>
  <c r="AQ309" i="3" s="1"/>
  <c r="AL309" i="3"/>
  <c r="AR309" i="3" s="1"/>
  <c r="AM309" i="3"/>
  <c r="AS309" i="3" s="1"/>
  <c r="AN309" i="3"/>
  <c r="AT309" i="3" s="1"/>
  <c r="AO309" i="3"/>
  <c r="AU309" i="3" s="1"/>
  <c r="BQ308" i="3"/>
  <c r="P308" i="3"/>
  <c r="Q308" i="3"/>
  <c r="R308" i="3"/>
  <c r="S308" i="3"/>
  <c r="T308" i="3"/>
  <c r="U308" i="3"/>
  <c r="BB308" i="3"/>
  <c r="V308" i="3"/>
  <c r="AB308" i="3" s="1"/>
  <c r="W308" i="3"/>
  <c r="AC308" i="3" s="1"/>
  <c r="X308" i="3"/>
  <c r="AD308" i="3" s="1"/>
  <c r="Y308" i="3"/>
  <c r="AE308" i="3" s="1"/>
  <c r="Z308" i="3"/>
  <c r="AF308" i="3" s="1"/>
  <c r="AA308" i="3"/>
  <c r="AG308" i="3" s="1"/>
  <c r="AY308" i="3"/>
  <c r="AJ308" i="3"/>
  <c r="AP308" i="3" s="1"/>
  <c r="AK308" i="3"/>
  <c r="AQ308" i="3" s="1"/>
  <c r="AL308" i="3"/>
  <c r="AR308" i="3" s="1"/>
  <c r="AM308" i="3"/>
  <c r="AS308" i="3" s="1"/>
  <c r="AN308" i="3"/>
  <c r="AT308" i="3" s="1"/>
  <c r="AO308" i="3"/>
  <c r="AU308" i="3" s="1"/>
  <c r="BQ307" i="3"/>
  <c r="P307" i="3"/>
  <c r="Q307" i="3"/>
  <c r="R307" i="3"/>
  <c r="S307" i="3"/>
  <c r="T307" i="3"/>
  <c r="U307" i="3"/>
  <c r="BB307" i="3"/>
  <c r="V307" i="3"/>
  <c r="AB307" i="3" s="1"/>
  <c r="W307" i="3"/>
  <c r="AC307" i="3" s="1"/>
  <c r="X307" i="3"/>
  <c r="AD307" i="3" s="1"/>
  <c r="Y307" i="3"/>
  <c r="AE307" i="3"/>
  <c r="Z307" i="3"/>
  <c r="AF307" i="3" s="1"/>
  <c r="AA307" i="3"/>
  <c r="AG307" i="3" s="1"/>
  <c r="AY307" i="3"/>
  <c r="AJ307" i="3"/>
  <c r="AP307" i="3" s="1"/>
  <c r="AK307" i="3"/>
  <c r="AQ307" i="3" s="1"/>
  <c r="AL307" i="3"/>
  <c r="AR307" i="3" s="1"/>
  <c r="AM307" i="3"/>
  <c r="AS307" i="3" s="1"/>
  <c r="AN307" i="3"/>
  <c r="AT307" i="3" s="1"/>
  <c r="AO307" i="3"/>
  <c r="AU307" i="3" s="1"/>
  <c r="BQ306" i="3"/>
  <c r="P306" i="3"/>
  <c r="Q306" i="3"/>
  <c r="R306" i="3"/>
  <c r="S306" i="3"/>
  <c r="T306" i="3"/>
  <c r="U306" i="3"/>
  <c r="BB306" i="3"/>
  <c r="V306" i="3"/>
  <c r="AB306" i="3" s="1"/>
  <c r="W306" i="3"/>
  <c r="AC306" i="3" s="1"/>
  <c r="X306" i="3"/>
  <c r="AD306" i="3"/>
  <c r="Y306" i="3"/>
  <c r="AE306" i="3" s="1"/>
  <c r="Z306" i="3"/>
  <c r="AF306" i="3" s="1"/>
  <c r="AA306" i="3"/>
  <c r="AG306" i="3" s="1"/>
  <c r="AY306" i="3"/>
  <c r="AJ306" i="3"/>
  <c r="AP306" i="3" s="1"/>
  <c r="AK306" i="3"/>
  <c r="AQ306" i="3" s="1"/>
  <c r="AL306" i="3"/>
  <c r="AR306" i="3" s="1"/>
  <c r="AM306" i="3"/>
  <c r="AS306" i="3"/>
  <c r="AN306" i="3"/>
  <c r="AT306" i="3"/>
  <c r="AO306" i="3"/>
  <c r="AU306" i="3" s="1"/>
  <c r="BQ305" i="3"/>
  <c r="P305" i="3"/>
  <c r="Q305" i="3"/>
  <c r="R305" i="3"/>
  <c r="S305" i="3"/>
  <c r="T305" i="3"/>
  <c r="U305" i="3"/>
  <c r="BB305" i="3"/>
  <c r="V305" i="3"/>
  <c r="AB305" i="3" s="1"/>
  <c r="W305" i="3"/>
  <c r="AC305" i="3"/>
  <c r="X305" i="3"/>
  <c r="AD305" i="3" s="1"/>
  <c r="Y305" i="3"/>
  <c r="AE305" i="3" s="1"/>
  <c r="Z305" i="3"/>
  <c r="AF305" i="3" s="1"/>
  <c r="AA305" i="3"/>
  <c r="AG305" i="3" s="1"/>
  <c r="AY305" i="3"/>
  <c r="AJ305" i="3"/>
  <c r="AP305" i="3" s="1"/>
  <c r="AK305" i="3"/>
  <c r="AQ305" i="3" s="1"/>
  <c r="AL305" i="3"/>
  <c r="AR305" i="3" s="1"/>
  <c r="AM305" i="3"/>
  <c r="AS305" i="3" s="1"/>
  <c r="AN305" i="3"/>
  <c r="AT305" i="3" s="1"/>
  <c r="AO305" i="3"/>
  <c r="AU305" i="3" s="1"/>
  <c r="BQ304" i="3"/>
  <c r="P304" i="3"/>
  <c r="Q304" i="3"/>
  <c r="R304" i="3"/>
  <c r="S304" i="3"/>
  <c r="T304" i="3"/>
  <c r="U304" i="3"/>
  <c r="BB304" i="3"/>
  <c r="V304" i="3"/>
  <c r="AB304" i="3" s="1"/>
  <c r="W304" i="3"/>
  <c r="AC304" i="3" s="1"/>
  <c r="X304" i="3"/>
  <c r="AD304" i="3" s="1"/>
  <c r="Y304" i="3"/>
  <c r="AE304" i="3" s="1"/>
  <c r="Z304" i="3"/>
  <c r="AF304" i="3" s="1"/>
  <c r="AA304" i="3"/>
  <c r="AG304" i="3" s="1"/>
  <c r="AY304" i="3"/>
  <c r="AJ304" i="3"/>
  <c r="AP304" i="3" s="1"/>
  <c r="AK304" i="3"/>
  <c r="AQ304" i="3" s="1"/>
  <c r="AL304" i="3"/>
  <c r="AR304" i="3"/>
  <c r="AM304" i="3"/>
  <c r="AS304" i="3" s="1"/>
  <c r="AN304" i="3"/>
  <c r="AT304" i="3" s="1"/>
  <c r="AO304" i="3"/>
  <c r="AU304" i="3" s="1"/>
  <c r="BQ303" i="3"/>
  <c r="P303" i="3"/>
  <c r="Q303" i="3"/>
  <c r="R303" i="3"/>
  <c r="S303" i="3"/>
  <c r="T303" i="3"/>
  <c r="U303" i="3"/>
  <c r="BB303" i="3"/>
  <c r="V303" i="3"/>
  <c r="AB303" i="3" s="1"/>
  <c r="W303" i="3"/>
  <c r="AC303" i="3" s="1"/>
  <c r="X303" i="3"/>
  <c r="AD303" i="3" s="1"/>
  <c r="Y303" i="3"/>
  <c r="AE303" i="3" s="1"/>
  <c r="Z303" i="3"/>
  <c r="AF303" i="3" s="1"/>
  <c r="AA303" i="3"/>
  <c r="AG303" i="3" s="1"/>
  <c r="AY303" i="3"/>
  <c r="AJ303" i="3"/>
  <c r="AP303" i="3" s="1"/>
  <c r="AK303" i="3"/>
  <c r="AQ303" i="3" s="1"/>
  <c r="AL303" i="3"/>
  <c r="AR303" i="3" s="1"/>
  <c r="AM303" i="3"/>
  <c r="AS303" i="3" s="1"/>
  <c r="AN303" i="3"/>
  <c r="AT303" i="3" s="1"/>
  <c r="AO303" i="3"/>
  <c r="AU303" i="3" s="1"/>
  <c r="BQ302" i="3"/>
  <c r="P302" i="3"/>
  <c r="Q302" i="3"/>
  <c r="R302" i="3"/>
  <c r="S302" i="3"/>
  <c r="T302" i="3"/>
  <c r="U302" i="3"/>
  <c r="BB302" i="3"/>
  <c r="V302" i="3"/>
  <c r="AB302" i="3" s="1"/>
  <c r="W302" i="3"/>
  <c r="AC302" i="3" s="1"/>
  <c r="X302" i="3"/>
  <c r="AD302" i="3"/>
  <c r="Y302" i="3"/>
  <c r="AE302" i="3"/>
  <c r="Z302" i="3"/>
  <c r="AF302" i="3" s="1"/>
  <c r="AA302" i="3"/>
  <c r="AG302" i="3" s="1"/>
  <c r="AY302" i="3"/>
  <c r="AJ302" i="3"/>
  <c r="AP302" i="3" s="1"/>
  <c r="AK302" i="3"/>
  <c r="AQ302" i="3" s="1"/>
  <c r="AL302" i="3"/>
  <c r="AR302" i="3" s="1"/>
  <c r="AM302" i="3"/>
  <c r="AS302" i="3" s="1"/>
  <c r="AN302" i="3"/>
  <c r="AT302" i="3" s="1"/>
  <c r="AO302" i="3"/>
  <c r="AU302" i="3" s="1"/>
  <c r="BQ301" i="3"/>
  <c r="P301" i="3"/>
  <c r="Q301" i="3"/>
  <c r="R301" i="3"/>
  <c r="S301" i="3"/>
  <c r="T301" i="3"/>
  <c r="U301" i="3"/>
  <c r="BB301" i="3"/>
  <c r="V301" i="3"/>
  <c r="AB301" i="3"/>
  <c r="W301" i="3"/>
  <c r="AC301" i="3" s="1"/>
  <c r="X301" i="3"/>
  <c r="AD301" i="3" s="1"/>
  <c r="Y301" i="3"/>
  <c r="AE301" i="3" s="1"/>
  <c r="Z301" i="3"/>
  <c r="AF301" i="3" s="1"/>
  <c r="AA301" i="3"/>
  <c r="AG301" i="3" s="1"/>
  <c r="AY301" i="3"/>
  <c r="AJ301" i="3"/>
  <c r="AP301" i="3" s="1"/>
  <c r="AK301" i="3"/>
  <c r="AQ301" i="3" s="1"/>
  <c r="AL301" i="3"/>
  <c r="AR301" i="3" s="1"/>
  <c r="AM301" i="3"/>
  <c r="AS301" i="3" s="1"/>
  <c r="AN301" i="3"/>
  <c r="AT301" i="3" s="1"/>
  <c r="AO301" i="3"/>
  <c r="AU301" i="3" s="1"/>
  <c r="BQ300" i="3"/>
  <c r="P300" i="3"/>
  <c r="Q300" i="3"/>
  <c r="R300" i="3"/>
  <c r="S300" i="3"/>
  <c r="T300" i="3"/>
  <c r="U300" i="3"/>
  <c r="BB300" i="3"/>
  <c r="V300" i="3"/>
  <c r="AB300" i="3" s="1"/>
  <c r="W300" i="3"/>
  <c r="AC300" i="3" s="1"/>
  <c r="X300" i="3"/>
  <c r="AD300" i="3" s="1"/>
  <c r="Y300" i="3"/>
  <c r="AE300" i="3" s="1"/>
  <c r="Z300" i="3"/>
  <c r="AF300" i="3" s="1"/>
  <c r="AA300" i="3"/>
  <c r="AG300" i="3" s="1"/>
  <c r="AY300" i="3"/>
  <c r="AJ300" i="3"/>
  <c r="AP300" i="3" s="1"/>
  <c r="AK300" i="3"/>
  <c r="AQ300" i="3" s="1"/>
  <c r="AL300" i="3"/>
  <c r="AR300" i="3" s="1"/>
  <c r="AM300" i="3"/>
  <c r="AS300" i="3" s="1"/>
  <c r="AN300" i="3"/>
  <c r="AT300" i="3"/>
  <c r="AO300" i="3"/>
  <c r="AU300" i="3" s="1"/>
  <c r="BQ299" i="3"/>
  <c r="P299" i="3"/>
  <c r="Q299" i="3"/>
  <c r="R299" i="3"/>
  <c r="S299" i="3"/>
  <c r="T299" i="3"/>
  <c r="U299" i="3"/>
  <c r="BB299" i="3"/>
  <c r="V299" i="3"/>
  <c r="AB299" i="3" s="1"/>
  <c r="W299" i="3"/>
  <c r="AC299" i="3" s="1"/>
  <c r="X299" i="3"/>
  <c r="AD299" i="3"/>
  <c r="Y299" i="3"/>
  <c r="AE299" i="3" s="1"/>
  <c r="Z299" i="3"/>
  <c r="AF299" i="3" s="1"/>
  <c r="AA299" i="3"/>
  <c r="AG299" i="3" s="1"/>
  <c r="AY299" i="3"/>
  <c r="AJ299" i="3"/>
  <c r="AP299" i="3" s="1"/>
  <c r="AK299" i="3"/>
  <c r="AQ299" i="3" s="1"/>
  <c r="AL299" i="3"/>
  <c r="AR299" i="3" s="1"/>
  <c r="AM299" i="3"/>
  <c r="AS299" i="3" s="1"/>
  <c r="AN299" i="3"/>
  <c r="AT299" i="3" s="1"/>
  <c r="AO299" i="3"/>
  <c r="AU299" i="3" s="1"/>
  <c r="BQ298" i="3"/>
  <c r="P298" i="3"/>
  <c r="Q298" i="3"/>
  <c r="R298" i="3"/>
  <c r="S298" i="3"/>
  <c r="T298" i="3"/>
  <c r="U298" i="3"/>
  <c r="BB298" i="3"/>
  <c r="V298" i="3"/>
  <c r="AB298" i="3" s="1"/>
  <c r="W298" i="3"/>
  <c r="AC298" i="3" s="1"/>
  <c r="X298" i="3"/>
  <c r="AD298" i="3" s="1"/>
  <c r="Y298" i="3"/>
  <c r="AE298" i="3" s="1"/>
  <c r="Z298" i="3"/>
  <c r="AF298" i="3" s="1"/>
  <c r="AA298" i="3"/>
  <c r="AG298" i="3" s="1"/>
  <c r="AY298" i="3"/>
  <c r="AJ298" i="3"/>
  <c r="AP298" i="3" s="1"/>
  <c r="AK298" i="3"/>
  <c r="AQ298" i="3"/>
  <c r="AL298" i="3"/>
  <c r="AR298" i="3" s="1"/>
  <c r="AM298" i="3"/>
  <c r="AS298" i="3" s="1"/>
  <c r="AN298" i="3"/>
  <c r="AT298" i="3" s="1"/>
  <c r="AO298" i="3"/>
  <c r="AU298" i="3" s="1"/>
  <c r="BQ297" i="3"/>
  <c r="P297" i="3"/>
  <c r="Q297" i="3"/>
  <c r="R297" i="3"/>
  <c r="S297" i="3"/>
  <c r="T297" i="3"/>
  <c r="U297" i="3"/>
  <c r="BB297" i="3"/>
  <c r="V297" i="3"/>
  <c r="AB297" i="3" s="1"/>
  <c r="W297" i="3"/>
  <c r="AC297" i="3" s="1"/>
  <c r="X297" i="3"/>
  <c r="AD297" i="3"/>
  <c r="Y297" i="3"/>
  <c r="AE297" i="3" s="1"/>
  <c r="Z297" i="3"/>
  <c r="AF297" i="3" s="1"/>
  <c r="AA297" i="3"/>
  <c r="AG297" i="3" s="1"/>
  <c r="AY297" i="3"/>
  <c r="AJ297" i="3"/>
  <c r="AP297" i="3" s="1"/>
  <c r="AK297" i="3"/>
  <c r="AQ297" i="3" s="1"/>
  <c r="AL297" i="3"/>
  <c r="AR297" i="3" s="1"/>
  <c r="AM297" i="3"/>
  <c r="AS297" i="3" s="1"/>
  <c r="AN297" i="3"/>
  <c r="AT297" i="3" s="1"/>
  <c r="AO297" i="3"/>
  <c r="AU297" i="3" s="1"/>
  <c r="BQ296" i="3"/>
  <c r="P296" i="3"/>
  <c r="Q296" i="3"/>
  <c r="R296" i="3"/>
  <c r="S296" i="3"/>
  <c r="T296" i="3"/>
  <c r="U296" i="3"/>
  <c r="BB296" i="3"/>
  <c r="V296" i="3"/>
  <c r="AB296" i="3" s="1"/>
  <c r="W296" i="3"/>
  <c r="AC296" i="3" s="1"/>
  <c r="X296" i="3"/>
  <c r="AD296" i="3" s="1"/>
  <c r="Y296" i="3"/>
  <c r="AE296" i="3" s="1"/>
  <c r="Z296" i="3"/>
  <c r="AF296" i="3" s="1"/>
  <c r="AA296" i="3"/>
  <c r="AG296" i="3" s="1"/>
  <c r="AY296" i="3"/>
  <c r="AJ296" i="3"/>
  <c r="AP296" i="3" s="1"/>
  <c r="AK296" i="3"/>
  <c r="AQ296" i="3" s="1"/>
  <c r="AL296" i="3"/>
  <c r="AR296" i="3" s="1"/>
  <c r="AM296" i="3"/>
  <c r="AS296" i="3" s="1"/>
  <c r="AN296" i="3"/>
  <c r="AT296" i="3" s="1"/>
  <c r="AO296" i="3"/>
  <c r="AU296" i="3" s="1"/>
  <c r="BQ295" i="3"/>
  <c r="P295" i="3"/>
  <c r="BN295" i="3" s="1"/>
  <c r="Q295" i="3"/>
  <c r="R295" i="3"/>
  <c r="S295" i="3"/>
  <c r="T295" i="3"/>
  <c r="U295" i="3"/>
  <c r="BB295" i="3"/>
  <c r="V295" i="3"/>
  <c r="AB295" i="3"/>
  <c r="W295" i="3"/>
  <c r="AC295" i="3" s="1"/>
  <c r="X295" i="3"/>
  <c r="AD295" i="3" s="1"/>
  <c r="Y295" i="3"/>
  <c r="AE295" i="3" s="1"/>
  <c r="Z295" i="3"/>
  <c r="AF295" i="3"/>
  <c r="AA295" i="3"/>
  <c r="AG295" i="3" s="1"/>
  <c r="AY295" i="3"/>
  <c r="AJ295" i="3"/>
  <c r="AP295" i="3" s="1"/>
  <c r="AK295" i="3"/>
  <c r="AQ295" i="3" s="1"/>
  <c r="AL295" i="3"/>
  <c r="AR295" i="3" s="1"/>
  <c r="AM295" i="3"/>
  <c r="AS295" i="3" s="1"/>
  <c r="AN295" i="3"/>
  <c r="AT295" i="3" s="1"/>
  <c r="AO295" i="3"/>
  <c r="AU295" i="3" s="1"/>
  <c r="BQ294" i="3"/>
  <c r="P294" i="3"/>
  <c r="Q294" i="3"/>
  <c r="R294" i="3"/>
  <c r="S294" i="3"/>
  <c r="T294" i="3"/>
  <c r="U294" i="3"/>
  <c r="BB294" i="3"/>
  <c r="V294" i="3"/>
  <c r="AB294" i="3"/>
  <c r="W294" i="3"/>
  <c r="AC294" i="3" s="1"/>
  <c r="X294" i="3"/>
  <c r="AD294" i="3" s="1"/>
  <c r="Y294" i="3"/>
  <c r="AE294" i="3" s="1"/>
  <c r="Z294" i="3"/>
  <c r="AF294" i="3"/>
  <c r="AA294" i="3"/>
  <c r="AG294" i="3" s="1"/>
  <c r="AY294" i="3"/>
  <c r="AJ294" i="3"/>
  <c r="AP294" i="3" s="1"/>
  <c r="AK294" i="3"/>
  <c r="AQ294" i="3" s="1"/>
  <c r="AL294" i="3"/>
  <c r="AR294" i="3"/>
  <c r="AM294" i="3"/>
  <c r="AS294" i="3" s="1"/>
  <c r="AN294" i="3"/>
  <c r="AT294" i="3" s="1"/>
  <c r="AO294" i="3"/>
  <c r="AU294" i="3" s="1"/>
  <c r="BQ293" i="3"/>
  <c r="P293" i="3"/>
  <c r="Q293" i="3"/>
  <c r="R293" i="3"/>
  <c r="S293" i="3"/>
  <c r="T293" i="3"/>
  <c r="U293" i="3"/>
  <c r="BB293" i="3"/>
  <c r="V293" i="3"/>
  <c r="AB293" i="3" s="1"/>
  <c r="W293" i="3"/>
  <c r="AC293" i="3" s="1"/>
  <c r="X293" i="3"/>
  <c r="AD293" i="3" s="1"/>
  <c r="Y293" i="3"/>
  <c r="AE293" i="3" s="1"/>
  <c r="Z293" i="3"/>
  <c r="AF293" i="3" s="1"/>
  <c r="AA293" i="3"/>
  <c r="AG293" i="3" s="1"/>
  <c r="AY293" i="3"/>
  <c r="AJ293" i="3"/>
  <c r="AP293" i="3" s="1"/>
  <c r="AK293" i="3"/>
  <c r="AQ293" i="3" s="1"/>
  <c r="AL293" i="3"/>
  <c r="AR293" i="3" s="1"/>
  <c r="AM293" i="3"/>
  <c r="AS293" i="3" s="1"/>
  <c r="AN293" i="3"/>
  <c r="AT293" i="3" s="1"/>
  <c r="AO293" i="3"/>
  <c r="AU293" i="3" s="1"/>
  <c r="BQ292" i="3"/>
  <c r="P292" i="3"/>
  <c r="Q292" i="3"/>
  <c r="R292" i="3"/>
  <c r="S292" i="3"/>
  <c r="T292" i="3"/>
  <c r="U292" i="3"/>
  <c r="BB292" i="3"/>
  <c r="V292" i="3"/>
  <c r="AB292" i="3" s="1"/>
  <c r="W292" i="3"/>
  <c r="AC292" i="3" s="1"/>
  <c r="X292" i="3"/>
  <c r="AD292" i="3" s="1"/>
  <c r="Y292" i="3"/>
  <c r="AE292" i="3" s="1"/>
  <c r="Z292" i="3"/>
  <c r="AF292" i="3" s="1"/>
  <c r="AA292" i="3"/>
  <c r="AG292" i="3" s="1"/>
  <c r="AY292" i="3"/>
  <c r="AJ292" i="3"/>
  <c r="AP292" i="3" s="1"/>
  <c r="AK292" i="3"/>
  <c r="AQ292" i="3" s="1"/>
  <c r="AL292" i="3"/>
  <c r="AR292" i="3" s="1"/>
  <c r="AM292" i="3"/>
  <c r="AS292" i="3" s="1"/>
  <c r="AN292" i="3"/>
  <c r="AT292" i="3"/>
  <c r="AO292" i="3"/>
  <c r="AU292" i="3" s="1"/>
  <c r="BQ291" i="3"/>
  <c r="P291" i="3"/>
  <c r="Q291" i="3"/>
  <c r="R291" i="3"/>
  <c r="S291" i="3"/>
  <c r="T291" i="3"/>
  <c r="U291" i="3"/>
  <c r="BB291" i="3"/>
  <c r="V291" i="3"/>
  <c r="AB291" i="3" s="1"/>
  <c r="W291" i="3"/>
  <c r="AC291" i="3" s="1"/>
  <c r="X291" i="3"/>
  <c r="AD291" i="3" s="1"/>
  <c r="Y291" i="3"/>
  <c r="AE291" i="3" s="1"/>
  <c r="Z291" i="3"/>
  <c r="AF291" i="3" s="1"/>
  <c r="AA291" i="3"/>
  <c r="AG291" i="3" s="1"/>
  <c r="AY291" i="3"/>
  <c r="AJ291" i="3"/>
  <c r="AP291" i="3" s="1"/>
  <c r="AK291" i="3"/>
  <c r="AQ291" i="3" s="1"/>
  <c r="AL291" i="3"/>
  <c r="AR291" i="3" s="1"/>
  <c r="AM291" i="3"/>
  <c r="AS291" i="3" s="1"/>
  <c r="AN291" i="3"/>
  <c r="AT291" i="3" s="1"/>
  <c r="AO291" i="3"/>
  <c r="AU291" i="3" s="1"/>
  <c r="BQ290" i="3"/>
  <c r="P290" i="3"/>
  <c r="Q290" i="3"/>
  <c r="R290" i="3"/>
  <c r="S290" i="3"/>
  <c r="T290" i="3"/>
  <c r="U290" i="3"/>
  <c r="BB290" i="3"/>
  <c r="V290" i="3"/>
  <c r="AB290" i="3" s="1"/>
  <c r="W290" i="3"/>
  <c r="AC290" i="3" s="1"/>
  <c r="X290" i="3"/>
  <c r="AD290" i="3" s="1"/>
  <c r="Y290" i="3"/>
  <c r="AE290" i="3" s="1"/>
  <c r="Z290" i="3"/>
  <c r="AF290" i="3"/>
  <c r="AA290" i="3"/>
  <c r="AG290" i="3" s="1"/>
  <c r="AY290" i="3"/>
  <c r="AJ290" i="3"/>
  <c r="AP290" i="3" s="1"/>
  <c r="AK290" i="3"/>
  <c r="AQ290" i="3" s="1"/>
  <c r="AL290" i="3"/>
  <c r="AR290" i="3" s="1"/>
  <c r="AM290" i="3"/>
  <c r="AS290" i="3" s="1"/>
  <c r="AN290" i="3"/>
  <c r="AT290" i="3"/>
  <c r="AO290" i="3"/>
  <c r="AU290" i="3" s="1"/>
  <c r="BQ289" i="3"/>
  <c r="P289" i="3"/>
  <c r="Q289" i="3"/>
  <c r="R289" i="3"/>
  <c r="S289" i="3"/>
  <c r="T289" i="3"/>
  <c r="U289" i="3"/>
  <c r="BB289" i="3"/>
  <c r="V289" i="3"/>
  <c r="AB289" i="3" s="1"/>
  <c r="W289" i="3"/>
  <c r="AC289" i="3" s="1"/>
  <c r="X289" i="3"/>
  <c r="AD289" i="3" s="1"/>
  <c r="Y289" i="3"/>
  <c r="AE289" i="3"/>
  <c r="Z289" i="3"/>
  <c r="AF289" i="3" s="1"/>
  <c r="AA289" i="3"/>
  <c r="AG289" i="3" s="1"/>
  <c r="AY289" i="3"/>
  <c r="AJ289" i="3"/>
  <c r="AP289" i="3" s="1"/>
  <c r="AK289" i="3"/>
  <c r="AQ289" i="3" s="1"/>
  <c r="AL289" i="3"/>
  <c r="AR289" i="3" s="1"/>
  <c r="AM289" i="3"/>
  <c r="AS289" i="3" s="1"/>
  <c r="AN289" i="3"/>
  <c r="AT289" i="3" s="1"/>
  <c r="AO289" i="3"/>
  <c r="AU289" i="3" s="1"/>
  <c r="BQ288" i="3"/>
  <c r="P288" i="3"/>
  <c r="Q288" i="3"/>
  <c r="R288" i="3"/>
  <c r="S288" i="3"/>
  <c r="T288" i="3"/>
  <c r="U288" i="3"/>
  <c r="BB288" i="3"/>
  <c r="V288" i="3"/>
  <c r="AB288" i="3" s="1"/>
  <c r="W288" i="3"/>
  <c r="AC288" i="3" s="1"/>
  <c r="X288" i="3"/>
  <c r="AD288" i="3" s="1"/>
  <c r="Y288" i="3"/>
  <c r="AE288" i="3" s="1"/>
  <c r="Z288" i="3"/>
  <c r="AF288" i="3" s="1"/>
  <c r="AA288" i="3"/>
  <c r="AG288" i="3"/>
  <c r="AY288" i="3"/>
  <c r="AJ288" i="3"/>
  <c r="AP288" i="3" s="1"/>
  <c r="AK288" i="3"/>
  <c r="AQ288" i="3" s="1"/>
  <c r="AL288" i="3"/>
  <c r="AR288" i="3" s="1"/>
  <c r="AM288" i="3"/>
  <c r="AS288" i="3" s="1"/>
  <c r="AN288" i="3"/>
  <c r="AT288" i="3" s="1"/>
  <c r="AO288" i="3"/>
  <c r="AU288" i="3" s="1"/>
  <c r="BQ287" i="3"/>
  <c r="P287" i="3"/>
  <c r="Q287" i="3"/>
  <c r="R287" i="3"/>
  <c r="S287" i="3"/>
  <c r="T287" i="3"/>
  <c r="U287" i="3"/>
  <c r="BB287" i="3"/>
  <c r="V287" i="3"/>
  <c r="AB287" i="3" s="1"/>
  <c r="W287" i="3"/>
  <c r="AC287" i="3" s="1"/>
  <c r="X287" i="3"/>
  <c r="AD287" i="3" s="1"/>
  <c r="Y287" i="3"/>
  <c r="AE287" i="3" s="1"/>
  <c r="Z287" i="3"/>
  <c r="AF287" i="3" s="1"/>
  <c r="AA287" i="3"/>
  <c r="AG287" i="3" s="1"/>
  <c r="AY287" i="3"/>
  <c r="AJ287" i="3"/>
  <c r="AP287" i="3" s="1"/>
  <c r="AK287" i="3"/>
  <c r="AQ287" i="3"/>
  <c r="AL287" i="3"/>
  <c r="AR287" i="3" s="1"/>
  <c r="AM287" i="3"/>
  <c r="AS287" i="3" s="1"/>
  <c r="AN287" i="3"/>
  <c r="AT287" i="3" s="1"/>
  <c r="AO287" i="3"/>
  <c r="AU287" i="3"/>
  <c r="BQ286" i="3"/>
  <c r="P286" i="3"/>
  <c r="Q286" i="3"/>
  <c r="R286" i="3"/>
  <c r="S286" i="3"/>
  <c r="T286" i="3"/>
  <c r="U286" i="3"/>
  <c r="BB286" i="3"/>
  <c r="V286" i="3"/>
  <c r="AB286" i="3" s="1"/>
  <c r="W286" i="3"/>
  <c r="AC286" i="3" s="1"/>
  <c r="X286" i="3"/>
  <c r="AD286" i="3" s="1"/>
  <c r="Y286" i="3"/>
  <c r="AE286" i="3" s="1"/>
  <c r="Z286" i="3"/>
  <c r="AF286" i="3" s="1"/>
  <c r="AA286" i="3"/>
  <c r="AG286" i="3" s="1"/>
  <c r="AY286" i="3"/>
  <c r="AJ286" i="3"/>
  <c r="AP286" i="3" s="1"/>
  <c r="AK286" i="3"/>
  <c r="AQ286" i="3" s="1"/>
  <c r="AL286" i="3"/>
  <c r="AR286" i="3" s="1"/>
  <c r="AM286" i="3"/>
  <c r="AS286" i="3" s="1"/>
  <c r="AN286" i="3"/>
  <c r="AT286" i="3" s="1"/>
  <c r="AO286" i="3"/>
  <c r="AU286" i="3" s="1"/>
  <c r="BQ285" i="3"/>
  <c r="P285" i="3"/>
  <c r="Q285" i="3"/>
  <c r="R285" i="3"/>
  <c r="S285" i="3"/>
  <c r="T285" i="3"/>
  <c r="U285" i="3"/>
  <c r="BB285" i="3"/>
  <c r="V285" i="3"/>
  <c r="AB285" i="3" s="1"/>
  <c r="W285" i="3"/>
  <c r="AC285" i="3" s="1"/>
  <c r="X285" i="3"/>
  <c r="AD285" i="3" s="1"/>
  <c r="Y285" i="3"/>
  <c r="AE285" i="3" s="1"/>
  <c r="Z285" i="3"/>
  <c r="AF285" i="3" s="1"/>
  <c r="AA285" i="3"/>
  <c r="AG285" i="3" s="1"/>
  <c r="AY285" i="3"/>
  <c r="AJ285" i="3"/>
  <c r="AP285" i="3" s="1"/>
  <c r="AK285" i="3"/>
  <c r="AQ285" i="3" s="1"/>
  <c r="AL285" i="3"/>
  <c r="AR285" i="3" s="1"/>
  <c r="AM285" i="3"/>
  <c r="AS285" i="3" s="1"/>
  <c r="AN285" i="3"/>
  <c r="AT285" i="3" s="1"/>
  <c r="AO285" i="3"/>
  <c r="AU285" i="3" s="1"/>
  <c r="BQ284" i="3"/>
  <c r="P284" i="3"/>
  <c r="Q284" i="3"/>
  <c r="R284" i="3"/>
  <c r="S284" i="3"/>
  <c r="T284" i="3"/>
  <c r="U284" i="3"/>
  <c r="BB284" i="3"/>
  <c r="V284" i="3"/>
  <c r="AB284" i="3" s="1"/>
  <c r="W284" i="3"/>
  <c r="AC284" i="3" s="1"/>
  <c r="X284" i="3"/>
  <c r="AD284" i="3" s="1"/>
  <c r="Y284" i="3"/>
  <c r="AE284" i="3" s="1"/>
  <c r="Z284" i="3"/>
  <c r="AF284" i="3" s="1"/>
  <c r="AA284" i="3"/>
  <c r="AG284" i="3" s="1"/>
  <c r="AY284" i="3"/>
  <c r="AJ284" i="3"/>
  <c r="AP284" i="3" s="1"/>
  <c r="AK284" i="3"/>
  <c r="AQ284" i="3" s="1"/>
  <c r="AL284" i="3"/>
  <c r="AR284" i="3"/>
  <c r="AM284" i="3"/>
  <c r="AS284" i="3" s="1"/>
  <c r="AN284" i="3"/>
  <c r="AT284" i="3"/>
  <c r="AO284" i="3"/>
  <c r="AU284" i="3" s="1"/>
  <c r="BQ283" i="3"/>
  <c r="P283" i="3"/>
  <c r="Q283" i="3"/>
  <c r="R283" i="3"/>
  <c r="S283" i="3"/>
  <c r="T283" i="3"/>
  <c r="U283" i="3"/>
  <c r="BB283" i="3"/>
  <c r="V283" i="3"/>
  <c r="AB283" i="3" s="1"/>
  <c r="W283" i="3"/>
  <c r="AC283" i="3" s="1"/>
  <c r="X283" i="3"/>
  <c r="AD283" i="3" s="1"/>
  <c r="Y283" i="3"/>
  <c r="AE283" i="3" s="1"/>
  <c r="Z283" i="3"/>
  <c r="AF283" i="3" s="1"/>
  <c r="AA283" i="3"/>
  <c r="AG283" i="3"/>
  <c r="AY283" i="3"/>
  <c r="AJ283" i="3"/>
  <c r="AP283" i="3" s="1"/>
  <c r="AK283" i="3"/>
  <c r="AQ283" i="3" s="1"/>
  <c r="AL283" i="3"/>
  <c r="AR283" i="3" s="1"/>
  <c r="AM283" i="3"/>
  <c r="AS283" i="3"/>
  <c r="AN283" i="3"/>
  <c r="AT283" i="3" s="1"/>
  <c r="AO283" i="3"/>
  <c r="AU283" i="3"/>
  <c r="BQ282" i="3"/>
  <c r="P282" i="3"/>
  <c r="Q282" i="3"/>
  <c r="R282" i="3"/>
  <c r="S282" i="3"/>
  <c r="T282" i="3"/>
  <c r="U282" i="3"/>
  <c r="BB282" i="3"/>
  <c r="V282" i="3"/>
  <c r="AB282" i="3" s="1"/>
  <c r="W282" i="3"/>
  <c r="AC282" i="3" s="1"/>
  <c r="X282" i="3"/>
  <c r="AD282" i="3" s="1"/>
  <c r="Y282" i="3"/>
  <c r="AE282" i="3" s="1"/>
  <c r="Z282" i="3"/>
  <c r="AF282" i="3" s="1"/>
  <c r="AA282" i="3"/>
  <c r="AG282" i="3" s="1"/>
  <c r="AY282" i="3"/>
  <c r="AJ282" i="3"/>
  <c r="AP282" i="3" s="1"/>
  <c r="AK282" i="3"/>
  <c r="AQ282" i="3" s="1"/>
  <c r="AL282" i="3"/>
  <c r="AR282" i="3" s="1"/>
  <c r="AM282" i="3"/>
  <c r="AS282" i="3" s="1"/>
  <c r="AN282" i="3"/>
  <c r="AT282" i="3" s="1"/>
  <c r="AO282" i="3"/>
  <c r="AU282" i="3" s="1"/>
  <c r="BQ281" i="3"/>
  <c r="P281" i="3"/>
  <c r="Q281" i="3"/>
  <c r="R281" i="3"/>
  <c r="S281" i="3"/>
  <c r="T281" i="3"/>
  <c r="U281" i="3"/>
  <c r="BB281" i="3"/>
  <c r="V281" i="3"/>
  <c r="AB281" i="3" s="1"/>
  <c r="W281" i="3"/>
  <c r="AC281" i="3" s="1"/>
  <c r="X281" i="3"/>
  <c r="AD281" i="3" s="1"/>
  <c r="Y281" i="3"/>
  <c r="AE281" i="3" s="1"/>
  <c r="Z281" i="3"/>
  <c r="AF281" i="3"/>
  <c r="AA281" i="3"/>
  <c r="AG281" i="3" s="1"/>
  <c r="AY281" i="3"/>
  <c r="AJ281" i="3"/>
  <c r="AP281" i="3" s="1"/>
  <c r="AK281" i="3"/>
  <c r="AQ281" i="3" s="1"/>
  <c r="AL281" i="3"/>
  <c r="AR281" i="3" s="1"/>
  <c r="AM281" i="3"/>
  <c r="AS281" i="3" s="1"/>
  <c r="AN281" i="3"/>
  <c r="AT281" i="3" s="1"/>
  <c r="AO281" i="3"/>
  <c r="AU281" i="3" s="1"/>
  <c r="BQ280" i="3"/>
  <c r="P280" i="3"/>
  <c r="Q280" i="3"/>
  <c r="R280" i="3"/>
  <c r="S280" i="3"/>
  <c r="T280" i="3"/>
  <c r="U280" i="3"/>
  <c r="BB280" i="3"/>
  <c r="V280" i="3"/>
  <c r="AB280" i="3" s="1"/>
  <c r="W280" i="3"/>
  <c r="AC280" i="3" s="1"/>
  <c r="X280" i="3"/>
  <c r="AD280" i="3"/>
  <c r="Y280" i="3"/>
  <c r="AE280" i="3" s="1"/>
  <c r="Z280" i="3"/>
  <c r="AF280" i="3" s="1"/>
  <c r="AA280" i="3"/>
  <c r="AG280" i="3"/>
  <c r="AY280" i="3"/>
  <c r="AJ280" i="3"/>
  <c r="AP280" i="3" s="1"/>
  <c r="AK280" i="3"/>
  <c r="AQ280" i="3" s="1"/>
  <c r="AL280" i="3"/>
  <c r="AR280" i="3" s="1"/>
  <c r="AM280" i="3"/>
  <c r="AS280" i="3" s="1"/>
  <c r="AN280" i="3"/>
  <c r="AT280" i="3" s="1"/>
  <c r="AO280" i="3"/>
  <c r="AU280" i="3"/>
  <c r="BQ279" i="3"/>
  <c r="P279" i="3"/>
  <c r="Q279" i="3"/>
  <c r="R279" i="3"/>
  <c r="S279" i="3"/>
  <c r="T279" i="3"/>
  <c r="U279" i="3"/>
  <c r="BB279" i="3"/>
  <c r="V279" i="3"/>
  <c r="AB279" i="3" s="1"/>
  <c r="W279" i="3"/>
  <c r="AC279" i="3" s="1"/>
  <c r="X279" i="3"/>
  <c r="AD279" i="3"/>
  <c r="Y279" i="3"/>
  <c r="AE279" i="3" s="1"/>
  <c r="Z279" i="3"/>
  <c r="AF279" i="3"/>
  <c r="AA279" i="3"/>
  <c r="AG279" i="3" s="1"/>
  <c r="AY279" i="3"/>
  <c r="AJ279" i="3"/>
  <c r="AP279" i="3" s="1"/>
  <c r="AK279" i="3"/>
  <c r="AQ279" i="3" s="1"/>
  <c r="AL279" i="3"/>
  <c r="AR279" i="3" s="1"/>
  <c r="AM279" i="3"/>
  <c r="AS279" i="3" s="1"/>
  <c r="AN279" i="3"/>
  <c r="AT279" i="3" s="1"/>
  <c r="AO279" i="3"/>
  <c r="AU279" i="3"/>
  <c r="BQ278" i="3"/>
  <c r="P278" i="3"/>
  <c r="Q278" i="3"/>
  <c r="R278" i="3"/>
  <c r="S278" i="3"/>
  <c r="T278" i="3"/>
  <c r="U278" i="3"/>
  <c r="BB278" i="3"/>
  <c r="V278" i="3"/>
  <c r="AB278" i="3"/>
  <c r="W278" i="3"/>
  <c r="AC278" i="3" s="1"/>
  <c r="X278" i="3"/>
  <c r="AD278" i="3" s="1"/>
  <c r="Y278" i="3"/>
  <c r="AE278" i="3" s="1"/>
  <c r="Z278" i="3"/>
  <c r="AF278" i="3" s="1"/>
  <c r="AA278" i="3"/>
  <c r="AG278" i="3" s="1"/>
  <c r="AY278" i="3"/>
  <c r="AJ278" i="3"/>
  <c r="AP278" i="3" s="1"/>
  <c r="AK278" i="3"/>
  <c r="AQ278" i="3" s="1"/>
  <c r="AL278" i="3"/>
  <c r="AR278" i="3" s="1"/>
  <c r="AM278" i="3"/>
  <c r="AS278" i="3"/>
  <c r="AN278" i="3"/>
  <c r="AT278" i="3" s="1"/>
  <c r="AO278" i="3"/>
  <c r="AU278" i="3"/>
  <c r="BQ277" i="3"/>
  <c r="P277" i="3"/>
  <c r="Q277" i="3"/>
  <c r="R277" i="3"/>
  <c r="S277" i="3"/>
  <c r="T277" i="3"/>
  <c r="U277" i="3"/>
  <c r="BB277" i="3"/>
  <c r="V277" i="3"/>
  <c r="AB277" i="3" s="1"/>
  <c r="W277" i="3"/>
  <c r="AC277" i="3" s="1"/>
  <c r="X277" i="3"/>
  <c r="AD277" i="3" s="1"/>
  <c r="Y277" i="3"/>
  <c r="AE277" i="3" s="1"/>
  <c r="Z277" i="3"/>
  <c r="AF277" i="3" s="1"/>
  <c r="AA277" i="3"/>
  <c r="AG277" i="3" s="1"/>
  <c r="AY277" i="3"/>
  <c r="AJ277" i="3"/>
  <c r="AP277" i="3" s="1"/>
  <c r="AK277" i="3"/>
  <c r="AQ277" i="3" s="1"/>
  <c r="AL277" i="3"/>
  <c r="AR277" i="3" s="1"/>
  <c r="AM277" i="3"/>
  <c r="AS277" i="3" s="1"/>
  <c r="AN277" i="3"/>
  <c r="AT277" i="3" s="1"/>
  <c r="AO277" i="3"/>
  <c r="AU277" i="3" s="1"/>
  <c r="BQ276" i="3"/>
  <c r="P276" i="3"/>
  <c r="Q276" i="3"/>
  <c r="R276" i="3"/>
  <c r="S276" i="3"/>
  <c r="T276" i="3"/>
  <c r="U276" i="3"/>
  <c r="BB276" i="3"/>
  <c r="V276" i="3"/>
  <c r="AB276" i="3" s="1"/>
  <c r="W276" i="3"/>
  <c r="AC276" i="3" s="1"/>
  <c r="X276" i="3"/>
  <c r="AD276" i="3" s="1"/>
  <c r="Y276" i="3"/>
  <c r="AE276" i="3" s="1"/>
  <c r="Z276" i="3"/>
  <c r="AF276" i="3" s="1"/>
  <c r="AA276" i="3"/>
  <c r="AG276" i="3" s="1"/>
  <c r="AY276" i="3"/>
  <c r="AJ276" i="3"/>
  <c r="AP276" i="3" s="1"/>
  <c r="AK276" i="3"/>
  <c r="AQ276" i="3" s="1"/>
  <c r="AL276" i="3"/>
  <c r="AR276" i="3" s="1"/>
  <c r="AM276" i="3"/>
  <c r="AS276" i="3" s="1"/>
  <c r="AN276" i="3"/>
  <c r="AT276" i="3" s="1"/>
  <c r="AO276" i="3"/>
  <c r="AU276" i="3" s="1"/>
  <c r="BQ275" i="3"/>
  <c r="P275" i="3"/>
  <c r="Q275" i="3"/>
  <c r="R275" i="3"/>
  <c r="S275" i="3"/>
  <c r="T275" i="3"/>
  <c r="U275" i="3"/>
  <c r="BB275" i="3"/>
  <c r="V275" i="3"/>
  <c r="AB275" i="3"/>
  <c r="W275" i="3"/>
  <c r="AC275" i="3" s="1"/>
  <c r="X275" i="3"/>
  <c r="AD275" i="3" s="1"/>
  <c r="Y275" i="3"/>
  <c r="AE275" i="3" s="1"/>
  <c r="Z275" i="3"/>
  <c r="AF275" i="3" s="1"/>
  <c r="AA275" i="3"/>
  <c r="AG275" i="3"/>
  <c r="AY275" i="3"/>
  <c r="AJ275" i="3"/>
  <c r="AP275" i="3" s="1"/>
  <c r="AK275" i="3"/>
  <c r="AQ275" i="3" s="1"/>
  <c r="AL275" i="3"/>
  <c r="AR275" i="3" s="1"/>
  <c r="AM275" i="3"/>
  <c r="AS275" i="3"/>
  <c r="AN275" i="3"/>
  <c r="AT275" i="3" s="1"/>
  <c r="AO275" i="3"/>
  <c r="AU275" i="3" s="1"/>
  <c r="BQ274" i="3"/>
  <c r="P274" i="3"/>
  <c r="Q274" i="3"/>
  <c r="R274" i="3"/>
  <c r="S274" i="3"/>
  <c r="T274" i="3"/>
  <c r="U274" i="3"/>
  <c r="BB274" i="3"/>
  <c r="V274" i="3"/>
  <c r="AB274" i="3" s="1"/>
  <c r="W274" i="3"/>
  <c r="AC274" i="3" s="1"/>
  <c r="X274" i="3"/>
  <c r="AD274" i="3" s="1"/>
  <c r="Y274" i="3"/>
  <c r="AE274" i="3" s="1"/>
  <c r="Z274" i="3"/>
  <c r="AF274" i="3" s="1"/>
  <c r="AA274" i="3"/>
  <c r="AG274" i="3" s="1"/>
  <c r="AY274" i="3"/>
  <c r="AJ274" i="3"/>
  <c r="AP274" i="3" s="1"/>
  <c r="AK274" i="3"/>
  <c r="AQ274" i="3" s="1"/>
  <c r="AL274" i="3"/>
  <c r="AR274" i="3" s="1"/>
  <c r="AM274" i="3"/>
  <c r="AS274" i="3"/>
  <c r="AN274" i="3"/>
  <c r="AT274" i="3" s="1"/>
  <c r="AO274" i="3"/>
  <c r="AU274" i="3" s="1"/>
  <c r="BQ273" i="3"/>
  <c r="P273" i="3"/>
  <c r="Q273" i="3"/>
  <c r="R273" i="3"/>
  <c r="S273" i="3"/>
  <c r="T273" i="3"/>
  <c r="U273" i="3"/>
  <c r="BB273" i="3"/>
  <c r="V273" i="3"/>
  <c r="AB273" i="3" s="1"/>
  <c r="W273" i="3"/>
  <c r="AC273" i="3" s="1"/>
  <c r="X273" i="3"/>
  <c r="AD273" i="3" s="1"/>
  <c r="Y273" i="3"/>
  <c r="AE273" i="3" s="1"/>
  <c r="Z273" i="3"/>
  <c r="AF273" i="3" s="1"/>
  <c r="AA273" i="3"/>
  <c r="AG273" i="3" s="1"/>
  <c r="AY273" i="3"/>
  <c r="AJ273" i="3"/>
  <c r="AP273" i="3"/>
  <c r="AK273" i="3"/>
  <c r="AQ273" i="3" s="1"/>
  <c r="AL273" i="3"/>
  <c r="AR273" i="3" s="1"/>
  <c r="AM273" i="3"/>
  <c r="AS273" i="3" s="1"/>
  <c r="AN273" i="3"/>
  <c r="AT273" i="3" s="1"/>
  <c r="AO273" i="3"/>
  <c r="AU273" i="3" s="1"/>
  <c r="BQ272" i="3"/>
  <c r="P272" i="3"/>
  <c r="Q272" i="3"/>
  <c r="R272" i="3"/>
  <c r="S272" i="3"/>
  <c r="T272" i="3"/>
  <c r="U272" i="3"/>
  <c r="BB272" i="3"/>
  <c r="V272" i="3"/>
  <c r="AB272" i="3" s="1"/>
  <c r="W272" i="3"/>
  <c r="AC272" i="3"/>
  <c r="X272" i="3"/>
  <c r="AD272" i="3" s="1"/>
  <c r="Y272" i="3"/>
  <c r="AE272" i="3" s="1"/>
  <c r="Z272" i="3"/>
  <c r="AF272" i="3" s="1"/>
  <c r="AA272" i="3"/>
  <c r="AG272" i="3"/>
  <c r="AY272" i="3"/>
  <c r="AJ272" i="3"/>
  <c r="AP272" i="3" s="1"/>
  <c r="AK272" i="3"/>
  <c r="AQ272" i="3" s="1"/>
  <c r="AL272" i="3"/>
  <c r="AR272" i="3" s="1"/>
  <c r="AM272" i="3"/>
  <c r="AS272" i="3" s="1"/>
  <c r="AN272" i="3"/>
  <c r="AT272" i="3"/>
  <c r="AO272" i="3"/>
  <c r="AU272" i="3"/>
  <c r="BQ271" i="3"/>
  <c r="P271" i="3"/>
  <c r="Q271" i="3"/>
  <c r="R271" i="3"/>
  <c r="S271" i="3"/>
  <c r="T271" i="3"/>
  <c r="U271" i="3"/>
  <c r="BB271" i="3"/>
  <c r="V271" i="3"/>
  <c r="AB271" i="3" s="1"/>
  <c r="W271" i="3"/>
  <c r="AC271" i="3" s="1"/>
  <c r="X271" i="3"/>
  <c r="AD271" i="3" s="1"/>
  <c r="Y271" i="3"/>
  <c r="AE271" i="3" s="1"/>
  <c r="Z271" i="3"/>
  <c r="AF271" i="3" s="1"/>
  <c r="AA271" i="3"/>
  <c r="AG271" i="3" s="1"/>
  <c r="AY271" i="3"/>
  <c r="AJ271" i="3"/>
  <c r="AP271" i="3" s="1"/>
  <c r="AK271" i="3"/>
  <c r="AQ271" i="3" s="1"/>
  <c r="AL271" i="3"/>
  <c r="AR271" i="3" s="1"/>
  <c r="AM271" i="3"/>
  <c r="AS271" i="3" s="1"/>
  <c r="AN271" i="3"/>
  <c r="AT271" i="3" s="1"/>
  <c r="AO271" i="3"/>
  <c r="AU271" i="3" s="1"/>
  <c r="BQ270" i="3"/>
  <c r="P270" i="3"/>
  <c r="Q270" i="3"/>
  <c r="R270" i="3"/>
  <c r="S270" i="3"/>
  <c r="T270" i="3"/>
  <c r="U270" i="3"/>
  <c r="BB270" i="3"/>
  <c r="V270" i="3"/>
  <c r="AB270" i="3"/>
  <c r="W270" i="3"/>
  <c r="AC270" i="3" s="1"/>
  <c r="X270" i="3"/>
  <c r="AD270" i="3"/>
  <c r="Y270" i="3"/>
  <c r="AE270" i="3" s="1"/>
  <c r="Z270" i="3"/>
  <c r="AF270" i="3" s="1"/>
  <c r="AA270" i="3"/>
  <c r="AG270" i="3" s="1"/>
  <c r="AY270" i="3"/>
  <c r="AJ270" i="3"/>
  <c r="AP270" i="3" s="1"/>
  <c r="AK270" i="3"/>
  <c r="AQ270" i="3" s="1"/>
  <c r="AL270" i="3"/>
  <c r="AR270" i="3" s="1"/>
  <c r="AM270" i="3"/>
  <c r="AS270" i="3"/>
  <c r="AN270" i="3"/>
  <c r="AT270" i="3" s="1"/>
  <c r="AO270" i="3"/>
  <c r="AU270" i="3" s="1"/>
  <c r="BQ269" i="3"/>
  <c r="P269" i="3"/>
  <c r="Q269" i="3"/>
  <c r="R269" i="3"/>
  <c r="S269" i="3"/>
  <c r="T269" i="3"/>
  <c r="U269" i="3"/>
  <c r="BB269" i="3"/>
  <c r="V269" i="3"/>
  <c r="AB269" i="3" s="1"/>
  <c r="W269" i="3"/>
  <c r="AC269" i="3" s="1"/>
  <c r="X269" i="3"/>
  <c r="AD269" i="3"/>
  <c r="Y269" i="3"/>
  <c r="AE269" i="3" s="1"/>
  <c r="Z269" i="3"/>
  <c r="AF269" i="3" s="1"/>
  <c r="AA269" i="3"/>
  <c r="AG269" i="3" s="1"/>
  <c r="AY269" i="3"/>
  <c r="AJ269" i="3"/>
  <c r="AP269" i="3" s="1"/>
  <c r="AK269" i="3"/>
  <c r="AQ269" i="3" s="1"/>
  <c r="AL269" i="3"/>
  <c r="AR269" i="3" s="1"/>
  <c r="AM269" i="3"/>
  <c r="AS269" i="3" s="1"/>
  <c r="AN269" i="3"/>
  <c r="AT269" i="3" s="1"/>
  <c r="AO269" i="3"/>
  <c r="AU269" i="3" s="1"/>
  <c r="BQ268" i="3"/>
  <c r="P268" i="3"/>
  <c r="Q268" i="3"/>
  <c r="R268" i="3"/>
  <c r="S268" i="3"/>
  <c r="T268" i="3"/>
  <c r="U268" i="3"/>
  <c r="BB268" i="3"/>
  <c r="V268" i="3"/>
  <c r="AB268" i="3" s="1"/>
  <c r="W268" i="3"/>
  <c r="AC268" i="3" s="1"/>
  <c r="X268" i="3"/>
  <c r="AD268" i="3" s="1"/>
  <c r="Y268" i="3"/>
  <c r="AE268" i="3" s="1"/>
  <c r="Z268" i="3"/>
  <c r="AF268" i="3" s="1"/>
  <c r="AA268" i="3"/>
  <c r="AG268" i="3" s="1"/>
  <c r="AY268" i="3"/>
  <c r="AJ268" i="3"/>
  <c r="AP268" i="3" s="1"/>
  <c r="AK268" i="3"/>
  <c r="AQ268" i="3" s="1"/>
  <c r="AL268" i="3"/>
  <c r="AR268" i="3"/>
  <c r="AM268" i="3"/>
  <c r="AS268" i="3"/>
  <c r="AN268" i="3"/>
  <c r="AT268" i="3" s="1"/>
  <c r="AO268" i="3"/>
  <c r="AU268" i="3" s="1"/>
  <c r="BQ267" i="3"/>
  <c r="P267" i="3"/>
  <c r="Q267" i="3"/>
  <c r="R267" i="3"/>
  <c r="S267" i="3"/>
  <c r="T267" i="3"/>
  <c r="U267" i="3"/>
  <c r="BB267" i="3"/>
  <c r="V267" i="3"/>
  <c r="AB267" i="3" s="1"/>
  <c r="W267" i="3"/>
  <c r="AC267" i="3" s="1"/>
  <c r="X267" i="3"/>
  <c r="AD267" i="3" s="1"/>
  <c r="Y267" i="3"/>
  <c r="AE267" i="3" s="1"/>
  <c r="Z267" i="3"/>
  <c r="AF267" i="3"/>
  <c r="AA267" i="3"/>
  <c r="AG267" i="3" s="1"/>
  <c r="AY267" i="3"/>
  <c r="AJ267" i="3"/>
  <c r="AP267" i="3" s="1"/>
  <c r="AK267" i="3"/>
  <c r="AQ267" i="3" s="1"/>
  <c r="AL267" i="3"/>
  <c r="AR267" i="3" s="1"/>
  <c r="AM267" i="3"/>
  <c r="AS267" i="3" s="1"/>
  <c r="AN267" i="3"/>
  <c r="AT267" i="3" s="1"/>
  <c r="AO267" i="3"/>
  <c r="AU267" i="3" s="1"/>
  <c r="BQ266" i="3"/>
  <c r="P266" i="3"/>
  <c r="Q266" i="3"/>
  <c r="R266" i="3"/>
  <c r="S266" i="3"/>
  <c r="T266" i="3"/>
  <c r="U266" i="3"/>
  <c r="BB266" i="3"/>
  <c r="V266" i="3"/>
  <c r="AB266" i="3"/>
  <c r="W266" i="3"/>
  <c r="AC266" i="3" s="1"/>
  <c r="X266" i="3"/>
  <c r="AD266" i="3"/>
  <c r="Y266" i="3"/>
  <c r="AE266" i="3"/>
  <c r="Z266" i="3"/>
  <c r="AF266" i="3" s="1"/>
  <c r="AA266" i="3"/>
  <c r="AG266" i="3" s="1"/>
  <c r="AY266" i="3"/>
  <c r="AJ266" i="3"/>
  <c r="AP266" i="3" s="1"/>
  <c r="AV266" i="3" s="1"/>
  <c r="AW266" i="3" s="1"/>
  <c r="AK266" i="3"/>
  <c r="AQ266" i="3"/>
  <c r="AL266" i="3"/>
  <c r="AR266" i="3" s="1"/>
  <c r="AM266" i="3"/>
  <c r="AS266" i="3" s="1"/>
  <c r="AN266" i="3"/>
  <c r="AT266" i="3" s="1"/>
  <c r="AO266" i="3"/>
  <c r="AU266" i="3" s="1"/>
  <c r="BQ265" i="3"/>
  <c r="P265" i="3"/>
  <c r="Q265" i="3"/>
  <c r="R265" i="3"/>
  <c r="S265" i="3"/>
  <c r="T265" i="3"/>
  <c r="U265" i="3"/>
  <c r="BB265" i="3"/>
  <c r="V265" i="3"/>
  <c r="AB265" i="3" s="1"/>
  <c r="W265" i="3"/>
  <c r="AC265" i="3" s="1"/>
  <c r="X265" i="3"/>
  <c r="AD265" i="3" s="1"/>
  <c r="Y265" i="3"/>
  <c r="AE265" i="3" s="1"/>
  <c r="Z265" i="3"/>
  <c r="AF265" i="3" s="1"/>
  <c r="AA265" i="3"/>
  <c r="AG265" i="3" s="1"/>
  <c r="AY265" i="3"/>
  <c r="AJ265" i="3"/>
  <c r="AP265" i="3" s="1"/>
  <c r="AK265" i="3"/>
  <c r="AQ265" i="3" s="1"/>
  <c r="AL265" i="3"/>
  <c r="AR265" i="3" s="1"/>
  <c r="AM265" i="3"/>
  <c r="AS265" i="3" s="1"/>
  <c r="AN265" i="3"/>
  <c r="AT265" i="3" s="1"/>
  <c r="AO265" i="3"/>
  <c r="AU265" i="3" s="1"/>
  <c r="BQ264" i="3"/>
  <c r="P264" i="3"/>
  <c r="Q264" i="3"/>
  <c r="R264" i="3"/>
  <c r="S264" i="3"/>
  <c r="T264" i="3"/>
  <c r="U264" i="3"/>
  <c r="BB264" i="3"/>
  <c r="V264" i="3"/>
  <c r="AB264" i="3" s="1"/>
  <c r="W264" i="3"/>
  <c r="AC264" i="3" s="1"/>
  <c r="X264" i="3"/>
  <c r="AD264" i="3" s="1"/>
  <c r="Y264" i="3"/>
  <c r="AE264" i="3" s="1"/>
  <c r="Z264" i="3"/>
  <c r="AF264" i="3" s="1"/>
  <c r="AA264" i="3"/>
  <c r="AG264" i="3" s="1"/>
  <c r="AY264" i="3"/>
  <c r="AJ264" i="3"/>
  <c r="AP264" i="3" s="1"/>
  <c r="AK264" i="3"/>
  <c r="AQ264" i="3" s="1"/>
  <c r="AL264" i="3"/>
  <c r="AR264" i="3" s="1"/>
  <c r="AM264" i="3"/>
  <c r="AS264" i="3" s="1"/>
  <c r="AN264" i="3"/>
  <c r="AT264" i="3"/>
  <c r="AO264" i="3"/>
  <c r="AU264" i="3" s="1"/>
  <c r="BQ263" i="3"/>
  <c r="P263" i="3"/>
  <c r="Q263" i="3"/>
  <c r="R263" i="3"/>
  <c r="S263" i="3"/>
  <c r="T263" i="3"/>
  <c r="U263" i="3"/>
  <c r="BB263" i="3"/>
  <c r="V263" i="3"/>
  <c r="AB263" i="3" s="1"/>
  <c r="W263" i="3"/>
  <c r="AC263" i="3" s="1"/>
  <c r="X263" i="3"/>
  <c r="AD263" i="3" s="1"/>
  <c r="Y263" i="3"/>
  <c r="AE263" i="3"/>
  <c r="Z263" i="3"/>
  <c r="AF263" i="3" s="1"/>
  <c r="AA263" i="3"/>
  <c r="AG263" i="3" s="1"/>
  <c r="AY263" i="3"/>
  <c r="AJ263" i="3"/>
  <c r="AP263" i="3" s="1"/>
  <c r="AK263" i="3"/>
  <c r="AQ263" i="3" s="1"/>
  <c r="AL263" i="3"/>
  <c r="AR263" i="3" s="1"/>
  <c r="AM263" i="3"/>
  <c r="AS263" i="3" s="1"/>
  <c r="AN263" i="3"/>
  <c r="AT263" i="3" s="1"/>
  <c r="AO263" i="3"/>
  <c r="AU263" i="3"/>
  <c r="BQ262" i="3"/>
  <c r="P262" i="3"/>
  <c r="Q262" i="3"/>
  <c r="R262" i="3"/>
  <c r="S262" i="3"/>
  <c r="T262" i="3"/>
  <c r="U262" i="3"/>
  <c r="BB262" i="3"/>
  <c r="V262" i="3"/>
  <c r="AB262" i="3"/>
  <c r="W262" i="3"/>
  <c r="AC262" i="3" s="1"/>
  <c r="X262" i="3"/>
  <c r="AD262" i="3" s="1"/>
  <c r="Y262" i="3"/>
  <c r="AE262" i="3" s="1"/>
  <c r="Z262" i="3"/>
  <c r="AF262" i="3" s="1"/>
  <c r="AA262" i="3"/>
  <c r="AG262" i="3"/>
  <c r="AY262" i="3"/>
  <c r="AJ262" i="3"/>
  <c r="AP262" i="3" s="1"/>
  <c r="AK262" i="3"/>
  <c r="AQ262" i="3" s="1"/>
  <c r="AL262" i="3"/>
  <c r="AR262" i="3" s="1"/>
  <c r="AM262" i="3"/>
  <c r="AS262" i="3"/>
  <c r="AN262" i="3"/>
  <c r="AT262" i="3" s="1"/>
  <c r="AO262" i="3"/>
  <c r="AU262" i="3" s="1"/>
  <c r="BQ261" i="3"/>
  <c r="P261" i="3"/>
  <c r="Q261" i="3"/>
  <c r="R261" i="3"/>
  <c r="S261" i="3"/>
  <c r="T261" i="3"/>
  <c r="U261" i="3"/>
  <c r="BB261" i="3"/>
  <c r="V261" i="3"/>
  <c r="AB261" i="3" s="1"/>
  <c r="W261" i="3"/>
  <c r="AC261" i="3" s="1"/>
  <c r="X261" i="3"/>
  <c r="AD261" i="3" s="1"/>
  <c r="Y261" i="3"/>
  <c r="AE261" i="3" s="1"/>
  <c r="Z261" i="3"/>
  <c r="AF261" i="3"/>
  <c r="AA261" i="3"/>
  <c r="AG261" i="3" s="1"/>
  <c r="AY261" i="3"/>
  <c r="AJ261" i="3"/>
  <c r="AP261" i="3"/>
  <c r="AK261" i="3"/>
  <c r="AQ261" i="3" s="1"/>
  <c r="AL261" i="3"/>
  <c r="AR261" i="3"/>
  <c r="AM261" i="3"/>
  <c r="AS261" i="3" s="1"/>
  <c r="AN261" i="3"/>
  <c r="AT261" i="3"/>
  <c r="AO261" i="3"/>
  <c r="AU261" i="3" s="1"/>
  <c r="BQ260" i="3"/>
  <c r="P260" i="3"/>
  <c r="Q260" i="3"/>
  <c r="R260" i="3"/>
  <c r="S260" i="3"/>
  <c r="T260" i="3"/>
  <c r="U260" i="3"/>
  <c r="BB260" i="3"/>
  <c r="V260" i="3"/>
  <c r="AB260" i="3" s="1"/>
  <c r="W260" i="3"/>
  <c r="AC260" i="3" s="1"/>
  <c r="X260" i="3"/>
  <c r="AD260" i="3" s="1"/>
  <c r="Y260" i="3"/>
  <c r="AE260" i="3" s="1"/>
  <c r="Z260" i="3"/>
  <c r="AF260" i="3" s="1"/>
  <c r="AA260" i="3"/>
  <c r="AG260" i="3" s="1"/>
  <c r="AY260" i="3"/>
  <c r="AJ260" i="3"/>
  <c r="AP260" i="3" s="1"/>
  <c r="AK260" i="3"/>
  <c r="AQ260" i="3" s="1"/>
  <c r="AL260" i="3"/>
  <c r="AR260" i="3"/>
  <c r="AM260" i="3"/>
  <c r="AS260" i="3" s="1"/>
  <c r="AN260" i="3"/>
  <c r="AT260" i="3" s="1"/>
  <c r="AO260" i="3"/>
  <c r="AU260" i="3" s="1"/>
  <c r="BQ259" i="3"/>
  <c r="P259" i="3"/>
  <c r="Q259" i="3"/>
  <c r="R259" i="3"/>
  <c r="S259" i="3"/>
  <c r="BN259" i="3" s="1"/>
  <c r="T259" i="3"/>
  <c r="U259" i="3"/>
  <c r="BB259" i="3"/>
  <c r="V259" i="3"/>
  <c r="AB259" i="3" s="1"/>
  <c r="AH259" i="3" s="1"/>
  <c r="AI259" i="3" s="1"/>
  <c r="W259" i="3"/>
  <c r="AC259" i="3" s="1"/>
  <c r="X259" i="3"/>
  <c r="AD259" i="3" s="1"/>
  <c r="Y259" i="3"/>
  <c r="AE259" i="3" s="1"/>
  <c r="Z259" i="3"/>
  <c r="AF259" i="3" s="1"/>
  <c r="AA259" i="3"/>
  <c r="AG259" i="3"/>
  <c r="AY259" i="3"/>
  <c r="AJ259" i="3"/>
  <c r="AP259" i="3" s="1"/>
  <c r="AK259" i="3"/>
  <c r="AQ259" i="3" s="1"/>
  <c r="AL259" i="3"/>
  <c r="AR259" i="3" s="1"/>
  <c r="AM259" i="3"/>
  <c r="AS259" i="3" s="1"/>
  <c r="AN259" i="3"/>
  <c r="AT259" i="3" s="1"/>
  <c r="AO259" i="3"/>
  <c r="AU259" i="3" s="1"/>
  <c r="BQ258" i="3"/>
  <c r="P258" i="3"/>
  <c r="Q258" i="3"/>
  <c r="R258" i="3"/>
  <c r="S258" i="3"/>
  <c r="T258" i="3"/>
  <c r="U258" i="3"/>
  <c r="BB258" i="3"/>
  <c r="V258" i="3"/>
  <c r="AB258" i="3" s="1"/>
  <c r="W258" i="3"/>
  <c r="AC258" i="3" s="1"/>
  <c r="X258" i="3"/>
  <c r="AD258" i="3" s="1"/>
  <c r="Y258" i="3"/>
  <c r="AE258" i="3" s="1"/>
  <c r="Z258" i="3"/>
  <c r="AF258" i="3" s="1"/>
  <c r="AA258" i="3"/>
  <c r="AG258" i="3" s="1"/>
  <c r="AY258" i="3"/>
  <c r="AJ258" i="3"/>
  <c r="AP258" i="3" s="1"/>
  <c r="AK258" i="3"/>
  <c r="AQ258" i="3" s="1"/>
  <c r="AL258" i="3"/>
  <c r="AR258" i="3" s="1"/>
  <c r="AM258" i="3"/>
  <c r="AS258" i="3" s="1"/>
  <c r="AN258" i="3"/>
  <c r="AT258" i="3"/>
  <c r="AO258" i="3"/>
  <c r="AU258" i="3" s="1"/>
  <c r="BQ257" i="3"/>
  <c r="P257" i="3"/>
  <c r="Q257" i="3"/>
  <c r="R257" i="3"/>
  <c r="S257" i="3"/>
  <c r="T257" i="3"/>
  <c r="U257" i="3"/>
  <c r="BB257" i="3"/>
  <c r="V257" i="3"/>
  <c r="AB257" i="3" s="1"/>
  <c r="W257" i="3"/>
  <c r="AC257" i="3" s="1"/>
  <c r="X257" i="3"/>
  <c r="AD257" i="3" s="1"/>
  <c r="Y257" i="3"/>
  <c r="AE257" i="3" s="1"/>
  <c r="Z257" i="3"/>
  <c r="AF257" i="3" s="1"/>
  <c r="AA257" i="3"/>
  <c r="AG257" i="3" s="1"/>
  <c r="AY257" i="3"/>
  <c r="AJ257" i="3"/>
  <c r="AP257" i="3" s="1"/>
  <c r="AK257" i="3"/>
  <c r="AQ257" i="3" s="1"/>
  <c r="AL257" i="3"/>
  <c r="AR257" i="3" s="1"/>
  <c r="AM257" i="3"/>
  <c r="AS257" i="3" s="1"/>
  <c r="AN257" i="3"/>
  <c r="AT257" i="3" s="1"/>
  <c r="AO257" i="3"/>
  <c r="AU257" i="3" s="1"/>
  <c r="BQ256" i="3"/>
  <c r="P256" i="3"/>
  <c r="Q256" i="3"/>
  <c r="R256" i="3"/>
  <c r="S256" i="3"/>
  <c r="T256" i="3"/>
  <c r="U256" i="3"/>
  <c r="BB256" i="3"/>
  <c r="V256" i="3"/>
  <c r="AB256" i="3" s="1"/>
  <c r="W256" i="3"/>
  <c r="AC256" i="3"/>
  <c r="X256" i="3"/>
  <c r="AD256" i="3" s="1"/>
  <c r="Y256" i="3"/>
  <c r="AE256" i="3" s="1"/>
  <c r="Z256" i="3"/>
  <c r="AF256" i="3"/>
  <c r="AA256" i="3"/>
  <c r="AG256" i="3" s="1"/>
  <c r="AY256" i="3"/>
  <c r="AJ256" i="3"/>
  <c r="AP256" i="3" s="1"/>
  <c r="AK256" i="3"/>
  <c r="AQ256" i="3" s="1"/>
  <c r="AL256" i="3"/>
  <c r="AR256" i="3" s="1"/>
  <c r="AM256" i="3"/>
  <c r="AS256" i="3" s="1"/>
  <c r="AN256" i="3"/>
  <c r="AT256" i="3"/>
  <c r="AO256" i="3"/>
  <c r="AU256" i="3" s="1"/>
  <c r="BQ255" i="3"/>
  <c r="P255" i="3"/>
  <c r="Q255" i="3"/>
  <c r="R255" i="3"/>
  <c r="S255" i="3"/>
  <c r="T255" i="3"/>
  <c r="U255" i="3"/>
  <c r="BB255" i="3"/>
  <c r="V255" i="3"/>
  <c r="AB255" i="3" s="1"/>
  <c r="W255" i="3"/>
  <c r="AC255" i="3"/>
  <c r="X255" i="3"/>
  <c r="AD255" i="3" s="1"/>
  <c r="Y255" i="3"/>
  <c r="AE255" i="3" s="1"/>
  <c r="Z255" i="3"/>
  <c r="AF255" i="3"/>
  <c r="AA255" i="3"/>
  <c r="AG255" i="3" s="1"/>
  <c r="AY255" i="3"/>
  <c r="AJ255" i="3"/>
  <c r="AP255" i="3" s="1"/>
  <c r="AK255" i="3"/>
  <c r="AQ255" i="3" s="1"/>
  <c r="AL255" i="3"/>
  <c r="AR255" i="3" s="1"/>
  <c r="AM255" i="3"/>
  <c r="AS255" i="3" s="1"/>
  <c r="AN255" i="3"/>
  <c r="AT255" i="3"/>
  <c r="AO255" i="3"/>
  <c r="AU255" i="3" s="1"/>
  <c r="BQ254" i="3"/>
  <c r="P254" i="3"/>
  <c r="Q254" i="3"/>
  <c r="R254" i="3"/>
  <c r="S254" i="3"/>
  <c r="T254" i="3"/>
  <c r="U254" i="3"/>
  <c r="BB254" i="3"/>
  <c r="V254" i="3"/>
  <c r="AB254" i="3" s="1"/>
  <c r="W254" i="3"/>
  <c r="AC254" i="3"/>
  <c r="X254" i="3"/>
  <c r="AD254" i="3" s="1"/>
  <c r="Y254" i="3"/>
  <c r="AE254" i="3" s="1"/>
  <c r="Z254" i="3"/>
  <c r="AF254" i="3" s="1"/>
  <c r="AA254" i="3"/>
  <c r="AG254" i="3" s="1"/>
  <c r="AY254" i="3"/>
  <c r="AJ254" i="3"/>
  <c r="AP254" i="3" s="1"/>
  <c r="AK254" i="3"/>
  <c r="AQ254" i="3" s="1"/>
  <c r="AL254" i="3"/>
  <c r="AR254" i="3" s="1"/>
  <c r="AM254" i="3"/>
  <c r="AS254" i="3" s="1"/>
  <c r="AN254" i="3"/>
  <c r="AT254" i="3"/>
  <c r="AO254" i="3"/>
  <c r="AU254" i="3" s="1"/>
  <c r="BQ253" i="3"/>
  <c r="P253" i="3"/>
  <c r="Q253" i="3"/>
  <c r="R253" i="3"/>
  <c r="S253" i="3"/>
  <c r="T253" i="3"/>
  <c r="U253" i="3"/>
  <c r="BB253" i="3"/>
  <c r="V253" i="3"/>
  <c r="AB253" i="3"/>
  <c r="W253" i="3"/>
  <c r="AC253" i="3" s="1"/>
  <c r="X253" i="3"/>
  <c r="AD253" i="3" s="1"/>
  <c r="Y253" i="3"/>
  <c r="AE253" i="3" s="1"/>
  <c r="Z253" i="3"/>
  <c r="AF253" i="3"/>
  <c r="AA253" i="3"/>
  <c r="AG253" i="3" s="1"/>
  <c r="AY253" i="3"/>
  <c r="AJ253" i="3"/>
  <c r="AP253" i="3" s="1"/>
  <c r="AK253" i="3"/>
  <c r="AQ253" i="3" s="1"/>
  <c r="AL253" i="3"/>
  <c r="AR253" i="3" s="1"/>
  <c r="AM253" i="3"/>
  <c r="AS253" i="3" s="1"/>
  <c r="AN253" i="3"/>
  <c r="AT253" i="3" s="1"/>
  <c r="AO253" i="3"/>
  <c r="AU253" i="3" s="1"/>
  <c r="BQ252" i="3"/>
  <c r="P252" i="3"/>
  <c r="Q252" i="3"/>
  <c r="R252" i="3"/>
  <c r="S252" i="3"/>
  <c r="T252" i="3"/>
  <c r="U252" i="3"/>
  <c r="BB252" i="3"/>
  <c r="V252" i="3"/>
  <c r="AB252" i="3" s="1"/>
  <c r="W252" i="3"/>
  <c r="AC252" i="3" s="1"/>
  <c r="X252" i="3"/>
  <c r="AD252" i="3" s="1"/>
  <c r="Y252" i="3"/>
  <c r="AE252" i="3" s="1"/>
  <c r="Z252" i="3"/>
  <c r="AF252" i="3"/>
  <c r="AA252" i="3"/>
  <c r="AG252" i="3" s="1"/>
  <c r="AY252" i="3"/>
  <c r="AJ252" i="3"/>
  <c r="AP252" i="3" s="1"/>
  <c r="AK252" i="3"/>
  <c r="AQ252" i="3" s="1"/>
  <c r="AL252" i="3"/>
  <c r="AR252" i="3" s="1"/>
  <c r="AM252" i="3"/>
  <c r="AS252" i="3"/>
  <c r="AN252" i="3"/>
  <c r="AT252" i="3" s="1"/>
  <c r="AO252" i="3"/>
  <c r="AU252" i="3" s="1"/>
  <c r="BQ251" i="3"/>
  <c r="P251" i="3"/>
  <c r="Q251" i="3"/>
  <c r="R251" i="3"/>
  <c r="S251" i="3"/>
  <c r="T251" i="3"/>
  <c r="U251" i="3"/>
  <c r="BB251" i="3"/>
  <c r="V251" i="3"/>
  <c r="AB251" i="3" s="1"/>
  <c r="W251" i="3"/>
  <c r="AC251" i="3" s="1"/>
  <c r="X251" i="3"/>
  <c r="AD251" i="3" s="1"/>
  <c r="Y251" i="3"/>
  <c r="AE251" i="3" s="1"/>
  <c r="Z251" i="3"/>
  <c r="AF251" i="3" s="1"/>
  <c r="AA251" i="3"/>
  <c r="AG251" i="3" s="1"/>
  <c r="AY251" i="3"/>
  <c r="AJ251" i="3"/>
  <c r="AP251" i="3" s="1"/>
  <c r="AK251" i="3"/>
  <c r="AQ251" i="3" s="1"/>
  <c r="AL251" i="3"/>
  <c r="AR251" i="3" s="1"/>
  <c r="AM251" i="3"/>
  <c r="AS251" i="3" s="1"/>
  <c r="AN251" i="3"/>
  <c r="AT251" i="3" s="1"/>
  <c r="AO251" i="3"/>
  <c r="AU251" i="3" s="1"/>
  <c r="BQ250" i="3"/>
  <c r="P250" i="3"/>
  <c r="Q250" i="3"/>
  <c r="R250" i="3"/>
  <c r="S250" i="3"/>
  <c r="T250" i="3"/>
  <c r="U250" i="3"/>
  <c r="BB250" i="3"/>
  <c r="V250" i="3"/>
  <c r="AB250" i="3" s="1"/>
  <c r="W250" i="3"/>
  <c r="AC250" i="3"/>
  <c r="X250" i="3"/>
  <c r="AD250" i="3" s="1"/>
  <c r="Y250" i="3"/>
  <c r="AE250" i="3" s="1"/>
  <c r="Z250" i="3"/>
  <c r="AF250" i="3" s="1"/>
  <c r="AA250" i="3"/>
  <c r="AG250" i="3" s="1"/>
  <c r="AY250" i="3"/>
  <c r="AJ250" i="3"/>
  <c r="AP250" i="3" s="1"/>
  <c r="AK250" i="3"/>
  <c r="AQ250" i="3" s="1"/>
  <c r="AL250" i="3"/>
  <c r="AR250" i="3" s="1"/>
  <c r="AM250" i="3"/>
  <c r="AS250" i="3" s="1"/>
  <c r="AN250" i="3"/>
  <c r="AT250" i="3"/>
  <c r="AO250" i="3"/>
  <c r="AU250" i="3" s="1"/>
  <c r="BQ249" i="3"/>
  <c r="P249" i="3"/>
  <c r="Q249" i="3"/>
  <c r="R249" i="3"/>
  <c r="S249" i="3"/>
  <c r="T249" i="3"/>
  <c r="U249" i="3"/>
  <c r="BB249" i="3"/>
  <c r="V249" i="3"/>
  <c r="AB249" i="3" s="1"/>
  <c r="W249" i="3"/>
  <c r="AC249" i="3"/>
  <c r="X249" i="3"/>
  <c r="AD249" i="3" s="1"/>
  <c r="Y249" i="3"/>
  <c r="AE249" i="3" s="1"/>
  <c r="Z249" i="3"/>
  <c r="AF249" i="3" s="1"/>
  <c r="AA249" i="3"/>
  <c r="AG249" i="3" s="1"/>
  <c r="AY249" i="3"/>
  <c r="AJ249" i="3"/>
  <c r="AP249" i="3" s="1"/>
  <c r="AK249" i="3"/>
  <c r="AQ249" i="3" s="1"/>
  <c r="AL249" i="3"/>
  <c r="AR249" i="3" s="1"/>
  <c r="AM249" i="3"/>
  <c r="AS249" i="3" s="1"/>
  <c r="AN249" i="3"/>
  <c r="AT249" i="3" s="1"/>
  <c r="AO249" i="3"/>
  <c r="AU249" i="3" s="1"/>
  <c r="BQ248" i="3"/>
  <c r="P248" i="3"/>
  <c r="Q248" i="3"/>
  <c r="R248" i="3"/>
  <c r="S248" i="3"/>
  <c r="T248" i="3"/>
  <c r="U248" i="3"/>
  <c r="BB248" i="3"/>
  <c r="V248" i="3"/>
  <c r="AB248" i="3" s="1"/>
  <c r="W248" i="3"/>
  <c r="AC248" i="3" s="1"/>
  <c r="X248" i="3"/>
  <c r="AD248" i="3" s="1"/>
  <c r="Y248" i="3"/>
  <c r="AE248" i="3" s="1"/>
  <c r="Z248" i="3"/>
  <c r="AF248" i="3" s="1"/>
  <c r="AA248" i="3"/>
  <c r="AG248" i="3" s="1"/>
  <c r="AY248" i="3"/>
  <c r="AJ248" i="3"/>
  <c r="AP248" i="3"/>
  <c r="AK248" i="3"/>
  <c r="AQ248" i="3" s="1"/>
  <c r="AL248" i="3"/>
  <c r="AR248" i="3" s="1"/>
  <c r="AM248" i="3"/>
  <c r="AS248" i="3" s="1"/>
  <c r="AN248" i="3"/>
  <c r="AT248" i="3"/>
  <c r="AO248" i="3"/>
  <c r="AU248" i="3" s="1"/>
  <c r="BQ247" i="3"/>
  <c r="P247" i="3"/>
  <c r="Q247" i="3"/>
  <c r="R247" i="3"/>
  <c r="S247" i="3"/>
  <c r="T247" i="3"/>
  <c r="U247" i="3"/>
  <c r="BB247" i="3"/>
  <c r="V247" i="3"/>
  <c r="AB247" i="3" s="1"/>
  <c r="W247" i="3"/>
  <c r="AC247" i="3" s="1"/>
  <c r="X247" i="3"/>
  <c r="AD247" i="3" s="1"/>
  <c r="Y247" i="3"/>
  <c r="AE247" i="3" s="1"/>
  <c r="Z247" i="3"/>
  <c r="AF247" i="3" s="1"/>
  <c r="AA247" i="3"/>
  <c r="AG247" i="3" s="1"/>
  <c r="AY247" i="3"/>
  <c r="AJ247" i="3"/>
  <c r="AP247" i="3" s="1"/>
  <c r="AK247" i="3"/>
  <c r="AQ247" i="3" s="1"/>
  <c r="AL247" i="3"/>
  <c r="AR247" i="3" s="1"/>
  <c r="AM247" i="3"/>
  <c r="AS247" i="3" s="1"/>
  <c r="AN247" i="3"/>
  <c r="AT247" i="3" s="1"/>
  <c r="AO247" i="3"/>
  <c r="AU247" i="3" s="1"/>
  <c r="BQ246" i="3"/>
  <c r="P246" i="3"/>
  <c r="Q246" i="3"/>
  <c r="R246" i="3"/>
  <c r="S246" i="3"/>
  <c r="T246" i="3"/>
  <c r="U246" i="3"/>
  <c r="BB246" i="3"/>
  <c r="V246" i="3"/>
  <c r="AB246" i="3" s="1"/>
  <c r="W246" i="3"/>
  <c r="AC246" i="3" s="1"/>
  <c r="X246" i="3"/>
  <c r="AD246" i="3" s="1"/>
  <c r="Y246" i="3"/>
  <c r="AE246" i="3" s="1"/>
  <c r="Z246" i="3"/>
  <c r="AF246" i="3" s="1"/>
  <c r="AA246" i="3"/>
  <c r="AG246" i="3" s="1"/>
  <c r="AY246" i="3"/>
  <c r="AJ246" i="3"/>
  <c r="AP246" i="3" s="1"/>
  <c r="AK246" i="3"/>
  <c r="AQ246" i="3" s="1"/>
  <c r="AL246" i="3"/>
  <c r="AR246" i="3" s="1"/>
  <c r="AM246" i="3"/>
  <c r="AS246" i="3"/>
  <c r="AN246" i="3"/>
  <c r="AT246" i="3"/>
  <c r="AO246" i="3"/>
  <c r="AU246" i="3" s="1"/>
  <c r="BQ245" i="3"/>
  <c r="P245" i="3"/>
  <c r="Q245" i="3"/>
  <c r="R245" i="3"/>
  <c r="S245" i="3"/>
  <c r="T245" i="3"/>
  <c r="U245" i="3"/>
  <c r="BB245" i="3"/>
  <c r="V245" i="3"/>
  <c r="AB245" i="3" s="1"/>
  <c r="W245" i="3"/>
  <c r="AC245" i="3" s="1"/>
  <c r="X245" i="3"/>
  <c r="AD245" i="3" s="1"/>
  <c r="Y245" i="3"/>
  <c r="AE245" i="3"/>
  <c r="Z245" i="3"/>
  <c r="AF245" i="3" s="1"/>
  <c r="AA245" i="3"/>
  <c r="AG245" i="3" s="1"/>
  <c r="AY245" i="3"/>
  <c r="AJ245" i="3"/>
  <c r="AP245" i="3" s="1"/>
  <c r="AK245" i="3"/>
  <c r="AQ245" i="3" s="1"/>
  <c r="AL245" i="3"/>
  <c r="AR245" i="3" s="1"/>
  <c r="AM245" i="3"/>
  <c r="AS245" i="3" s="1"/>
  <c r="AN245" i="3"/>
  <c r="AT245" i="3" s="1"/>
  <c r="AO245" i="3"/>
  <c r="AU245" i="3" s="1"/>
  <c r="BQ244" i="3"/>
  <c r="P244" i="3"/>
  <c r="Q244" i="3"/>
  <c r="R244" i="3"/>
  <c r="S244" i="3"/>
  <c r="T244" i="3"/>
  <c r="U244" i="3"/>
  <c r="BB244" i="3"/>
  <c r="V244" i="3"/>
  <c r="AB244" i="3" s="1"/>
  <c r="W244" i="3"/>
  <c r="AC244" i="3" s="1"/>
  <c r="X244" i="3"/>
  <c r="AD244" i="3" s="1"/>
  <c r="Y244" i="3"/>
  <c r="AE244" i="3" s="1"/>
  <c r="Z244" i="3"/>
  <c r="AF244" i="3"/>
  <c r="AA244" i="3"/>
  <c r="AG244" i="3" s="1"/>
  <c r="AY244" i="3"/>
  <c r="AJ244" i="3"/>
  <c r="AP244" i="3" s="1"/>
  <c r="AK244" i="3"/>
  <c r="AQ244" i="3" s="1"/>
  <c r="AL244" i="3"/>
  <c r="AR244" i="3"/>
  <c r="AM244" i="3"/>
  <c r="AS244" i="3" s="1"/>
  <c r="AN244" i="3"/>
  <c r="AT244" i="3" s="1"/>
  <c r="AO244" i="3"/>
  <c r="AU244" i="3" s="1"/>
  <c r="BQ243" i="3"/>
  <c r="P243" i="3"/>
  <c r="Q243" i="3"/>
  <c r="R243" i="3"/>
  <c r="S243" i="3"/>
  <c r="T243" i="3"/>
  <c r="U243" i="3"/>
  <c r="BB243" i="3"/>
  <c r="V243" i="3"/>
  <c r="AB243" i="3" s="1"/>
  <c r="W243" i="3"/>
  <c r="AC243" i="3" s="1"/>
  <c r="X243" i="3"/>
  <c r="AD243" i="3" s="1"/>
  <c r="Y243" i="3"/>
  <c r="AE243" i="3"/>
  <c r="Z243" i="3"/>
  <c r="AF243" i="3" s="1"/>
  <c r="AA243" i="3"/>
  <c r="AG243" i="3" s="1"/>
  <c r="AY243" i="3"/>
  <c r="AJ243" i="3"/>
  <c r="AP243" i="3" s="1"/>
  <c r="AK243" i="3"/>
  <c r="AQ243" i="3" s="1"/>
  <c r="AL243" i="3"/>
  <c r="AR243" i="3" s="1"/>
  <c r="AM243" i="3"/>
  <c r="AS243" i="3" s="1"/>
  <c r="AN243" i="3"/>
  <c r="AT243" i="3" s="1"/>
  <c r="AO243" i="3"/>
  <c r="AU243" i="3" s="1"/>
  <c r="BQ242" i="3"/>
  <c r="P242" i="3"/>
  <c r="Q242" i="3"/>
  <c r="R242" i="3"/>
  <c r="S242" i="3"/>
  <c r="T242" i="3"/>
  <c r="U242" i="3"/>
  <c r="BB242" i="3"/>
  <c r="V242" i="3"/>
  <c r="AB242" i="3" s="1"/>
  <c r="W242" i="3"/>
  <c r="AC242" i="3"/>
  <c r="X242" i="3"/>
  <c r="AD242" i="3" s="1"/>
  <c r="Y242" i="3"/>
  <c r="AE242" i="3" s="1"/>
  <c r="Z242" i="3"/>
  <c r="AF242" i="3" s="1"/>
  <c r="AA242" i="3"/>
  <c r="AG242" i="3" s="1"/>
  <c r="AY242" i="3"/>
  <c r="AJ242" i="3"/>
  <c r="AP242" i="3" s="1"/>
  <c r="AK242" i="3"/>
  <c r="AQ242" i="3" s="1"/>
  <c r="AL242" i="3"/>
  <c r="AR242" i="3" s="1"/>
  <c r="AM242" i="3"/>
  <c r="AS242" i="3" s="1"/>
  <c r="AN242" i="3"/>
  <c r="AT242" i="3"/>
  <c r="AO242" i="3"/>
  <c r="AU242" i="3" s="1"/>
  <c r="BQ241" i="3"/>
  <c r="P241" i="3"/>
  <c r="Q241" i="3"/>
  <c r="R241" i="3"/>
  <c r="S241" i="3"/>
  <c r="T241" i="3"/>
  <c r="U241" i="3"/>
  <c r="BB241" i="3"/>
  <c r="V241" i="3"/>
  <c r="AB241" i="3" s="1"/>
  <c r="W241" i="3"/>
  <c r="AC241" i="3"/>
  <c r="X241" i="3"/>
  <c r="AD241" i="3" s="1"/>
  <c r="Y241" i="3"/>
  <c r="AE241" i="3" s="1"/>
  <c r="Z241" i="3"/>
  <c r="AF241" i="3" s="1"/>
  <c r="AA241" i="3"/>
  <c r="AG241" i="3" s="1"/>
  <c r="AY241" i="3"/>
  <c r="AJ241" i="3"/>
  <c r="AP241" i="3"/>
  <c r="AK241" i="3"/>
  <c r="AQ241" i="3" s="1"/>
  <c r="AL241" i="3"/>
  <c r="AR241" i="3" s="1"/>
  <c r="AM241" i="3"/>
  <c r="AS241" i="3" s="1"/>
  <c r="AN241" i="3"/>
  <c r="AT241" i="3" s="1"/>
  <c r="AO241" i="3"/>
  <c r="AU241" i="3" s="1"/>
  <c r="BQ240" i="3"/>
  <c r="P240" i="3"/>
  <c r="Q240" i="3"/>
  <c r="R240" i="3"/>
  <c r="S240" i="3"/>
  <c r="T240" i="3"/>
  <c r="U240" i="3"/>
  <c r="BB240" i="3"/>
  <c r="V240" i="3"/>
  <c r="AB240" i="3"/>
  <c r="W240" i="3"/>
  <c r="AC240" i="3" s="1"/>
  <c r="X240" i="3"/>
  <c r="AD240" i="3" s="1"/>
  <c r="Y240" i="3"/>
  <c r="AE240" i="3" s="1"/>
  <c r="Z240" i="3"/>
  <c r="AF240" i="3" s="1"/>
  <c r="AA240" i="3"/>
  <c r="AG240" i="3" s="1"/>
  <c r="AY240" i="3"/>
  <c r="AJ240" i="3"/>
  <c r="AP240" i="3" s="1"/>
  <c r="AK240" i="3"/>
  <c r="AQ240" i="3" s="1"/>
  <c r="AL240" i="3"/>
  <c r="AR240" i="3"/>
  <c r="AM240" i="3"/>
  <c r="AS240" i="3" s="1"/>
  <c r="AN240" i="3"/>
  <c r="AT240" i="3"/>
  <c r="AO240" i="3"/>
  <c r="AU240" i="3" s="1"/>
  <c r="BQ239" i="3"/>
  <c r="P239" i="3"/>
  <c r="Q239" i="3"/>
  <c r="R239" i="3"/>
  <c r="S239" i="3"/>
  <c r="T239" i="3"/>
  <c r="U239" i="3"/>
  <c r="BB239" i="3"/>
  <c r="V239" i="3"/>
  <c r="AB239" i="3" s="1"/>
  <c r="W239" i="3"/>
  <c r="AC239" i="3" s="1"/>
  <c r="X239" i="3"/>
  <c r="AD239" i="3" s="1"/>
  <c r="Y239" i="3"/>
  <c r="AE239" i="3" s="1"/>
  <c r="Z239" i="3"/>
  <c r="AF239" i="3" s="1"/>
  <c r="AA239" i="3"/>
  <c r="AG239" i="3"/>
  <c r="AY239" i="3"/>
  <c r="AJ239" i="3"/>
  <c r="AP239" i="3" s="1"/>
  <c r="AK239" i="3"/>
  <c r="AQ239" i="3" s="1"/>
  <c r="AL239" i="3"/>
  <c r="AR239" i="3" s="1"/>
  <c r="AM239" i="3"/>
  <c r="AS239" i="3" s="1"/>
  <c r="AN239" i="3"/>
  <c r="AT239" i="3" s="1"/>
  <c r="AO239" i="3"/>
  <c r="AU239" i="3" s="1"/>
  <c r="BQ238" i="3"/>
  <c r="P238" i="3"/>
  <c r="Q238" i="3"/>
  <c r="R238" i="3"/>
  <c r="S238" i="3"/>
  <c r="T238" i="3"/>
  <c r="U238" i="3"/>
  <c r="BB238" i="3"/>
  <c r="V238" i="3"/>
  <c r="AB238" i="3" s="1"/>
  <c r="W238" i="3"/>
  <c r="AC238" i="3"/>
  <c r="X238" i="3"/>
  <c r="AD238" i="3" s="1"/>
  <c r="Y238" i="3"/>
  <c r="AE238" i="3" s="1"/>
  <c r="Z238" i="3"/>
  <c r="AF238" i="3" s="1"/>
  <c r="AA238" i="3"/>
  <c r="AG238" i="3" s="1"/>
  <c r="AY238" i="3"/>
  <c r="AJ238" i="3"/>
  <c r="AP238" i="3" s="1"/>
  <c r="AK238" i="3"/>
  <c r="AQ238" i="3" s="1"/>
  <c r="AL238" i="3"/>
  <c r="AR238" i="3" s="1"/>
  <c r="AM238" i="3"/>
  <c r="AS238" i="3" s="1"/>
  <c r="AN238" i="3"/>
  <c r="AT238" i="3" s="1"/>
  <c r="AO238" i="3"/>
  <c r="AU238" i="3" s="1"/>
  <c r="BQ237" i="3"/>
  <c r="P237" i="3"/>
  <c r="Q237" i="3"/>
  <c r="R237" i="3"/>
  <c r="S237" i="3"/>
  <c r="T237" i="3"/>
  <c r="U237" i="3"/>
  <c r="BB237" i="3"/>
  <c r="V237" i="3"/>
  <c r="AB237" i="3" s="1"/>
  <c r="W237" i="3"/>
  <c r="AC237" i="3" s="1"/>
  <c r="X237" i="3"/>
  <c r="AD237" i="3" s="1"/>
  <c r="Y237" i="3"/>
  <c r="AE237" i="3" s="1"/>
  <c r="Z237" i="3"/>
  <c r="AF237" i="3"/>
  <c r="AA237" i="3"/>
  <c r="AG237" i="3" s="1"/>
  <c r="AY237" i="3"/>
  <c r="AJ237" i="3"/>
  <c r="AP237" i="3" s="1"/>
  <c r="AK237" i="3"/>
  <c r="AQ237" i="3" s="1"/>
  <c r="AL237" i="3"/>
  <c r="AR237" i="3" s="1"/>
  <c r="AM237" i="3"/>
  <c r="AS237" i="3" s="1"/>
  <c r="AN237" i="3"/>
  <c r="AT237" i="3" s="1"/>
  <c r="AO237" i="3"/>
  <c r="AU237" i="3" s="1"/>
  <c r="BQ236" i="3"/>
  <c r="P236" i="3"/>
  <c r="Q236" i="3"/>
  <c r="R236" i="3"/>
  <c r="S236" i="3"/>
  <c r="T236" i="3"/>
  <c r="U236" i="3"/>
  <c r="BB236" i="3"/>
  <c r="V236" i="3"/>
  <c r="AB236" i="3" s="1"/>
  <c r="W236" i="3"/>
  <c r="AC236" i="3" s="1"/>
  <c r="X236" i="3"/>
  <c r="AD236" i="3" s="1"/>
  <c r="Y236" i="3"/>
  <c r="AE236" i="3" s="1"/>
  <c r="Z236" i="3"/>
  <c r="AF236" i="3" s="1"/>
  <c r="AA236" i="3"/>
  <c r="AG236" i="3" s="1"/>
  <c r="AY236" i="3"/>
  <c r="AJ236" i="3"/>
  <c r="AP236" i="3" s="1"/>
  <c r="AK236" i="3"/>
  <c r="AQ236" i="3" s="1"/>
  <c r="AL236" i="3"/>
  <c r="AR236" i="3" s="1"/>
  <c r="AM236" i="3"/>
  <c r="AS236" i="3" s="1"/>
  <c r="AN236" i="3"/>
  <c r="AT236" i="3" s="1"/>
  <c r="AO236" i="3"/>
  <c r="AU236" i="3" s="1"/>
  <c r="BQ235" i="3"/>
  <c r="P235" i="3"/>
  <c r="Q235" i="3"/>
  <c r="R235" i="3"/>
  <c r="S235" i="3"/>
  <c r="T235" i="3"/>
  <c r="U235" i="3"/>
  <c r="BB235" i="3"/>
  <c r="V235" i="3"/>
  <c r="AB235" i="3" s="1"/>
  <c r="W235" i="3"/>
  <c r="AC235" i="3" s="1"/>
  <c r="X235" i="3"/>
  <c r="AD235" i="3"/>
  <c r="Y235" i="3"/>
  <c r="AE235" i="3"/>
  <c r="Z235" i="3"/>
  <c r="AF235" i="3" s="1"/>
  <c r="AA235" i="3"/>
  <c r="AG235" i="3" s="1"/>
  <c r="AY235" i="3"/>
  <c r="AJ235" i="3"/>
  <c r="AP235" i="3" s="1"/>
  <c r="AK235" i="3"/>
  <c r="AQ235" i="3" s="1"/>
  <c r="AL235" i="3"/>
  <c r="AR235" i="3" s="1"/>
  <c r="AM235" i="3"/>
  <c r="AS235" i="3" s="1"/>
  <c r="AN235" i="3"/>
  <c r="AT235" i="3" s="1"/>
  <c r="AO235" i="3"/>
  <c r="AU235" i="3"/>
  <c r="BQ234" i="3"/>
  <c r="P234" i="3"/>
  <c r="Q234" i="3"/>
  <c r="R234" i="3"/>
  <c r="S234" i="3"/>
  <c r="T234" i="3"/>
  <c r="U234" i="3"/>
  <c r="BB234" i="3"/>
  <c r="V234" i="3"/>
  <c r="AB234" i="3" s="1"/>
  <c r="W234" i="3"/>
  <c r="AC234" i="3" s="1"/>
  <c r="X234" i="3"/>
  <c r="AD234" i="3" s="1"/>
  <c r="Y234" i="3"/>
  <c r="AE234" i="3" s="1"/>
  <c r="Z234" i="3"/>
  <c r="AF234" i="3" s="1"/>
  <c r="AA234" i="3"/>
  <c r="AG234" i="3" s="1"/>
  <c r="AY234" i="3"/>
  <c r="AJ234" i="3"/>
  <c r="AP234" i="3" s="1"/>
  <c r="AK234" i="3"/>
  <c r="AQ234" i="3"/>
  <c r="AL234" i="3"/>
  <c r="AR234" i="3" s="1"/>
  <c r="AM234" i="3"/>
  <c r="AS234" i="3" s="1"/>
  <c r="AN234" i="3"/>
  <c r="AT234" i="3" s="1"/>
  <c r="AO234" i="3"/>
  <c r="AU234" i="3" s="1"/>
  <c r="BQ233" i="3"/>
  <c r="P233" i="3"/>
  <c r="Q233" i="3"/>
  <c r="R233" i="3"/>
  <c r="S233" i="3"/>
  <c r="T233" i="3"/>
  <c r="U233" i="3"/>
  <c r="BB233" i="3"/>
  <c r="V233" i="3"/>
  <c r="AB233" i="3" s="1"/>
  <c r="W233" i="3"/>
  <c r="AC233" i="3" s="1"/>
  <c r="X233" i="3"/>
  <c r="AD233" i="3" s="1"/>
  <c r="Y233" i="3"/>
  <c r="AE233" i="3"/>
  <c r="Z233" i="3"/>
  <c r="AF233" i="3" s="1"/>
  <c r="AA233" i="3"/>
  <c r="AG233" i="3"/>
  <c r="AY233" i="3"/>
  <c r="AJ233" i="3"/>
  <c r="AP233" i="3" s="1"/>
  <c r="AK233" i="3"/>
  <c r="AQ233" i="3" s="1"/>
  <c r="AL233" i="3"/>
  <c r="AR233" i="3"/>
  <c r="AM233" i="3"/>
  <c r="AS233" i="3" s="1"/>
  <c r="AN233" i="3"/>
  <c r="AT233" i="3" s="1"/>
  <c r="AO233" i="3"/>
  <c r="AU233" i="3" s="1"/>
  <c r="BQ232" i="3"/>
  <c r="P232" i="3"/>
  <c r="Q232" i="3"/>
  <c r="R232" i="3"/>
  <c r="S232" i="3"/>
  <c r="T232" i="3"/>
  <c r="U232" i="3"/>
  <c r="BB232" i="3"/>
  <c r="V232" i="3"/>
  <c r="AB232" i="3"/>
  <c r="W232" i="3"/>
  <c r="AC232" i="3" s="1"/>
  <c r="X232" i="3"/>
  <c r="AD232" i="3" s="1"/>
  <c r="Y232" i="3"/>
  <c r="AE232" i="3" s="1"/>
  <c r="Z232" i="3"/>
  <c r="AF232" i="3" s="1"/>
  <c r="AA232" i="3"/>
  <c r="AG232" i="3" s="1"/>
  <c r="AY232" i="3"/>
  <c r="AJ232" i="3"/>
  <c r="AP232" i="3"/>
  <c r="AK232" i="3"/>
  <c r="AQ232" i="3" s="1"/>
  <c r="AL232" i="3"/>
  <c r="AR232" i="3" s="1"/>
  <c r="AM232" i="3"/>
  <c r="AS232" i="3" s="1"/>
  <c r="AN232" i="3"/>
  <c r="AT232" i="3" s="1"/>
  <c r="AO232" i="3"/>
  <c r="AU232" i="3"/>
  <c r="BQ231" i="3"/>
  <c r="P231" i="3"/>
  <c r="Q231" i="3"/>
  <c r="R231" i="3"/>
  <c r="S231" i="3"/>
  <c r="T231" i="3"/>
  <c r="U231" i="3"/>
  <c r="BB231" i="3"/>
  <c r="V231" i="3"/>
  <c r="AB231" i="3"/>
  <c r="W231" i="3"/>
  <c r="AC231" i="3" s="1"/>
  <c r="X231" i="3"/>
  <c r="AD231" i="3" s="1"/>
  <c r="Y231" i="3"/>
  <c r="AE231" i="3" s="1"/>
  <c r="Z231" i="3"/>
  <c r="AF231" i="3" s="1"/>
  <c r="AA231" i="3"/>
  <c r="AG231" i="3"/>
  <c r="AY231" i="3"/>
  <c r="AJ231" i="3"/>
  <c r="AP231" i="3" s="1"/>
  <c r="AK231" i="3"/>
  <c r="AQ231" i="3"/>
  <c r="AL231" i="3"/>
  <c r="AR231" i="3" s="1"/>
  <c r="AM231" i="3"/>
  <c r="AS231" i="3"/>
  <c r="AN231" i="3"/>
  <c r="AT231" i="3" s="1"/>
  <c r="AO231" i="3"/>
  <c r="AU231" i="3" s="1"/>
  <c r="BQ230" i="3"/>
  <c r="P230" i="3"/>
  <c r="Q230" i="3"/>
  <c r="R230" i="3"/>
  <c r="S230" i="3"/>
  <c r="T230" i="3"/>
  <c r="U230" i="3"/>
  <c r="BB230" i="3"/>
  <c r="V230" i="3"/>
  <c r="AB230" i="3" s="1"/>
  <c r="W230" i="3"/>
  <c r="AC230" i="3" s="1"/>
  <c r="X230" i="3"/>
  <c r="AD230" i="3" s="1"/>
  <c r="Y230" i="3"/>
  <c r="AE230" i="3" s="1"/>
  <c r="Z230" i="3"/>
  <c r="AF230" i="3" s="1"/>
  <c r="AA230" i="3"/>
  <c r="AG230" i="3" s="1"/>
  <c r="AY230" i="3"/>
  <c r="AJ230" i="3"/>
  <c r="AP230" i="3" s="1"/>
  <c r="AK230" i="3"/>
  <c r="AQ230" i="3" s="1"/>
  <c r="AL230" i="3"/>
  <c r="AR230" i="3" s="1"/>
  <c r="AM230" i="3"/>
  <c r="AS230" i="3" s="1"/>
  <c r="AN230" i="3"/>
  <c r="AT230" i="3"/>
  <c r="AO230" i="3"/>
  <c r="AU230" i="3" s="1"/>
  <c r="BQ229" i="3"/>
  <c r="P229" i="3"/>
  <c r="Q229" i="3"/>
  <c r="R229" i="3"/>
  <c r="S229" i="3"/>
  <c r="T229" i="3"/>
  <c r="U229" i="3"/>
  <c r="BB229" i="3"/>
  <c r="V229" i="3"/>
  <c r="AB229" i="3"/>
  <c r="W229" i="3"/>
  <c r="AC229" i="3" s="1"/>
  <c r="X229" i="3"/>
  <c r="AD229" i="3" s="1"/>
  <c r="Y229" i="3"/>
  <c r="AE229" i="3" s="1"/>
  <c r="Z229" i="3"/>
  <c r="AF229" i="3" s="1"/>
  <c r="AA229" i="3"/>
  <c r="AG229" i="3" s="1"/>
  <c r="AY229" i="3"/>
  <c r="AJ229" i="3"/>
  <c r="AP229" i="3" s="1"/>
  <c r="AK229" i="3"/>
  <c r="AQ229" i="3" s="1"/>
  <c r="AL229" i="3"/>
  <c r="AR229" i="3" s="1"/>
  <c r="AM229" i="3"/>
  <c r="AS229" i="3" s="1"/>
  <c r="AN229" i="3"/>
  <c r="AT229" i="3" s="1"/>
  <c r="AO229" i="3"/>
  <c r="AU229" i="3" s="1"/>
  <c r="BQ228" i="3"/>
  <c r="P228" i="3"/>
  <c r="Q228" i="3"/>
  <c r="R228" i="3"/>
  <c r="S228" i="3"/>
  <c r="T228" i="3"/>
  <c r="U228" i="3"/>
  <c r="BB228" i="3"/>
  <c r="V228" i="3"/>
  <c r="AB228" i="3" s="1"/>
  <c r="W228" i="3"/>
  <c r="AC228" i="3" s="1"/>
  <c r="X228" i="3"/>
  <c r="AD228" i="3"/>
  <c r="Y228" i="3"/>
  <c r="AE228" i="3" s="1"/>
  <c r="Z228" i="3"/>
  <c r="AF228" i="3"/>
  <c r="AA228" i="3"/>
  <c r="AG228" i="3" s="1"/>
  <c r="AY228" i="3"/>
  <c r="AJ228" i="3"/>
  <c r="AP228" i="3" s="1"/>
  <c r="AK228" i="3"/>
  <c r="AQ228" i="3" s="1"/>
  <c r="AL228" i="3"/>
  <c r="AR228" i="3" s="1"/>
  <c r="AM228" i="3"/>
  <c r="AS228" i="3"/>
  <c r="AN228" i="3"/>
  <c r="AT228" i="3" s="1"/>
  <c r="AO228" i="3"/>
  <c r="AU228" i="3"/>
  <c r="BQ227" i="3"/>
  <c r="P227" i="3"/>
  <c r="Q227" i="3"/>
  <c r="R227" i="3"/>
  <c r="S227" i="3"/>
  <c r="T227" i="3"/>
  <c r="U227" i="3"/>
  <c r="BB227" i="3"/>
  <c r="V227" i="3"/>
  <c r="AB227" i="3" s="1"/>
  <c r="W227" i="3"/>
  <c r="AC227" i="3" s="1"/>
  <c r="X227" i="3"/>
  <c r="AD227" i="3" s="1"/>
  <c r="Y227" i="3"/>
  <c r="AE227" i="3" s="1"/>
  <c r="Z227" i="3"/>
  <c r="AF227" i="3" s="1"/>
  <c r="AA227" i="3"/>
  <c r="AG227" i="3" s="1"/>
  <c r="AY227" i="3"/>
  <c r="AJ227" i="3"/>
  <c r="AP227" i="3" s="1"/>
  <c r="AK227" i="3"/>
  <c r="AQ227" i="3" s="1"/>
  <c r="AL227" i="3"/>
  <c r="AR227" i="3"/>
  <c r="AM227" i="3"/>
  <c r="AS227" i="3" s="1"/>
  <c r="AN227" i="3"/>
  <c r="AT227" i="3" s="1"/>
  <c r="AO227" i="3"/>
  <c r="AU227" i="3"/>
  <c r="BQ226" i="3"/>
  <c r="P226" i="3"/>
  <c r="Q226" i="3"/>
  <c r="R226" i="3"/>
  <c r="S226" i="3"/>
  <c r="T226" i="3"/>
  <c r="U226" i="3"/>
  <c r="BB226" i="3"/>
  <c r="V226" i="3"/>
  <c r="AB226" i="3" s="1"/>
  <c r="W226" i="3"/>
  <c r="AC226" i="3" s="1"/>
  <c r="X226" i="3"/>
  <c r="AD226" i="3" s="1"/>
  <c r="Y226" i="3"/>
  <c r="AE226" i="3" s="1"/>
  <c r="Z226" i="3"/>
  <c r="AF226" i="3" s="1"/>
  <c r="AA226" i="3"/>
  <c r="AG226" i="3"/>
  <c r="AY226" i="3"/>
  <c r="AJ226" i="3"/>
  <c r="AP226" i="3" s="1"/>
  <c r="AK226" i="3"/>
  <c r="AQ226" i="3" s="1"/>
  <c r="AL226" i="3"/>
  <c r="AR226" i="3" s="1"/>
  <c r="AM226" i="3"/>
  <c r="AS226" i="3" s="1"/>
  <c r="AN226" i="3"/>
  <c r="AT226" i="3" s="1"/>
  <c r="AO226" i="3"/>
  <c r="AU226" i="3" s="1"/>
  <c r="BQ225" i="3"/>
  <c r="P225" i="3"/>
  <c r="Q225" i="3"/>
  <c r="R225" i="3"/>
  <c r="S225" i="3"/>
  <c r="T225" i="3"/>
  <c r="U225" i="3"/>
  <c r="BB225" i="3"/>
  <c r="V225" i="3"/>
  <c r="AB225" i="3" s="1"/>
  <c r="W225" i="3"/>
  <c r="AC225" i="3" s="1"/>
  <c r="X225" i="3"/>
  <c r="AD225" i="3"/>
  <c r="Y225" i="3"/>
  <c r="AE225" i="3" s="1"/>
  <c r="Z225" i="3"/>
  <c r="AF225" i="3" s="1"/>
  <c r="AA225" i="3"/>
  <c r="AG225" i="3"/>
  <c r="AY225" i="3"/>
  <c r="AJ225" i="3"/>
  <c r="AP225" i="3"/>
  <c r="AK225" i="3"/>
  <c r="AQ225" i="3" s="1"/>
  <c r="AL225" i="3"/>
  <c r="AR225" i="3" s="1"/>
  <c r="AM225" i="3"/>
  <c r="AS225" i="3" s="1"/>
  <c r="AN225" i="3"/>
  <c r="AT225" i="3" s="1"/>
  <c r="AO225" i="3"/>
  <c r="AU225" i="3" s="1"/>
  <c r="BQ224" i="3"/>
  <c r="P224" i="3"/>
  <c r="Q224" i="3"/>
  <c r="BN224" i="3" s="1"/>
  <c r="BC224" i="3" s="1"/>
  <c r="R224" i="3"/>
  <c r="S224" i="3"/>
  <c r="T224" i="3"/>
  <c r="U224" i="3"/>
  <c r="BB224" i="3"/>
  <c r="V224" i="3"/>
  <c r="AB224" i="3" s="1"/>
  <c r="W224" i="3"/>
  <c r="AC224" i="3" s="1"/>
  <c r="X224" i="3"/>
  <c r="AD224" i="3"/>
  <c r="Y224" i="3"/>
  <c r="AE224" i="3" s="1"/>
  <c r="Z224" i="3"/>
  <c r="AF224" i="3" s="1"/>
  <c r="AA224" i="3"/>
  <c r="AG224" i="3"/>
  <c r="AY224" i="3"/>
  <c r="AJ224" i="3"/>
  <c r="AP224" i="3" s="1"/>
  <c r="AK224" i="3"/>
  <c r="AQ224" i="3" s="1"/>
  <c r="AL224" i="3"/>
  <c r="AR224" i="3" s="1"/>
  <c r="AM224" i="3"/>
  <c r="AS224" i="3" s="1"/>
  <c r="AN224" i="3"/>
  <c r="AT224" i="3" s="1"/>
  <c r="AO224" i="3"/>
  <c r="AU224" i="3" s="1"/>
  <c r="BQ223" i="3"/>
  <c r="P223" i="3"/>
  <c r="Q223" i="3"/>
  <c r="R223" i="3"/>
  <c r="S223" i="3"/>
  <c r="T223" i="3"/>
  <c r="U223" i="3"/>
  <c r="BB223" i="3"/>
  <c r="V223" i="3"/>
  <c r="AB223" i="3" s="1"/>
  <c r="W223" i="3"/>
  <c r="AC223" i="3"/>
  <c r="X223" i="3"/>
  <c r="AD223" i="3"/>
  <c r="Y223" i="3"/>
  <c r="AE223" i="3" s="1"/>
  <c r="Z223" i="3"/>
  <c r="AF223" i="3"/>
  <c r="AA223" i="3"/>
  <c r="AG223" i="3" s="1"/>
  <c r="AY223" i="3"/>
  <c r="AJ223" i="3"/>
  <c r="AP223" i="3"/>
  <c r="AK223" i="3"/>
  <c r="AQ223" i="3" s="1"/>
  <c r="AL223" i="3"/>
  <c r="AR223" i="3" s="1"/>
  <c r="AM223" i="3"/>
  <c r="AS223" i="3"/>
  <c r="AN223" i="3"/>
  <c r="AT223" i="3" s="1"/>
  <c r="AO223" i="3"/>
  <c r="AU223" i="3" s="1"/>
  <c r="BQ222" i="3"/>
  <c r="P222" i="3"/>
  <c r="Q222" i="3"/>
  <c r="R222" i="3"/>
  <c r="S222" i="3"/>
  <c r="T222" i="3"/>
  <c r="U222" i="3"/>
  <c r="BB222" i="3"/>
  <c r="V222" i="3"/>
  <c r="AB222" i="3" s="1"/>
  <c r="AH222" i="3" s="1"/>
  <c r="AI222" i="3" s="1"/>
  <c r="W222" i="3"/>
  <c r="AC222" i="3" s="1"/>
  <c r="X222" i="3"/>
  <c r="AD222" i="3" s="1"/>
  <c r="Y222" i="3"/>
  <c r="AE222" i="3" s="1"/>
  <c r="Z222" i="3"/>
  <c r="AF222" i="3" s="1"/>
  <c r="AA222" i="3"/>
  <c r="AG222" i="3" s="1"/>
  <c r="AY222" i="3"/>
  <c r="AJ222" i="3"/>
  <c r="AP222" i="3"/>
  <c r="AK222" i="3"/>
  <c r="AQ222" i="3" s="1"/>
  <c r="AL222" i="3"/>
  <c r="AR222" i="3" s="1"/>
  <c r="AM222" i="3"/>
  <c r="AS222" i="3" s="1"/>
  <c r="AN222" i="3"/>
  <c r="AT222" i="3" s="1"/>
  <c r="AO222" i="3"/>
  <c r="AU222" i="3" s="1"/>
  <c r="BQ221" i="3"/>
  <c r="P221" i="3"/>
  <c r="Q221" i="3"/>
  <c r="R221" i="3"/>
  <c r="S221" i="3"/>
  <c r="T221" i="3"/>
  <c r="U221" i="3"/>
  <c r="BB221" i="3"/>
  <c r="V221" i="3"/>
  <c r="AB221" i="3" s="1"/>
  <c r="W221" i="3"/>
  <c r="AC221" i="3" s="1"/>
  <c r="X221" i="3"/>
  <c r="AD221" i="3" s="1"/>
  <c r="Y221" i="3"/>
  <c r="AE221" i="3" s="1"/>
  <c r="Z221" i="3"/>
  <c r="AF221" i="3" s="1"/>
  <c r="AA221" i="3"/>
  <c r="AG221" i="3" s="1"/>
  <c r="AY221" i="3"/>
  <c r="AJ221" i="3"/>
  <c r="AP221" i="3" s="1"/>
  <c r="AK221" i="3"/>
  <c r="AQ221" i="3" s="1"/>
  <c r="AL221" i="3"/>
  <c r="AR221" i="3"/>
  <c r="AM221" i="3"/>
  <c r="AS221" i="3" s="1"/>
  <c r="AN221" i="3"/>
  <c r="AT221" i="3" s="1"/>
  <c r="AO221" i="3"/>
  <c r="AU221" i="3" s="1"/>
  <c r="BQ220" i="3"/>
  <c r="P220" i="3"/>
  <c r="Q220" i="3"/>
  <c r="R220" i="3"/>
  <c r="S220" i="3"/>
  <c r="T220" i="3"/>
  <c r="U220" i="3"/>
  <c r="BB220" i="3"/>
  <c r="V220" i="3"/>
  <c r="AB220" i="3" s="1"/>
  <c r="W220" i="3"/>
  <c r="AC220" i="3" s="1"/>
  <c r="X220" i="3"/>
  <c r="AD220" i="3" s="1"/>
  <c r="Y220" i="3"/>
  <c r="AE220" i="3" s="1"/>
  <c r="Z220" i="3"/>
  <c r="AF220" i="3" s="1"/>
  <c r="AA220" i="3"/>
  <c r="AG220" i="3" s="1"/>
  <c r="AY220" i="3"/>
  <c r="AJ220" i="3"/>
  <c r="AP220" i="3" s="1"/>
  <c r="AK220" i="3"/>
  <c r="AQ220" i="3"/>
  <c r="AL220" i="3"/>
  <c r="AR220" i="3" s="1"/>
  <c r="AM220" i="3"/>
  <c r="AS220" i="3" s="1"/>
  <c r="AN220" i="3"/>
  <c r="AT220" i="3" s="1"/>
  <c r="AO220" i="3"/>
  <c r="AU220" i="3" s="1"/>
  <c r="BQ219" i="3"/>
  <c r="P219" i="3"/>
  <c r="Q219" i="3"/>
  <c r="R219" i="3"/>
  <c r="S219" i="3"/>
  <c r="T219" i="3"/>
  <c r="U219" i="3"/>
  <c r="BB219" i="3"/>
  <c r="V219" i="3"/>
  <c r="AB219" i="3"/>
  <c r="W219" i="3"/>
  <c r="AC219" i="3" s="1"/>
  <c r="X219" i="3"/>
  <c r="AD219" i="3" s="1"/>
  <c r="Y219" i="3"/>
  <c r="AE219" i="3"/>
  <c r="Z219" i="3"/>
  <c r="AF219" i="3" s="1"/>
  <c r="AA219" i="3"/>
  <c r="AG219" i="3" s="1"/>
  <c r="AY219" i="3"/>
  <c r="AJ219" i="3"/>
  <c r="AP219" i="3" s="1"/>
  <c r="AK219" i="3"/>
  <c r="AQ219" i="3" s="1"/>
  <c r="AL219" i="3"/>
  <c r="AR219" i="3" s="1"/>
  <c r="AM219" i="3"/>
  <c r="AS219" i="3" s="1"/>
  <c r="AN219" i="3"/>
  <c r="AT219" i="3" s="1"/>
  <c r="AO219" i="3"/>
  <c r="AU219" i="3" s="1"/>
  <c r="BQ218" i="3"/>
  <c r="P218" i="3"/>
  <c r="Q218" i="3"/>
  <c r="R218" i="3"/>
  <c r="S218" i="3"/>
  <c r="T218" i="3"/>
  <c r="U218" i="3"/>
  <c r="BB218" i="3"/>
  <c r="V218" i="3"/>
  <c r="AB218" i="3" s="1"/>
  <c r="W218" i="3"/>
  <c r="AC218" i="3" s="1"/>
  <c r="X218" i="3"/>
  <c r="AD218" i="3" s="1"/>
  <c r="Y218" i="3"/>
  <c r="AE218" i="3" s="1"/>
  <c r="Z218" i="3"/>
  <c r="AF218" i="3" s="1"/>
  <c r="AA218" i="3"/>
  <c r="AG218" i="3"/>
  <c r="AY218" i="3"/>
  <c r="AJ218" i="3"/>
  <c r="AP218" i="3"/>
  <c r="AK218" i="3"/>
  <c r="AQ218" i="3"/>
  <c r="AL218" i="3"/>
  <c r="AR218" i="3" s="1"/>
  <c r="AM218" i="3"/>
  <c r="AS218" i="3" s="1"/>
  <c r="AN218" i="3"/>
  <c r="AT218" i="3" s="1"/>
  <c r="AO218" i="3"/>
  <c r="AU218" i="3" s="1"/>
  <c r="BQ217" i="3"/>
  <c r="P217" i="3"/>
  <c r="Q217" i="3"/>
  <c r="R217" i="3"/>
  <c r="S217" i="3"/>
  <c r="T217" i="3"/>
  <c r="U217" i="3"/>
  <c r="BB217" i="3"/>
  <c r="V217" i="3"/>
  <c r="AB217" i="3" s="1"/>
  <c r="W217" i="3"/>
  <c r="AC217" i="3" s="1"/>
  <c r="X217" i="3"/>
  <c r="AD217" i="3" s="1"/>
  <c r="Y217" i="3"/>
  <c r="AE217" i="3"/>
  <c r="Z217" i="3"/>
  <c r="AF217" i="3" s="1"/>
  <c r="AA217" i="3"/>
  <c r="AG217" i="3"/>
  <c r="AY217" i="3"/>
  <c r="AJ217" i="3"/>
  <c r="AP217" i="3" s="1"/>
  <c r="AK217" i="3"/>
  <c r="AQ217" i="3" s="1"/>
  <c r="AL217" i="3"/>
  <c r="AR217" i="3" s="1"/>
  <c r="AM217" i="3"/>
  <c r="AS217" i="3" s="1"/>
  <c r="AN217" i="3"/>
  <c r="AT217" i="3"/>
  <c r="AO217" i="3"/>
  <c r="AU217" i="3" s="1"/>
  <c r="BQ216" i="3"/>
  <c r="P216" i="3"/>
  <c r="Q216" i="3"/>
  <c r="R216" i="3"/>
  <c r="S216" i="3"/>
  <c r="T216" i="3"/>
  <c r="U216" i="3"/>
  <c r="BB216" i="3"/>
  <c r="V216" i="3"/>
  <c r="AB216" i="3" s="1"/>
  <c r="W216" i="3"/>
  <c r="AC216" i="3"/>
  <c r="X216" i="3"/>
  <c r="AD216" i="3" s="1"/>
  <c r="Y216" i="3"/>
  <c r="AE216" i="3" s="1"/>
  <c r="Z216" i="3"/>
  <c r="AF216" i="3" s="1"/>
  <c r="AA216" i="3"/>
  <c r="AG216" i="3" s="1"/>
  <c r="AY216" i="3"/>
  <c r="AJ216" i="3"/>
  <c r="AP216" i="3" s="1"/>
  <c r="AK216" i="3"/>
  <c r="AQ216" i="3"/>
  <c r="AL216" i="3"/>
  <c r="AR216" i="3" s="1"/>
  <c r="AM216" i="3"/>
  <c r="AS216" i="3" s="1"/>
  <c r="AN216" i="3"/>
  <c r="AT216" i="3" s="1"/>
  <c r="AO216" i="3"/>
  <c r="AU216" i="3"/>
  <c r="BQ215" i="3"/>
  <c r="P215" i="3"/>
  <c r="Q215" i="3"/>
  <c r="R215" i="3"/>
  <c r="S215" i="3"/>
  <c r="T215" i="3"/>
  <c r="U215" i="3"/>
  <c r="BB215" i="3"/>
  <c r="V215" i="3"/>
  <c r="AB215" i="3" s="1"/>
  <c r="W215" i="3"/>
  <c r="AC215" i="3" s="1"/>
  <c r="X215" i="3"/>
  <c r="AD215" i="3" s="1"/>
  <c r="Y215" i="3"/>
  <c r="AE215" i="3" s="1"/>
  <c r="Z215" i="3"/>
  <c r="AF215" i="3" s="1"/>
  <c r="AA215" i="3"/>
  <c r="AG215" i="3" s="1"/>
  <c r="AY215" i="3"/>
  <c r="AJ215" i="3"/>
  <c r="AP215" i="3" s="1"/>
  <c r="AK215" i="3"/>
  <c r="AQ215" i="3" s="1"/>
  <c r="AL215" i="3"/>
  <c r="AR215" i="3" s="1"/>
  <c r="AM215" i="3"/>
  <c r="AS215" i="3" s="1"/>
  <c r="AN215" i="3"/>
  <c r="AT215" i="3"/>
  <c r="AO215" i="3"/>
  <c r="AU215" i="3" s="1"/>
  <c r="BQ214" i="3"/>
  <c r="P214" i="3"/>
  <c r="Q214" i="3"/>
  <c r="R214" i="3"/>
  <c r="S214" i="3"/>
  <c r="T214" i="3"/>
  <c r="U214" i="3"/>
  <c r="BB214" i="3"/>
  <c r="V214" i="3"/>
  <c r="AB214" i="3" s="1"/>
  <c r="W214" i="3"/>
  <c r="AC214" i="3" s="1"/>
  <c r="X214" i="3"/>
  <c r="AD214" i="3" s="1"/>
  <c r="Y214" i="3"/>
  <c r="AE214" i="3"/>
  <c r="Z214" i="3"/>
  <c r="AF214" i="3" s="1"/>
  <c r="AA214" i="3"/>
  <c r="AG214" i="3" s="1"/>
  <c r="AY214" i="3"/>
  <c r="AJ214" i="3"/>
  <c r="AP214" i="3" s="1"/>
  <c r="AK214" i="3"/>
  <c r="AQ214" i="3" s="1"/>
  <c r="AL214" i="3"/>
  <c r="AR214" i="3" s="1"/>
  <c r="AM214" i="3"/>
  <c r="AS214" i="3" s="1"/>
  <c r="AN214" i="3"/>
  <c r="AT214" i="3" s="1"/>
  <c r="AO214" i="3"/>
  <c r="AU214" i="3" s="1"/>
  <c r="BQ213" i="3"/>
  <c r="P213" i="3"/>
  <c r="Q213" i="3"/>
  <c r="R213" i="3"/>
  <c r="S213" i="3"/>
  <c r="T213" i="3"/>
  <c r="U213" i="3"/>
  <c r="BB213" i="3"/>
  <c r="V213" i="3"/>
  <c r="AB213" i="3" s="1"/>
  <c r="W213" i="3"/>
  <c r="AC213" i="3" s="1"/>
  <c r="X213" i="3"/>
  <c r="AD213" i="3" s="1"/>
  <c r="Y213" i="3"/>
  <c r="AE213" i="3" s="1"/>
  <c r="Z213" i="3"/>
  <c r="AF213" i="3" s="1"/>
  <c r="AA213" i="3"/>
  <c r="AG213" i="3" s="1"/>
  <c r="AY213" i="3"/>
  <c r="AJ213" i="3"/>
  <c r="AP213" i="3" s="1"/>
  <c r="AK213" i="3"/>
  <c r="AQ213" i="3" s="1"/>
  <c r="AL213" i="3"/>
  <c r="AR213" i="3"/>
  <c r="AM213" i="3"/>
  <c r="AS213" i="3"/>
  <c r="AN213" i="3"/>
  <c r="AT213" i="3" s="1"/>
  <c r="AO213" i="3"/>
  <c r="AU213" i="3" s="1"/>
  <c r="BQ212" i="3"/>
  <c r="P212" i="3"/>
  <c r="Q212" i="3"/>
  <c r="R212" i="3"/>
  <c r="S212" i="3"/>
  <c r="T212" i="3"/>
  <c r="U212" i="3"/>
  <c r="BB212" i="3"/>
  <c r="V212" i="3"/>
  <c r="AB212" i="3" s="1"/>
  <c r="W212" i="3"/>
  <c r="AC212" i="3" s="1"/>
  <c r="X212" i="3"/>
  <c r="AD212" i="3" s="1"/>
  <c r="Y212" i="3"/>
  <c r="AE212" i="3" s="1"/>
  <c r="Z212" i="3"/>
  <c r="AF212" i="3" s="1"/>
  <c r="AA212" i="3"/>
  <c r="AG212" i="3" s="1"/>
  <c r="AY212" i="3"/>
  <c r="AJ212" i="3"/>
  <c r="AP212" i="3" s="1"/>
  <c r="AK212" i="3"/>
  <c r="AQ212" i="3" s="1"/>
  <c r="AL212" i="3"/>
  <c r="AR212" i="3" s="1"/>
  <c r="AM212" i="3"/>
  <c r="AS212" i="3" s="1"/>
  <c r="AN212" i="3"/>
  <c r="AT212" i="3" s="1"/>
  <c r="AO212" i="3"/>
  <c r="AU212" i="3" s="1"/>
  <c r="BQ211" i="3"/>
  <c r="P211" i="3"/>
  <c r="Q211" i="3"/>
  <c r="R211" i="3"/>
  <c r="S211" i="3"/>
  <c r="T211" i="3"/>
  <c r="U211" i="3"/>
  <c r="BB211" i="3"/>
  <c r="V211" i="3"/>
  <c r="AB211" i="3" s="1"/>
  <c r="W211" i="3"/>
  <c r="AC211" i="3" s="1"/>
  <c r="X211" i="3"/>
  <c r="AD211" i="3" s="1"/>
  <c r="Y211" i="3"/>
  <c r="AE211" i="3"/>
  <c r="Z211" i="3"/>
  <c r="AF211" i="3"/>
  <c r="AA211" i="3"/>
  <c r="AG211" i="3" s="1"/>
  <c r="AY211" i="3"/>
  <c r="AJ211" i="3"/>
  <c r="AP211" i="3" s="1"/>
  <c r="AK211" i="3"/>
  <c r="AQ211" i="3" s="1"/>
  <c r="AL211" i="3"/>
  <c r="AR211" i="3" s="1"/>
  <c r="AM211" i="3"/>
  <c r="AS211" i="3" s="1"/>
  <c r="AN211" i="3"/>
  <c r="AT211" i="3" s="1"/>
  <c r="AO211" i="3"/>
  <c r="AU211" i="3" s="1"/>
  <c r="BQ210" i="3"/>
  <c r="P210" i="3"/>
  <c r="Q210" i="3"/>
  <c r="R210" i="3"/>
  <c r="S210" i="3"/>
  <c r="T210" i="3"/>
  <c r="U210" i="3"/>
  <c r="BB210" i="3"/>
  <c r="V210" i="3"/>
  <c r="AB210" i="3" s="1"/>
  <c r="W210" i="3"/>
  <c r="AC210" i="3" s="1"/>
  <c r="X210" i="3"/>
  <c r="AD210" i="3" s="1"/>
  <c r="Y210" i="3"/>
  <c r="AE210" i="3"/>
  <c r="Z210" i="3"/>
  <c r="AF210" i="3" s="1"/>
  <c r="AA210" i="3"/>
  <c r="AG210" i="3" s="1"/>
  <c r="AY210" i="3"/>
  <c r="AJ210" i="3"/>
  <c r="AP210" i="3" s="1"/>
  <c r="AK210" i="3"/>
  <c r="AQ210" i="3" s="1"/>
  <c r="AL210" i="3"/>
  <c r="AR210" i="3" s="1"/>
  <c r="AM210" i="3"/>
  <c r="AS210" i="3" s="1"/>
  <c r="AN210" i="3"/>
  <c r="AT210" i="3" s="1"/>
  <c r="AO210" i="3"/>
  <c r="AU210" i="3"/>
  <c r="BQ209" i="3"/>
  <c r="P209" i="3"/>
  <c r="Q209" i="3"/>
  <c r="R209" i="3"/>
  <c r="S209" i="3"/>
  <c r="T209" i="3"/>
  <c r="U209" i="3"/>
  <c r="BB209" i="3"/>
  <c r="V209" i="3"/>
  <c r="AB209" i="3" s="1"/>
  <c r="W209" i="3"/>
  <c r="AC209" i="3" s="1"/>
  <c r="X209" i="3"/>
  <c r="AD209" i="3"/>
  <c r="Y209" i="3"/>
  <c r="AE209" i="3"/>
  <c r="Z209" i="3"/>
  <c r="AF209" i="3" s="1"/>
  <c r="AA209" i="3"/>
  <c r="AG209" i="3" s="1"/>
  <c r="AY209" i="3"/>
  <c r="AJ209" i="3"/>
  <c r="AP209" i="3"/>
  <c r="AK209" i="3"/>
  <c r="AQ209" i="3"/>
  <c r="AL209" i="3"/>
  <c r="AR209" i="3" s="1"/>
  <c r="AM209" i="3"/>
  <c r="AS209" i="3" s="1"/>
  <c r="AN209" i="3"/>
  <c r="AT209" i="3" s="1"/>
  <c r="AO209" i="3"/>
  <c r="AU209" i="3" s="1"/>
  <c r="BQ208" i="3"/>
  <c r="P208" i="3"/>
  <c r="Q208" i="3"/>
  <c r="R208" i="3"/>
  <c r="S208" i="3"/>
  <c r="T208" i="3"/>
  <c r="U208" i="3"/>
  <c r="BB208" i="3"/>
  <c r="V208" i="3"/>
  <c r="AB208" i="3" s="1"/>
  <c r="W208" i="3"/>
  <c r="AC208" i="3" s="1"/>
  <c r="X208" i="3"/>
  <c r="AD208" i="3" s="1"/>
  <c r="Y208" i="3"/>
  <c r="AE208" i="3" s="1"/>
  <c r="Z208" i="3"/>
  <c r="AF208" i="3" s="1"/>
  <c r="AA208" i="3"/>
  <c r="AG208" i="3" s="1"/>
  <c r="AY208" i="3"/>
  <c r="AJ208" i="3"/>
  <c r="AP208" i="3" s="1"/>
  <c r="AK208" i="3"/>
  <c r="AQ208" i="3" s="1"/>
  <c r="AL208" i="3"/>
  <c r="AR208" i="3" s="1"/>
  <c r="AM208" i="3"/>
  <c r="AS208" i="3" s="1"/>
  <c r="AN208" i="3"/>
  <c r="AT208" i="3" s="1"/>
  <c r="AO208" i="3"/>
  <c r="AU208" i="3" s="1"/>
  <c r="BQ207" i="3"/>
  <c r="P207" i="3"/>
  <c r="Q207" i="3"/>
  <c r="R207" i="3"/>
  <c r="S207" i="3"/>
  <c r="T207" i="3"/>
  <c r="U207" i="3"/>
  <c r="BB207" i="3"/>
  <c r="V207" i="3"/>
  <c r="AB207" i="3"/>
  <c r="W207" i="3"/>
  <c r="AC207" i="3" s="1"/>
  <c r="X207" i="3"/>
  <c r="AD207" i="3" s="1"/>
  <c r="Y207" i="3"/>
  <c r="AE207" i="3" s="1"/>
  <c r="Z207" i="3"/>
  <c r="AF207" i="3" s="1"/>
  <c r="AA207" i="3"/>
  <c r="AG207" i="3" s="1"/>
  <c r="AY207" i="3"/>
  <c r="AJ207" i="3"/>
  <c r="AP207" i="3" s="1"/>
  <c r="AK207" i="3"/>
  <c r="AQ207" i="3" s="1"/>
  <c r="AL207" i="3"/>
  <c r="AR207" i="3" s="1"/>
  <c r="AM207" i="3"/>
  <c r="AS207" i="3" s="1"/>
  <c r="AN207" i="3"/>
  <c r="AT207" i="3" s="1"/>
  <c r="AO207" i="3"/>
  <c r="AU207" i="3" s="1"/>
  <c r="BQ206" i="3"/>
  <c r="P206" i="3"/>
  <c r="Q206" i="3"/>
  <c r="R206" i="3"/>
  <c r="S206" i="3"/>
  <c r="T206" i="3"/>
  <c r="U206" i="3"/>
  <c r="BB206" i="3"/>
  <c r="V206" i="3"/>
  <c r="AB206" i="3" s="1"/>
  <c r="W206" i="3"/>
  <c r="AC206" i="3"/>
  <c r="X206" i="3"/>
  <c r="AD206" i="3" s="1"/>
  <c r="Y206" i="3"/>
  <c r="AE206" i="3" s="1"/>
  <c r="Z206" i="3"/>
  <c r="AF206" i="3" s="1"/>
  <c r="AA206" i="3"/>
  <c r="AG206" i="3"/>
  <c r="AY206" i="3"/>
  <c r="AJ206" i="3"/>
  <c r="AP206" i="3" s="1"/>
  <c r="AK206" i="3"/>
  <c r="AQ206" i="3" s="1"/>
  <c r="AL206" i="3"/>
  <c r="AR206" i="3" s="1"/>
  <c r="AM206" i="3"/>
  <c r="AS206" i="3" s="1"/>
  <c r="AN206" i="3"/>
  <c r="AT206" i="3" s="1"/>
  <c r="AO206" i="3"/>
  <c r="AU206" i="3" s="1"/>
  <c r="BQ205" i="3"/>
  <c r="P205" i="3"/>
  <c r="Q205" i="3"/>
  <c r="R205" i="3"/>
  <c r="S205" i="3"/>
  <c r="T205" i="3"/>
  <c r="U205" i="3"/>
  <c r="BB205" i="3"/>
  <c r="V205" i="3"/>
  <c r="AB205" i="3" s="1"/>
  <c r="W205" i="3"/>
  <c r="AC205" i="3" s="1"/>
  <c r="X205" i="3"/>
  <c r="AD205" i="3" s="1"/>
  <c r="Y205" i="3"/>
  <c r="AE205" i="3"/>
  <c r="Z205" i="3"/>
  <c r="AF205" i="3"/>
  <c r="AA205" i="3"/>
  <c r="AG205" i="3" s="1"/>
  <c r="AY205" i="3"/>
  <c r="AJ205" i="3"/>
  <c r="AP205" i="3" s="1"/>
  <c r="AK205" i="3"/>
  <c r="AQ205" i="3" s="1"/>
  <c r="AL205" i="3"/>
  <c r="AR205" i="3" s="1"/>
  <c r="AM205" i="3"/>
  <c r="AS205" i="3" s="1"/>
  <c r="AN205" i="3"/>
  <c r="AT205" i="3" s="1"/>
  <c r="AO205" i="3"/>
  <c r="AU205" i="3" s="1"/>
  <c r="BQ204" i="3"/>
  <c r="P204" i="3"/>
  <c r="Q204" i="3"/>
  <c r="R204" i="3"/>
  <c r="S204" i="3"/>
  <c r="T204" i="3"/>
  <c r="U204" i="3"/>
  <c r="BB204" i="3"/>
  <c r="V204" i="3"/>
  <c r="AB204" i="3"/>
  <c r="W204" i="3"/>
  <c r="AC204" i="3" s="1"/>
  <c r="X204" i="3"/>
  <c r="AD204" i="3"/>
  <c r="Y204" i="3"/>
  <c r="AE204" i="3" s="1"/>
  <c r="Z204" i="3"/>
  <c r="AF204" i="3"/>
  <c r="AA204" i="3"/>
  <c r="AG204" i="3" s="1"/>
  <c r="AY204" i="3"/>
  <c r="AJ204" i="3"/>
  <c r="AP204" i="3" s="1"/>
  <c r="AK204" i="3"/>
  <c r="AQ204" i="3"/>
  <c r="AL204" i="3"/>
  <c r="AR204" i="3" s="1"/>
  <c r="AM204" i="3"/>
  <c r="AS204" i="3"/>
  <c r="AN204" i="3"/>
  <c r="AT204" i="3" s="1"/>
  <c r="AO204" i="3"/>
  <c r="AU204" i="3" s="1"/>
  <c r="BQ203" i="3"/>
  <c r="P203" i="3"/>
  <c r="Q203" i="3"/>
  <c r="R203" i="3"/>
  <c r="S203" i="3"/>
  <c r="T203" i="3"/>
  <c r="U203" i="3"/>
  <c r="BB203" i="3"/>
  <c r="V203" i="3"/>
  <c r="AB203" i="3"/>
  <c r="W203" i="3"/>
  <c r="AC203" i="3" s="1"/>
  <c r="X203" i="3"/>
  <c r="AD203" i="3"/>
  <c r="Y203" i="3"/>
  <c r="AE203" i="3"/>
  <c r="Z203" i="3"/>
  <c r="AF203" i="3" s="1"/>
  <c r="AA203" i="3"/>
  <c r="AG203" i="3" s="1"/>
  <c r="AY203" i="3"/>
  <c r="AJ203" i="3"/>
  <c r="AP203" i="3" s="1"/>
  <c r="AK203" i="3"/>
  <c r="AQ203" i="3" s="1"/>
  <c r="AL203" i="3"/>
  <c r="AR203" i="3" s="1"/>
  <c r="AM203" i="3"/>
  <c r="AS203" i="3" s="1"/>
  <c r="AN203" i="3"/>
  <c r="AT203" i="3" s="1"/>
  <c r="AO203" i="3"/>
  <c r="AU203" i="3"/>
  <c r="BQ202" i="3"/>
  <c r="P202" i="3"/>
  <c r="Q202" i="3"/>
  <c r="R202" i="3"/>
  <c r="S202" i="3"/>
  <c r="T202" i="3"/>
  <c r="U202" i="3"/>
  <c r="BB202" i="3"/>
  <c r="V202" i="3"/>
  <c r="AB202" i="3" s="1"/>
  <c r="W202" i="3"/>
  <c r="AC202" i="3" s="1"/>
  <c r="X202" i="3"/>
  <c r="AD202" i="3" s="1"/>
  <c r="Y202" i="3"/>
  <c r="AE202" i="3" s="1"/>
  <c r="Z202" i="3"/>
  <c r="AF202" i="3" s="1"/>
  <c r="AA202" i="3"/>
  <c r="AG202" i="3" s="1"/>
  <c r="AY202" i="3"/>
  <c r="AJ202" i="3"/>
  <c r="AP202" i="3" s="1"/>
  <c r="AK202" i="3"/>
  <c r="AQ202" i="3" s="1"/>
  <c r="AL202" i="3"/>
  <c r="AR202" i="3" s="1"/>
  <c r="AM202" i="3"/>
  <c r="AS202" i="3" s="1"/>
  <c r="AN202" i="3"/>
  <c r="AT202" i="3" s="1"/>
  <c r="AO202" i="3"/>
  <c r="AU202" i="3" s="1"/>
  <c r="BQ201" i="3"/>
  <c r="P201" i="3"/>
  <c r="Q201" i="3"/>
  <c r="R201" i="3"/>
  <c r="S201" i="3"/>
  <c r="T201" i="3"/>
  <c r="U201" i="3"/>
  <c r="BB201" i="3"/>
  <c r="V201" i="3"/>
  <c r="AB201" i="3" s="1"/>
  <c r="W201" i="3"/>
  <c r="AC201" i="3" s="1"/>
  <c r="X201" i="3"/>
  <c r="AD201" i="3"/>
  <c r="Y201" i="3"/>
  <c r="AE201" i="3" s="1"/>
  <c r="Z201" i="3"/>
  <c r="AF201" i="3" s="1"/>
  <c r="AA201" i="3"/>
  <c r="AG201" i="3" s="1"/>
  <c r="AY201" i="3"/>
  <c r="AJ201" i="3"/>
  <c r="AP201" i="3"/>
  <c r="AK201" i="3"/>
  <c r="AQ201" i="3" s="1"/>
  <c r="AL201" i="3"/>
  <c r="AR201" i="3" s="1"/>
  <c r="AM201" i="3"/>
  <c r="AS201" i="3" s="1"/>
  <c r="AN201" i="3"/>
  <c r="AT201" i="3"/>
  <c r="AO201" i="3"/>
  <c r="AU201" i="3" s="1"/>
  <c r="BQ200" i="3"/>
  <c r="P200" i="3"/>
  <c r="Q200" i="3"/>
  <c r="R200" i="3"/>
  <c r="S200" i="3"/>
  <c r="T200" i="3"/>
  <c r="U200" i="3"/>
  <c r="BB200" i="3"/>
  <c r="V200" i="3"/>
  <c r="AB200" i="3" s="1"/>
  <c r="W200" i="3"/>
  <c r="AC200" i="3" s="1"/>
  <c r="X200" i="3"/>
  <c r="AD200" i="3"/>
  <c r="Y200" i="3"/>
  <c r="AE200" i="3" s="1"/>
  <c r="Z200" i="3"/>
  <c r="AF200" i="3"/>
  <c r="AA200" i="3"/>
  <c r="AG200" i="3"/>
  <c r="AY200" i="3"/>
  <c r="AJ200" i="3"/>
  <c r="AP200" i="3" s="1"/>
  <c r="AK200" i="3"/>
  <c r="AQ200" i="3" s="1"/>
  <c r="AL200" i="3"/>
  <c r="AR200" i="3" s="1"/>
  <c r="AM200" i="3"/>
  <c r="AS200" i="3" s="1"/>
  <c r="AN200" i="3"/>
  <c r="AT200" i="3" s="1"/>
  <c r="AO200" i="3"/>
  <c r="AU200" i="3" s="1"/>
  <c r="BQ199" i="3"/>
  <c r="P199" i="3"/>
  <c r="Q199" i="3"/>
  <c r="R199" i="3"/>
  <c r="S199" i="3"/>
  <c r="T199" i="3"/>
  <c r="U199" i="3"/>
  <c r="BB199" i="3"/>
  <c r="V199" i="3"/>
  <c r="AB199" i="3" s="1"/>
  <c r="W199" i="3"/>
  <c r="AC199" i="3" s="1"/>
  <c r="X199" i="3"/>
  <c r="AD199" i="3" s="1"/>
  <c r="Y199" i="3"/>
  <c r="AE199" i="3" s="1"/>
  <c r="Z199" i="3"/>
  <c r="AF199" i="3" s="1"/>
  <c r="AA199" i="3"/>
  <c r="AG199" i="3" s="1"/>
  <c r="AY199" i="3"/>
  <c r="AJ199" i="3"/>
  <c r="AP199" i="3" s="1"/>
  <c r="AK199" i="3"/>
  <c r="AQ199" i="3" s="1"/>
  <c r="AL199" i="3"/>
  <c r="AR199" i="3" s="1"/>
  <c r="AM199" i="3"/>
  <c r="AS199" i="3" s="1"/>
  <c r="AN199" i="3"/>
  <c r="AT199" i="3" s="1"/>
  <c r="AO199" i="3"/>
  <c r="AU199" i="3" s="1"/>
  <c r="BQ198" i="3"/>
  <c r="P198" i="3"/>
  <c r="Q198" i="3"/>
  <c r="R198" i="3"/>
  <c r="S198" i="3"/>
  <c r="T198" i="3"/>
  <c r="U198" i="3"/>
  <c r="BB198" i="3"/>
  <c r="V198" i="3"/>
  <c r="AB198" i="3" s="1"/>
  <c r="W198" i="3"/>
  <c r="AC198" i="3" s="1"/>
  <c r="X198" i="3"/>
  <c r="AD198" i="3" s="1"/>
  <c r="Y198" i="3"/>
  <c r="AE198" i="3" s="1"/>
  <c r="Z198" i="3"/>
  <c r="AF198" i="3" s="1"/>
  <c r="AA198" i="3"/>
  <c r="AG198" i="3" s="1"/>
  <c r="AY198" i="3"/>
  <c r="AJ198" i="3"/>
  <c r="AP198" i="3" s="1"/>
  <c r="AK198" i="3"/>
  <c r="AQ198" i="3" s="1"/>
  <c r="AL198" i="3"/>
  <c r="AR198" i="3" s="1"/>
  <c r="AM198" i="3"/>
  <c r="AS198" i="3" s="1"/>
  <c r="AN198" i="3"/>
  <c r="AT198" i="3" s="1"/>
  <c r="AO198" i="3"/>
  <c r="AU198" i="3" s="1"/>
  <c r="BQ197" i="3"/>
  <c r="P197" i="3"/>
  <c r="Q197" i="3"/>
  <c r="R197" i="3"/>
  <c r="S197" i="3"/>
  <c r="T197" i="3"/>
  <c r="U197" i="3"/>
  <c r="BB197" i="3"/>
  <c r="V197" i="3"/>
  <c r="AB197" i="3" s="1"/>
  <c r="W197" i="3"/>
  <c r="AC197" i="3" s="1"/>
  <c r="X197" i="3"/>
  <c r="AD197" i="3" s="1"/>
  <c r="Y197" i="3"/>
  <c r="AE197" i="3" s="1"/>
  <c r="Z197" i="3"/>
  <c r="AF197" i="3" s="1"/>
  <c r="AH197" i="3" s="1"/>
  <c r="AI197" i="3" s="1"/>
  <c r="AA197" i="3"/>
  <c r="AG197" i="3" s="1"/>
  <c r="AY197" i="3"/>
  <c r="AJ197" i="3"/>
  <c r="AP197" i="3" s="1"/>
  <c r="AK197" i="3"/>
  <c r="AQ197" i="3" s="1"/>
  <c r="AL197" i="3"/>
  <c r="AR197" i="3"/>
  <c r="AM197" i="3"/>
  <c r="AS197" i="3" s="1"/>
  <c r="AN197" i="3"/>
  <c r="AT197" i="3" s="1"/>
  <c r="AO197" i="3"/>
  <c r="AU197" i="3" s="1"/>
  <c r="BQ196" i="3"/>
  <c r="P196" i="3"/>
  <c r="Q196" i="3"/>
  <c r="R196" i="3"/>
  <c r="S196" i="3"/>
  <c r="T196" i="3"/>
  <c r="U196" i="3"/>
  <c r="BB196" i="3"/>
  <c r="V196" i="3"/>
  <c r="AB196" i="3" s="1"/>
  <c r="W196" i="3"/>
  <c r="AC196" i="3" s="1"/>
  <c r="X196" i="3"/>
  <c r="AD196" i="3" s="1"/>
  <c r="Y196" i="3"/>
  <c r="AE196" i="3" s="1"/>
  <c r="Z196" i="3"/>
  <c r="AF196" i="3" s="1"/>
  <c r="AA196" i="3"/>
  <c r="AG196" i="3" s="1"/>
  <c r="AY196" i="3"/>
  <c r="AJ196" i="3"/>
  <c r="AP196" i="3" s="1"/>
  <c r="AK196" i="3"/>
  <c r="AQ196" i="3" s="1"/>
  <c r="AL196" i="3"/>
  <c r="AR196" i="3" s="1"/>
  <c r="AM196" i="3"/>
  <c r="AS196" i="3" s="1"/>
  <c r="AN196" i="3"/>
  <c r="AT196" i="3" s="1"/>
  <c r="AO196" i="3"/>
  <c r="AU196" i="3"/>
  <c r="BQ195" i="3"/>
  <c r="P195" i="3"/>
  <c r="Q195" i="3"/>
  <c r="R195" i="3"/>
  <c r="S195" i="3"/>
  <c r="T195" i="3"/>
  <c r="U195" i="3"/>
  <c r="BB195" i="3"/>
  <c r="V195" i="3"/>
  <c r="AB195" i="3" s="1"/>
  <c r="W195" i="3"/>
  <c r="AC195" i="3" s="1"/>
  <c r="X195" i="3"/>
  <c r="AD195" i="3" s="1"/>
  <c r="Y195" i="3"/>
  <c r="AE195" i="3" s="1"/>
  <c r="Z195" i="3"/>
  <c r="AF195" i="3"/>
  <c r="AA195" i="3"/>
  <c r="AG195" i="3" s="1"/>
  <c r="AY195" i="3"/>
  <c r="AJ195" i="3"/>
  <c r="AP195" i="3" s="1"/>
  <c r="AK195" i="3"/>
  <c r="AQ195" i="3" s="1"/>
  <c r="AL195" i="3"/>
  <c r="AR195" i="3"/>
  <c r="AM195" i="3"/>
  <c r="AS195" i="3" s="1"/>
  <c r="AN195" i="3"/>
  <c r="AT195" i="3" s="1"/>
  <c r="AO195" i="3"/>
  <c r="AU195" i="3" s="1"/>
  <c r="BQ194" i="3"/>
  <c r="P194" i="3"/>
  <c r="Q194" i="3"/>
  <c r="R194" i="3"/>
  <c r="S194" i="3"/>
  <c r="T194" i="3"/>
  <c r="U194" i="3"/>
  <c r="BB194" i="3"/>
  <c r="V194" i="3"/>
  <c r="AB194" i="3" s="1"/>
  <c r="W194" i="3"/>
  <c r="AC194" i="3" s="1"/>
  <c r="X194" i="3"/>
  <c r="AD194" i="3" s="1"/>
  <c r="Y194" i="3"/>
  <c r="AE194" i="3"/>
  <c r="Z194" i="3"/>
  <c r="AF194" i="3" s="1"/>
  <c r="AA194" i="3"/>
  <c r="AG194" i="3" s="1"/>
  <c r="AY194" i="3"/>
  <c r="AJ194" i="3"/>
  <c r="AP194" i="3" s="1"/>
  <c r="AK194" i="3"/>
  <c r="AQ194" i="3" s="1"/>
  <c r="AL194" i="3"/>
  <c r="AR194" i="3"/>
  <c r="AM194" i="3"/>
  <c r="AS194" i="3" s="1"/>
  <c r="AN194" i="3"/>
  <c r="AT194" i="3" s="1"/>
  <c r="AO194" i="3"/>
  <c r="AU194" i="3" s="1"/>
  <c r="BQ193" i="3"/>
  <c r="P193" i="3"/>
  <c r="Q193" i="3"/>
  <c r="R193" i="3"/>
  <c r="S193" i="3"/>
  <c r="T193" i="3"/>
  <c r="U193" i="3"/>
  <c r="BB193" i="3"/>
  <c r="V193" i="3"/>
  <c r="AB193" i="3" s="1"/>
  <c r="W193" i="3"/>
  <c r="AC193" i="3"/>
  <c r="X193" i="3"/>
  <c r="AD193" i="3" s="1"/>
  <c r="Y193" i="3"/>
  <c r="AE193" i="3" s="1"/>
  <c r="Z193" i="3"/>
  <c r="AF193" i="3" s="1"/>
  <c r="AA193" i="3"/>
  <c r="AG193" i="3" s="1"/>
  <c r="AY193" i="3"/>
  <c r="AJ193" i="3"/>
  <c r="AP193" i="3" s="1"/>
  <c r="AK193" i="3"/>
  <c r="AQ193" i="3" s="1"/>
  <c r="AL193" i="3"/>
  <c r="AR193" i="3" s="1"/>
  <c r="AM193" i="3"/>
  <c r="AS193" i="3" s="1"/>
  <c r="AN193" i="3"/>
  <c r="AT193" i="3" s="1"/>
  <c r="AO193" i="3"/>
  <c r="AU193" i="3" s="1"/>
  <c r="BQ192" i="3"/>
  <c r="P192" i="3"/>
  <c r="Q192" i="3"/>
  <c r="R192" i="3"/>
  <c r="S192" i="3"/>
  <c r="T192" i="3"/>
  <c r="U192" i="3"/>
  <c r="BB192" i="3"/>
  <c r="V192" i="3"/>
  <c r="AB192" i="3" s="1"/>
  <c r="W192" i="3"/>
  <c r="AC192" i="3"/>
  <c r="X192" i="3"/>
  <c r="AD192" i="3" s="1"/>
  <c r="Y192" i="3"/>
  <c r="AE192" i="3" s="1"/>
  <c r="Z192" i="3"/>
  <c r="AF192" i="3"/>
  <c r="AA192" i="3"/>
  <c r="AG192" i="3" s="1"/>
  <c r="AY192" i="3"/>
  <c r="AJ192" i="3"/>
  <c r="AP192" i="3" s="1"/>
  <c r="AK192" i="3"/>
  <c r="AQ192" i="3" s="1"/>
  <c r="AL192" i="3"/>
  <c r="AR192" i="3" s="1"/>
  <c r="AM192" i="3"/>
  <c r="AS192" i="3" s="1"/>
  <c r="AN192" i="3"/>
  <c r="AT192" i="3" s="1"/>
  <c r="AO192" i="3"/>
  <c r="AU192" i="3" s="1"/>
  <c r="BQ191" i="3"/>
  <c r="P191" i="3"/>
  <c r="Q191" i="3"/>
  <c r="R191" i="3"/>
  <c r="S191" i="3"/>
  <c r="T191" i="3"/>
  <c r="U191" i="3"/>
  <c r="BB191" i="3"/>
  <c r="V191" i="3"/>
  <c r="AB191" i="3" s="1"/>
  <c r="W191" i="3"/>
  <c r="AC191" i="3" s="1"/>
  <c r="X191" i="3"/>
  <c r="AD191" i="3" s="1"/>
  <c r="Y191" i="3"/>
  <c r="AE191" i="3" s="1"/>
  <c r="Z191" i="3"/>
  <c r="AF191" i="3" s="1"/>
  <c r="AA191" i="3"/>
  <c r="AG191" i="3" s="1"/>
  <c r="AY191" i="3"/>
  <c r="AJ191" i="3"/>
  <c r="AP191" i="3"/>
  <c r="AK191" i="3"/>
  <c r="AQ191" i="3" s="1"/>
  <c r="AL191" i="3"/>
  <c r="AR191" i="3" s="1"/>
  <c r="AM191" i="3"/>
  <c r="AS191" i="3" s="1"/>
  <c r="AN191" i="3"/>
  <c r="AT191" i="3" s="1"/>
  <c r="AO191" i="3"/>
  <c r="AU191" i="3" s="1"/>
  <c r="BQ190" i="3"/>
  <c r="P190" i="3"/>
  <c r="Q190" i="3"/>
  <c r="R190" i="3"/>
  <c r="S190" i="3"/>
  <c r="T190" i="3"/>
  <c r="U190" i="3"/>
  <c r="BB190" i="3"/>
  <c r="V190" i="3"/>
  <c r="AB190" i="3" s="1"/>
  <c r="W190" i="3"/>
  <c r="AC190" i="3" s="1"/>
  <c r="X190" i="3"/>
  <c r="AD190" i="3" s="1"/>
  <c r="Y190" i="3"/>
  <c r="AE190" i="3" s="1"/>
  <c r="Z190" i="3"/>
  <c r="AF190" i="3" s="1"/>
  <c r="AA190" i="3"/>
  <c r="AG190" i="3" s="1"/>
  <c r="AY190" i="3"/>
  <c r="AJ190" i="3"/>
  <c r="AP190" i="3"/>
  <c r="AK190" i="3"/>
  <c r="AQ190" i="3" s="1"/>
  <c r="AL190" i="3"/>
  <c r="AR190" i="3" s="1"/>
  <c r="AM190" i="3"/>
  <c r="AS190" i="3" s="1"/>
  <c r="AN190" i="3"/>
  <c r="AT190" i="3" s="1"/>
  <c r="AO190" i="3"/>
  <c r="AU190" i="3" s="1"/>
  <c r="BQ189" i="3"/>
  <c r="P189" i="3"/>
  <c r="Q189" i="3"/>
  <c r="R189" i="3"/>
  <c r="S189" i="3"/>
  <c r="T189" i="3"/>
  <c r="U189" i="3"/>
  <c r="BB189" i="3"/>
  <c r="V189" i="3"/>
  <c r="AB189" i="3" s="1"/>
  <c r="W189" i="3"/>
  <c r="AC189" i="3" s="1"/>
  <c r="X189" i="3"/>
  <c r="AD189" i="3" s="1"/>
  <c r="Y189" i="3"/>
  <c r="AE189" i="3" s="1"/>
  <c r="Z189" i="3"/>
  <c r="AF189" i="3" s="1"/>
  <c r="AA189" i="3"/>
  <c r="AG189" i="3" s="1"/>
  <c r="AY189" i="3"/>
  <c r="AJ189" i="3"/>
  <c r="AP189" i="3" s="1"/>
  <c r="AK189" i="3"/>
  <c r="AQ189" i="3" s="1"/>
  <c r="AL189" i="3"/>
  <c r="AR189" i="3" s="1"/>
  <c r="AM189" i="3"/>
  <c r="AS189" i="3"/>
  <c r="AN189" i="3"/>
  <c r="AT189" i="3" s="1"/>
  <c r="AO189" i="3"/>
  <c r="AU189" i="3" s="1"/>
  <c r="BQ188" i="3"/>
  <c r="P188" i="3"/>
  <c r="Q188" i="3"/>
  <c r="R188" i="3"/>
  <c r="S188" i="3"/>
  <c r="T188" i="3"/>
  <c r="U188" i="3"/>
  <c r="BB188" i="3"/>
  <c r="V188" i="3"/>
  <c r="AB188" i="3" s="1"/>
  <c r="W188" i="3"/>
  <c r="AC188" i="3" s="1"/>
  <c r="X188" i="3"/>
  <c r="AD188" i="3"/>
  <c r="Y188" i="3"/>
  <c r="AE188" i="3" s="1"/>
  <c r="Z188" i="3"/>
  <c r="AF188" i="3"/>
  <c r="AA188" i="3"/>
  <c r="AG188" i="3" s="1"/>
  <c r="AY188" i="3"/>
  <c r="AJ188" i="3"/>
  <c r="AP188" i="3" s="1"/>
  <c r="AK188" i="3"/>
  <c r="AQ188" i="3" s="1"/>
  <c r="AL188" i="3"/>
  <c r="AR188" i="3" s="1"/>
  <c r="AM188" i="3"/>
  <c r="AS188" i="3" s="1"/>
  <c r="AN188" i="3"/>
  <c r="AT188" i="3" s="1"/>
  <c r="AO188" i="3"/>
  <c r="AU188" i="3" s="1"/>
  <c r="BQ187" i="3"/>
  <c r="P187" i="3"/>
  <c r="Q187" i="3"/>
  <c r="R187" i="3"/>
  <c r="S187" i="3"/>
  <c r="T187" i="3"/>
  <c r="U187" i="3"/>
  <c r="BB187" i="3"/>
  <c r="V187" i="3"/>
  <c r="AB187" i="3" s="1"/>
  <c r="W187" i="3"/>
  <c r="AC187" i="3" s="1"/>
  <c r="X187" i="3"/>
  <c r="AD187" i="3" s="1"/>
  <c r="Y187" i="3"/>
  <c r="AE187" i="3" s="1"/>
  <c r="Z187" i="3"/>
  <c r="AF187" i="3" s="1"/>
  <c r="AA187" i="3"/>
  <c r="AG187" i="3" s="1"/>
  <c r="AY187" i="3"/>
  <c r="AJ187" i="3"/>
  <c r="AP187" i="3" s="1"/>
  <c r="AK187" i="3"/>
  <c r="AQ187" i="3" s="1"/>
  <c r="AL187" i="3"/>
  <c r="AR187" i="3"/>
  <c r="AM187" i="3"/>
  <c r="AS187" i="3" s="1"/>
  <c r="AN187" i="3"/>
  <c r="AT187" i="3" s="1"/>
  <c r="AO187" i="3"/>
  <c r="AU187" i="3" s="1"/>
  <c r="BQ186" i="3"/>
  <c r="P186" i="3"/>
  <c r="Q186" i="3"/>
  <c r="R186" i="3"/>
  <c r="S186" i="3"/>
  <c r="T186" i="3"/>
  <c r="U186" i="3"/>
  <c r="BB186" i="3"/>
  <c r="V186" i="3"/>
  <c r="AB186" i="3" s="1"/>
  <c r="W186" i="3"/>
  <c r="AC186" i="3" s="1"/>
  <c r="X186" i="3"/>
  <c r="AD186" i="3" s="1"/>
  <c r="Y186" i="3"/>
  <c r="AE186" i="3"/>
  <c r="Z186" i="3"/>
  <c r="AF186" i="3" s="1"/>
  <c r="AA186" i="3"/>
  <c r="AG186" i="3"/>
  <c r="AY186" i="3"/>
  <c r="AJ186" i="3"/>
  <c r="AP186" i="3" s="1"/>
  <c r="AK186" i="3"/>
  <c r="AQ186" i="3"/>
  <c r="AL186" i="3"/>
  <c r="AR186" i="3" s="1"/>
  <c r="AM186" i="3"/>
  <c r="AS186" i="3" s="1"/>
  <c r="AN186" i="3"/>
  <c r="AT186" i="3" s="1"/>
  <c r="AO186" i="3"/>
  <c r="AU186" i="3" s="1"/>
  <c r="BQ185" i="3"/>
  <c r="P185" i="3"/>
  <c r="Q185" i="3"/>
  <c r="R185" i="3"/>
  <c r="S185" i="3"/>
  <c r="T185" i="3"/>
  <c r="U185" i="3"/>
  <c r="BB185" i="3"/>
  <c r="V185" i="3"/>
  <c r="AB185" i="3" s="1"/>
  <c r="W185" i="3"/>
  <c r="AC185" i="3" s="1"/>
  <c r="X185" i="3"/>
  <c r="AD185" i="3"/>
  <c r="Y185" i="3"/>
  <c r="AE185" i="3" s="1"/>
  <c r="Z185" i="3"/>
  <c r="AF185" i="3" s="1"/>
  <c r="AA185" i="3"/>
  <c r="AG185" i="3" s="1"/>
  <c r="AY185" i="3"/>
  <c r="AJ185" i="3"/>
  <c r="AP185" i="3" s="1"/>
  <c r="AK185" i="3"/>
  <c r="AQ185" i="3" s="1"/>
  <c r="AL185" i="3"/>
  <c r="AR185" i="3" s="1"/>
  <c r="AM185" i="3"/>
  <c r="AS185" i="3" s="1"/>
  <c r="AN185" i="3"/>
  <c r="AT185" i="3"/>
  <c r="AO185" i="3"/>
  <c r="AU185" i="3" s="1"/>
  <c r="BQ184" i="3"/>
  <c r="P184" i="3"/>
  <c r="Q184" i="3"/>
  <c r="R184" i="3"/>
  <c r="S184" i="3"/>
  <c r="T184" i="3"/>
  <c r="U184" i="3"/>
  <c r="BB184" i="3"/>
  <c r="V184" i="3"/>
  <c r="AB184" i="3" s="1"/>
  <c r="W184" i="3"/>
  <c r="AC184" i="3" s="1"/>
  <c r="X184" i="3"/>
  <c r="AD184" i="3" s="1"/>
  <c r="Y184" i="3"/>
  <c r="AE184" i="3" s="1"/>
  <c r="Z184" i="3"/>
  <c r="AF184" i="3" s="1"/>
  <c r="AA184" i="3"/>
  <c r="AG184" i="3" s="1"/>
  <c r="AY184" i="3"/>
  <c r="AJ184" i="3"/>
  <c r="AP184" i="3" s="1"/>
  <c r="AK184" i="3"/>
  <c r="AQ184" i="3" s="1"/>
  <c r="AL184" i="3"/>
  <c r="AR184" i="3" s="1"/>
  <c r="AM184" i="3"/>
  <c r="AS184" i="3" s="1"/>
  <c r="AN184" i="3"/>
  <c r="AT184" i="3" s="1"/>
  <c r="AO184" i="3"/>
  <c r="AU184" i="3" s="1"/>
  <c r="BQ183" i="3"/>
  <c r="P183" i="3"/>
  <c r="Q183" i="3"/>
  <c r="R183" i="3"/>
  <c r="S183" i="3"/>
  <c r="T183" i="3"/>
  <c r="U183" i="3"/>
  <c r="BB183" i="3"/>
  <c r="V183" i="3"/>
  <c r="AB183" i="3" s="1"/>
  <c r="W183" i="3"/>
  <c r="AC183" i="3"/>
  <c r="X183" i="3"/>
  <c r="AD183" i="3" s="1"/>
  <c r="Y183" i="3"/>
  <c r="AE183" i="3" s="1"/>
  <c r="Z183" i="3"/>
  <c r="AF183" i="3" s="1"/>
  <c r="AA183" i="3"/>
  <c r="AG183" i="3"/>
  <c r="AY183" i="3"/>
  <c r="AJ183" i="3"/>
  <c r="AP183" i="3"/>
  <c r="AK183" i="3"/>
  <c r="AQ183" i="3" s="1"/>
  <c r="AL183" i="3"/>
  <c r="AR183" i="3" s="1"/>
  <c r="AM183" i="3"/>
  <c r="AS183" i="3" s="1"/>
  <c r="AN183" i="3"/>
  <c r="AT183" i="3"/>
  <c r="AO183" i="3"/>
  <c r="AU183" i="3" s="1"/>
  <c r="BQ182" i="3"/>
  <c r="P182" i="3"/>
  <c r="Q182" i="3"/>
  <c r="R182" i="3"/>
  <c r="S182" i="3"/>
  <c r="T182" i="3"/>
  <c r="U182" i="3"/>
  <c r="BB182" i="3"/>
  <c r="V182" i="3"/>
  <c r="AB182" i="3" s="1"/>
  <c r="W182" i="3"/>
  <c r="AC182" i="3" s="1"/>
  <c r="X182" i="3"/>
  <c r="AD182" i="3" s="1"/>
  <c r="Y182" i="3"/>
  <c r="AE182" i="3" s="1"/>
  <c r="Z182" i="3"/>
  <c r="AF182" i="3" s="1"/>
  <c r="AA182" i="3"/>
  <c r="AG182" i="3" s="1"/>
  <c r="AY182" i="3"/>
  <c r="AJ182" i="3"/>
  <c r="AP182" i="3" s="1"/>
  <c r="AK182" i="3"/>
  <c r="AQ182" i="3" s="1"/>
  <c r="AL182" i="3"/>
  <c r="AR182" i="3" s="1"/>
  <c r="AM182" i="3"/>
  <c r="AS182" i="3" s="1"/>
  <c r="AN182" i="3"/>
  <c r="AT182" i="3" s="1"/>
  <c r="AO182" i="3"/>
  <c r="AU182" i="3" s="1"/>
  <c r="BQ181" i="3"/>
  <c r="P181" i="3"/>
  <c r="Q181" i="3"/>
  <c r="R181" i="3"/>
  <c r="S181" i="3"/>
  <c r="T181" i="3"/>
  <c r="U181" i="3"/>
  <c r="BB181" i="3"/>
  <c r="V181" i="3"/>
  <c r="AB181" i="3" s="1"/>
  <c r="W181" i="3"/>
  <c r="AC181" i="3"/>
  <c r="X181" i="3"/>
  <c r="AD181" i="3" s="1"/>
  <c r="Y181" i="3"/>
  <c r="AE181" i="3" s="1"/>
  <c r="Z181" i="3"/>
  <c r="AF181" i="3" s="1"/>
  <c r="AA181" i="3"/>
  <c r="AG181" i="3" s="1"/>
  <c r="AY181" i="3"/>
  <c r="AJ181" i="3"/>
  <c r="AP181" i="3"/>
  <c r="AK181" i="3"/>
  <c r="AQ181" i="3" s="1"/>
  <c r="AL181" i="3"/>
  <c r="AR181" i="3"/>
  <c r="AM181" i="3"/>
  <c r="AS181" i="3"/>
  <c r="AN181" i="3"/>
  <c r="AT181" i="3" s="1"/>
  <c r="AO181" i="3"/>
  <c r="AU181" i="3" s="1"/>
  <c r="BQ180" i="3"/>
  <c r="P180" i="3"/>
  <c r="Q180" i="3"/>
  <c r="R180" i="3"/>
  <c r="S180" i="3"/>
  <c r="T180" i="3"/>
  <c r="U180" i="3"/>
  <c r="BB180" i="3"/>
  <c r="V180" i="3"/>
  <c r="AB180" i="3" s="1"/>
  <c r="W180" i="3"/>
  <c r="AC180" i="3" s="1"/>
  <c r="X180" i="3"/>
  <c r="AD180" i="3" s="1"/>
  <c r="Y180" i="3"/>
  <c r="AE180" i="3" s="1"/>
  <c r="Z180" i="3"/>
  <c r="AF180" i="3" s="1"/>
  <c r="AA180" i="3"/>
  <c r="AG180" i="3" s="1"/>
  <c r="AY180" i="3"/>
  <c r="AJ180" i="3"/>
  <c r="AP180" i="3" s="1"/>
  <c r="AK180" i="3"/>
  <c r="AQ180" i="3" s="1"/>
  <c r="AL180" i="3"/>
  <c r="AR180" i="3" s="1"/>
  <c r="AM180" i="3"/>
  <c r="AS180" i="3" s="1"/>
  <c r="AN180" i="3"/>
  <c r="AT180" i="3" s="1"/>
  <c r="AO180" i="3"/>
  <c r="AU180" i="3" s="1"/>
  <c r="BQ179" i="3"/>
  <c r="P179" i="3"/>
  <c r="Q179" i="3"/>
  <c r="R179" i="3"/>
  <c r="S179" i="3"/>
  <c r="T179" i="3"/>
  <c r="U179" i="3"/>
  <c r="BB179" i="3"/>
  <c r="V179" i="3"/>
  <c r="AB179" i="3" s="1"/>
  <c r="W179" i="3"/>
  <c r="AC179" i="3" s="1"/>
  <c r="X179" i="3"/>
  <c r="AD179" i="3"/>
  <c r="Y179" i="3"/>
  <c r="AE179" i="3"/>
  <c r="Z179" i="3"/>
  <c r="AF179" i="3" s="1"/>
  <c r="AA179" i="3"/>
  <c r="AG179" i="3" s="1"/>
  <c r="AY179" i="3"/>
  <c r="AJ179" i="3"/>
  <c r="AP179" i="3" s="1"/>
  <c r="AK179" i="3"/>
  <c r="AQ179" i="3"/>
  <c r="AL179" i="3"/>
  <c r="AR179" i="3"/>
  <c r="AM179" i="3"/>
  <c r="AS179" i="3"/>
  <c r="AN179" i="3"/>
  <c r="AT179" i="3" s="1"/>
  <c r="AO179" i="3"/>
  <c r="AU179" i="3"/>
  <c r="BQ178" i="3"/>
  <c r="P178" i="3"/>
  <c r="Q178" i="3"/>
  <c r="R178" i="3"/>
  <c r="S178" i="3"/>
  <c r="T178" i="3"/>
  <c r="U178" i="3"/>
  <c r="BB178" i="3"/>
  <c r="V178" i="3"/>
  <c r="AB178" i="3" s="1"/>
  <c r="W178" i="3"/>
  <c r="AC178" i="3"/>
  <c r="X178" i="3"/>
  <c r="AD178" i="3" s="1"/>
  <c r="Y178" i="3"/>
  <c r="AE178" i="3" s="1"/>
  <c r="Z178" i="3"/>
  <c r="AF178" i="3" s="1"/>
  <c r="AA178" i="3"/>
  <c r="AG178" i="3" s="1"/>
  <c r="AY178" i="3"/>
  <c r="AJ178" i="3"/>
  <c r="AP178" i="3" s="1"/>
  <c r="AK178" i="3"/>
  <c r="AQ178" i="3"/>
  <c r="AL178" i="3"/>
  <c r="AR178" i="3"/>
  <c r="AM178" i="3"/>
  <c r="AS178" i="3" s="1"/>
  <c r="AN178" i="3"/>
  <c r="AT178" i="3"/>
  <c r="AO178" i="3"/>
  <c r="AU178" i="3" s="1"/>
  <c r="BQ177" i="3"/>
  <c r="P177" i="3"/>
  <c r="Q177" i="3"/>
  <c r="R177" i="3"/>
  <c r="S177" i="3"/>
  <c r="T177" i="3"/>
  <c r="U177" i="3"/>
  <c r="BB177" i="3"/>
  <c r="V177" i="3"/>
  <c r="AB177" i="3" s="1"/>
  <c r="W177" i="3"/>
  <c r="AC177" i="3" s="1"/>
  <c r="X177" i="3"/>
  <c r="AD177" i="3" s="1"/>
  <c r="Y177" i="3"/>
  <c r="AE177" i="3" s="1"/>
  <c r="Z177" i="3"/>
  <c r="AF177" i="3" s="1"/>
  <c r="AA177" i="3"/>
  <c r="AG177" i="3" s="1"/>
  <c r="AY177" i="3"/>
  <c r="AJ177" i="3"/>
  <c r="AP177" i="3"/>
  <c r="AK177" i="3"/>
  <c r="AQ177" i="3" s="1"/>
  <c r="AL177" i="3"/>
  <c r="AR177" i="3" s="1"/>
  <c r="AM177" i="3"/>
  <c r="AS177" i="3" s="1"/>
  <c r="AN177" i="3"/>
  <c r="AT177" i="3" s="1"/>
  <c r="AO177" i="3"/>
  <c r="AU177" i="3" s="1"/>
  <c r="BQ176" i="3"/>
  <c r="P176" i="3"/>
  <c r="Q176" i="3"/>
  <c r="R176" i="3"/>
  <c r="S176" i="3"/>
  <c r="T176" i="3"/>
  <c r="U176" i="3"/>
  <c r="BB176" i="3"/>
  <c r="V176" i="3"/>
  <c r="AB176" i="3" s="1"/>
  <c r="W176" i="3"/>
  <c r="AC176" i="3" s="1"/>
  <c r="X176" i="3"/>
  <c r="AD176" i="3" s="1"/>
  <c r="Y176" i="3"/>
  <c r="AE176" i="3" s="1"/>
  <c r="Z176" i="3"/>
  <c r="AF176" i="3" s="1"/>
  <c r="AA176" i="3"/>
  <c r="AG176" i="3" s="1"/>
  <c r="AY176" i="3"/>
  <c r="AJ176" i="3"/>
  <c r="AP176" i="3" s="1"/>
  <c r="AK176" i="3"/>
  <c r="AQ176" i="3" s="1"/>
  <c r="AL176" i="3"/>
  <c r="AR176" i="3" s="1"/>
  <c r="AM176" i="3"/>
  <c r="AS176" i="3" s="1"/>
  <c r="AN176" i="3"/>
  <c r="AT176" i="3"/>
  <c r="AO176" i="3"/>
  <c r="AU176" i="3" s="1"/>
  <c r="BQ175" i="3"/>
  <c r="P175" i="3"/>
  <c r="Q175" i="3"/>
  <c r="R175" i="3"/>
  <c r="S175" i="3"/>
  <c r="T175" i="3"/>
  <c r="U175" i="3"/>
  <c r="BB175" i="3"/>
  <c r="V175" i="3"/>
  <c r="AB175" i="3" s="1"/>
  <c r="W175" i="3"/>
  <c r="AC175" i="3" s="1"/>
  <c r="X175" i="3"/>
  <c r="AD175" i="3" s="1"/>
  <c r="Y175" i="3"/>
  <c r="AE175" i="3" s="1"/>
  <c r="Z175" i="3"/>
  <c r="AF175" i="3" s="1"/>
  <c r="AA175" i="3"/>
  <c r="AG175" i="3"/>
  <c r="AY175" i="3"/>
  <c r="AJ175" i="3"/>
  <c r="AP175" i="3" s="1"/>
  <c r="AK175" i="3"/>
  <c r="AQ175" i="3" s="1"/>
  <c r="AL175" i="3"/>
  <c r="AR175" i="3" s="1"/>
  <c r="AM175" i="3"/>
  <c r="AS175" i="3" s="1"/>
  <c r="AN175" i="3"/>
  <c r="AT175" i="3"/>
  <c r="AO175" i="3"/>
  <c r="AU175" i="3" s="1"/>
  <c r="BQ174" i="3"/>
  <c r="P174" i="3"/>
  <c r="Q174" i="3"/>
  <c r="R174" i="3"/>
  <c r="S174" i="3"/>
  <c r="T174" i="3"/>
  <c r="U174" i="3"/>
  <c r="BB174" i="3"/>
  <c r="V174" i="3"/>
  <c r="AB174" i="3" s="1"/>
  <c r="W174" i="3"/>
  <c r="AC174" i="3" s="1"/>
  <c r="X174" i="3"/>
  <c r="AD174" i="3" s="1"/>
  <c r="Y174" i="3"/>
  <c r="AE174" i="3" s="1"/>
  <c r="Z174" i="3"/>
  <c r="AF174" i="3" s="1"/>
  <c r="AA174" i="3"/>
  <c r="AG174" i="3" s="1"/>
  <c r="AY174" i="3"/>
  <c r="AJ174" i="3"/>
  <c r="AP174" i="3" s="1"/>
  <c r="AK174" i="3"/>
  <c r="AQ174" i="3" s="1"/>
  <c r="AL174" i="3"/>
  <c r="AR174" i="3"/>
  <c r="AM174" i="3"/>
  <c r="AS174" i="3"/>
  <c r="AN174" i="3"/>
  <c r="AT174" i="3" s="1"/>
  <c r="AO174" i="3"/>
  <c r="AU174" i="3" s="1"/>
  <c r="BQ173" i="3"/>
  <c r="P173" i="3"/>
  <c r="Q173" i="3"/>
  <c r="R173" i="3"/>
  <c r="S173" i="3"/>
  <c r="T173" i="3"/>
  <c r="U173" i="3"/>
  <c r="BB173" i="3"/>
  <c r="V173" i="3"/>
  <c r="AB173" i="3" s="1"/>
  <c r="W173" i="3"/>
  <c r="AC173" i="3"/>
  <c r="X173" i="3"/>
  <c r="AD173" i="3" s="1"/>
  <c r="Y173" i="3"/>
  <c r="AE173" i="3" s="1"/>
  <c r="Z173" i="3"/>
  <c r="AF173" i="3" s="1"/>
  <c r="AA173" i="3"/>
  <c r="AG173" i="3" s="1"/>
  <c r="AY173" i="3"/>
  <c r="AJ173" i="3"/>
  <c r="AP173" i="3" s="1"/>
  <c r="AK173" i="3"/>
  <c r="AQ173" i="3" s="1"/>
  <c r="AL173" i="3"/>
  <c r="AR173" i="3"/>
  <c r="AM173" i="3"/>
  <c r="AS173" i="3" s="1"/>
  <c r="AN173" i="3"/>
  <c r="AT173" i="3" s="1"/>
  <c r="AO173" i="3"/>
  <c r="AU173" i="3" s="1"/>
  <c r="BQ172" i="3"/>
  <c r="P172" i="3"/>
  <c r="Q172" i="3"/>
  <c r="R172" i="3"/>
  <c r="S172" i="3"/>
  <c r="T172" i="3"/>
  <c r="U172" i="3"/>
  <c r="BB172" i="3"/>
  <c r="V172" i="3"/>
  <c r="AB172" i="3" s="1"/>
  <c r="W172" i="3"/>
  <c r="AC172" i="3" s="1"/>
  <c r="X172" i="3"/>
  <c r="AD172" i="3" s="1"/>
  <c r="Y172" i="3"/>
  <c r="AE172" i="3" s="1"/>
  <c r="Z172" i="3"/>
  <c r="AF172" i="3" s="1"/>
  <c r="AA172" i="3"/>
  <c r="AG172" i="3" s="1"/>
  <c r="AY172" i="3"/>
  <c r="AJ172" i="3"/>
  <c r="AP172" i="3" s="1"/>
  <c r="AK172" i="3"/>
  <c r="AQ172" i="3"/>
  <c r="AL172" i="3"/>
  <c r="AR172" i="3" s="1"/>
  <c r="AM172" i="3"/>
  <c r="AS172" i="3" s="1"/>
  <c r="AN172" i="3"/>
  <c r="AT172" i="3" s="1"/>
  <c r="AO172" i="3"/>
  <c r="AU172" i="3" s="1"/>
  <c r="BQ171" i="3"/>
  <c r="P171" i="3"/>
  <c r="Q171" i="3"/>
  <c r="R171" i="3"/>
  <c r="S171" i="3"/>
  <c r="T171" i="3"/>
  <c r="U171" i="3"/>
  <c r="BB171" i="3"/>
  <c r="V171" i="3"/>
  <c r="AB171" i="3" s="1"/>
  <c r="W171" i="3"/>
  <c r="AC171" i="3" s="1"/>
  <c r="X171" i="3"/>
  <c r="AD171" i="3" s="1"/>
  <c r="Y171" i="3"/>
  <c r="AE171" i="3" s="1"/>
  <c r="Z171" i="3"/>
  <c r="AF171" i="3" s="1"/>
  <c r="AA171" i="3"/>
  <c r="AG171" i="3" s="1"/>
  <c r="AY171" i="3"/>
  <c r="AJ171" i="3"/>
  <c r="AP171" i="3" s="1"/>
  <c r="AK171" i="3"/>
  <c r="AQ171" i="3"/>
  <c r="AL171" i="3"/>
  <c r="AR171" i="3" s="1"/>
  <c r="AM171" i="3"/>
  <c r="AS171" i="3"/>
  <c r="AN171" i="3"/>
  <c r="AT171" i="3" s="1"/>
  <c r="AO171" i="3"/>
  <c r="AU171" i="3" s="1"/>
  <c r="BQ170" i="3"/>
  <c r="P170" i="3"/>
  <c r="Q170" i="3"/>
  <c r="R170" i="3"/>
  <c r="S170" i="3"/>
  <c r="T170" i="3"/>
  <c r="U170" i="3"/>
  <c r="BB170" i="3"/>
  <c r="V170" i="3"/>
  <c r="AB170" i="3" s="1"/>
  <c r="W170" i="3"/>
  <c r="AC170" i="3" s="1"/>
  <c r="X170" i="3"/>
  <c r="AD170" i="3" s="1"/>
  <c r="Y170" i="3"/>
  <c r="AE170" i="3" s="1"/>
  <c r="Z170" i="3"/>
  <c r="AF170" i="3" s="1"/>
  <c r="AA170" i="3"/>
  <c r="AG170" i="3" s="1"/>
  <c r="AY170" i="3"/>
  <c r="AJ170" i="3"/>
  <c r="AP170" i="3" s="1"/>
  <c r="AK170" i="3"/>
  <c r="AQ170" i="3"/>
  <c r="AL170" i="3"/>
  <c r="AR170" i="3" s="1"/>
  <c r="AM170" i="3"/>
  <c r="AS170" i="3" s="1"/>
  <c r="AN170" i="3"/>
  <c r="AT170" i="3"/>
  <c r="AO170" i="3"/>
  <c r="AU170" i="3" s="1"/>
  <c r="BQ169" i="3"/>
  <c r="P169" i="3"/>
  <c r="Q169" i="3"/>
  <c r="R169" i="3"/>
  <c r="S169" i="3"/>
  <c r="T169" i="3"/>
  <c r="U169" i="3"/>
  <c r="BB169" i="3"/>
  <c r="V169" i="3"/>
  <c r="AB169" i="3" s="1"/>
  <c r="W169" i="3"/>
  <c r="AC169" i="3" s="1"/>
  <c r="X169" i="3"/>
  <c r="AD169" i="3" s="1"/>
  <c r="Y169" i="3"/>
  <c r="AE169" i="3" s="1"/>
  <c r="Z169" i="3"/>
  <c r="AF169" i="3" s="1"/>
  <c r="AA169" i="3"/>
  <c r="AG169" i="3" s="1"/>
  <c r="AY169" i="3"/>
  <c r="AJ169" i="3"/>
  <c r="AP169" i="3"/>
  <c r="AK169" i="3"/>
  <c r="AQ169" i="3"/>
  <c r="AL169" i="3"/>
  <c r="AR169" i="3" s="1"/>
  <c r="AM169" i="3"/>
  <c r="AS169" i="3" s="1"/>
  <c r="AN169" i="3"/>
  <c r="AT169" i="3" s="1"/>
  <c r="AO169" i="3"/>
  <c r="AU169" i="3"/>
  <c r="BQ168" i="3"/>
  <c r="P168" i="3"/>
  <c r="Q168" i="3"/>
  <c r="R168" i="3"/>
  <c r="S168" i="3"/>
  <c r="T168" i="3"/>
  <c r="U168" i="3"/>
  <c r="BB168" i="3"/>
  <c r="V168" i="3"/>
  <c r="AB168" i="3" s="1"/>
  <c r="W168" i="3"/>
  <c r="AC168" i="3"/>
  <c r="X168" i="3"/>
  <c r="AD168" i="3" s="1"/>
  <c r="Y168" i="3"/>
  <c r="AE168" i="3" s="1"/>
  <c r="Z168" i="3"/>
  <c r="AF168" i="3" s="1"/>
  <c r="AA168" i="3"/>
  <c r="AG168" i="3" s="1"/>
  <c r="AY168" i="3"/>
  <c r="AJ168" i="3"/>
  <c r="AP168" i="3" s="1"/>
  <c r="AK168" i="3"/>
  <c r="AQ168" i="3" s="1"/>
  <c r="AL168" i="3"/>
  <c r="AR168" i="3" s="1"/>
  <c r="AM168" i="3"/>
  <c r="AS168" i="3" s="1"/>
  <c r="AN168" i="3"/>
  <c r="AT168" i="3"/>
  <c r="AO168" i="3"/>
  <c r="AU168" i="3" s="1"/>
  <c r="BQ167" i="3"/>
  <c r="P167" i="3"/>
  <c r="BN167" i="3" s="1"/>
  <c r="Q167" i="3"/>
  <c r="R167" i="3"/>
  <c r="S167" i="3"/>
  <c r="T167" i="3"/>
  <c r="U167" i="3"/>
  <c r="BB167" i="3"/>
  <c r="V167" i="3"/>
  <c r="AB167" i="3"/>
  <c r="W167" i="3"/>
  <c r="AC167" i="3"/>
  <c r="X167" i="3"/>
  <c r="AD167" i="3" s="1"/>
  <c r="Y167" i="3"/>
  <c r="AE167" i="3" s="1"/>
  <c r="Z167" i="3"/>
  <c r="AF167" i="3" s="1"/>
  <c r="AA167" i="3"/>
  <c r="AG167" i="3" s="1"/>
  <c r="AY167" i="3"/>
  <c r="AJ167" i="3"/>
  <c r="AP167" i="3"/>
  <c r="AK167" i="3"/>
  <c r="AQ167" i="3" s="1"/>
  <c r="AL167" i="3"/>
  <c r="AR167" i="3"/>
  <c r="AM167" i="3"/>
  <c r="AS167" i="3" s="1"/>
  <c r="AN167" i="3"/>
  <c r="AT167" i="3" s="1"/>
  <c r="AO167" i="3"/>
  <c r="AU167" i="3" s="1"/>
  <c r="BQ166" i="3"/>
  <c r="P166" i="3"/>
  <c r="Q166" i="3"/>
  <c r="R166" i="3"/>
  <c r="S166" i="3"/>
  <c r="T166" i="3"/>
  <c r="BN166" i="3" s="1"/>
  <c r="U166" i="3"/>
  <c r="BB166" i="3"/>
  <c r="V166" i="3"/>
  <c r="AB166" i="3" s="1"/>
  <c r="W166" i="3"/>
  <c r="AC166" i="3"/>
  <c r="X166" i="3"/>
  <c r="AD166" i="3" s="1"/>
  <c r="Y166" i="3"/>
  <c r="AE166" i="3" s="1"/>
  <c r="Z166" i="3"/>
  <c r="AF166" i="3" s="1"/>
  <c r="AA166" i="3"/>
  <c r="AG166" i="3" s="1"/>
  <c r="AY166" i="3"/>
  <c r="AJ166" i="3"/>
  <c r="AP166" i="3" s="1"/>
  <c r="AK166" i="3"/>
  <c r="AQ166" i="3" s="1"/>
  <c r="AL166" i="3"/>
  <c r="AR166" i="3" s="1"/>
  <c r="AM166" i="3"/>
  <c r="AS166" i="3" s="1"/>
  <c r="AN166" i="3"/>
  <c r="AT166" i="3" s="1"/>
  <c r="AO166" i="3"/>
  <c r="AU166" i="3" s="1"/>
  <c r="BQ165" i="3"/>
  <c r="P165" i="3"/>
  <c r="Q165" i="3"/>
  <c r="R165" i="3"/>
  <c r="S165" i="3"/>
  <c r="T165" i="3"/>
  <c r="U165" i="3"/>
  <c r="BB165" i="3"/>
  <c r="V165" i="3"/>
  <c r="AB165" i="3" s="1"/>
  <c r="W165" i="3"/>
  <c r="AC165" i="3" s="1"/>
  <c r="X165" i="3"/>
  <c r="AD165" i="3"/>
  <c r="Y165" i="3"/>
  <c r="AE165" i="3" s="1"/>
  <c r="Z165" i="3"/>
  <c r="AF165" i="3" s="1"/>
  <c r="AA165" i="3"/>
  <c r="AG165" i="3" s="1"/>
  <c r="AY165" i="3"/>
  <c r="AJ165" i="3"/>
  <c r="AP165" i="3" s="1"/>
  <c r="AK165" i="3"/>
  <c r="AQ165" i="3" s="1"/>
  <c r="AL165" i="3"/>
  <c r="AR165" i="3" s="1"/>
  <c r="AM165" i="3"/>
  <c r="AS165" i="3" s="1"/>
  <c r="AN165" i="3"/>
  <c r="AT165" i="3" s="1"/>
  <c r="AO165" i="3"/>
  <c r="AU165" i="3"/>
  <c r="BQ164" i="3"/>
  <c r="P164" i="3"/>
  <c r="Q164" i="3"/>
  <c r="R164" i="3"/>
  <c r="S164" i="3"/>
  <c r="T164" i="3"/>
  <c r="U164" i="3"/>
  <c r="BB164" i="3"/>
  <c r="V164" i="3"/>
  <c r="AB164" i="3" s="1"/>
  <c r="W164" i="3"/>
  <c r="AC164" i="3" s="1"/>
  <c r="X164" i="3"/>
  <c r="AD164" i="3" s="1"/>
  <c r="Y164" i="3"/>
  <c r="AE164" i="3" s="1"/>
  <c r="Z164" i="3"/>
  <c r="AF164" i="3" s="1"/>
  <c r="AA164" i="3"/>
  <c r="AG164" i="3" s="1"/>
  <c r="AY164" i="3"/>
  <c r="AJ164" i="3"/>
  <c r="AP164" i="3" s="1"/>
  <c r="AK164" i="3"/>
  <c r="AQ164" i="3" s="1"/>
  <c r="AL164" i="3"/>
  <c r="AR164" i="3" s="1"/>
  <c r="AM164" i="3"/>
  <c r="AS164" i="3" s="1"/>
  <c r="AN164" i="3"/>
  <c r="AT164" i="3" s="1"/>
  <c r="AO164" i="3"/>
  <c r="AU164" i="3" s="1"/>
  <c r="BQ163" i="3"/>
  <c r="P163" i="3"/>
  <c r="Q163" i="3"/>
  <c r="R163" i="3"/>
  <c r="S163" i="3"/>
  <c r="T163" i="3"/>
  <c r="U163" i="3"/>
  <c r="BB163" i="3"/>
  <c r="V163" i="3"/>
  <c r="AB163" i="3" s="1"/>
  <c r="W163" i="3"/>
  <c r="AC163" i="3" s="1"/>
  <c r="X163" i="3"/>
  <c r="AD163" i="3" s="1"/>
  <c r="Y163" i="3"/>
  <c r="AE163" i="3" s="1"/>
  <c r="Z163" i="3"/>
  <c r="AF163" i="3" s="1"/>
  <c r="AA163" i="3"/>
  <c r="AG163" i="3" s="1"/>
  <c r="AY163" i="3"/>
  <c r="AJ163" i="3"/>
  <c r="AP163" i="3" s="1"/>
  <c r="AK163" i="3"/>
  <c r="AQ163" i="3" s="1"/>
  <c r="AL163" i="3"/>
  <c r="AR163" i="3" s="1"/>
  <c r="AM163" i="3"/>
  <c r="AS163" i="3" s="1"/>
  <c r="AN163" i="3"/>
  <c r="AT163" i="3"/>
  <c r="AO163" i="3"/>
  <c r="AU163" i="3" s="1"/>
  <c r="BQ162" i="3"/>
  <c r="P162" i="3"/>
  <c r="Q162" i="3"/>
  <c r="R162" i="3"/>
  <c r="S162" i="3"/>
  <c r="T162" i="3"/>
  <c r="U162" i="3"/>
  <c r="BB162" i="3"/>
  <c r="V162" i="3"/>
  <c r="AB162" i="3" s="1"/>
  <c r="W162" i="3"/>
  <c r="AC162" i="3" s="1"/>
  <c r="X162" i="3"/>
  <c r="AD162" i="3" s="1"/>
  <c r="Y162" i="3"/>
  <c r="AE162" i="3"/>
  <c r="Z162" i="3"/>
  <c r="AF162" i="3" s="1"/>
  <c r="AA162" i="3"/>
  <c r="AG162" i="3"/>
  <c r="AY162" i="3"/>
  <c r="AJ162" i="3"/>
  <c r="AP162" i="3" s="1"/>
  <c r="AK162" i="3"/>
  <c r="AQ162" i="3" s="1"/>
  <c r="AL162" i="3"/>
  <c r="AR162" i="3" s="1"/>
  <c r="AV162" i="3" s="1"/>
  <c r="AW162" i="3" s="1"/>
  <c r="AM162" i="3"/>
  <c r="AS162" i="3" s="1"/>
  <c r="AN162" i="3"/>
  <c r="AT162" i="3" s="1"/>
  <c r="AO162" i="3"/>
  <c r="AU162" i="3" s="1"/>
  <c r="BQ161" i="3"/>
  <c r="P161" i="3"/>
  <c r="Q161" i="3"/>
  <c r="R161" i="3"/>
  <c r="S161" i="3"/>
  <c r="T161" i="3"/>
  <c r="U161" i="3"/>
  <c r="BB161" i="3"/>
  <c r="V161" i="3"/>
  <c r="AB161" i="3" s="1"/>
  <c r="W161" i="3"/>
  <c r="AC161" i="3" s="1"/>
  <c r="X161" i="3"/>
  <c r="AD161" i="3"/>
  <c r="Y161" i="3"/>
  <c r="AE161" i="3" s="1"/>
  <c r="Z161" i="3"/>
  <c r="AF161" i="3" s="1"/>
  <c r="AA161" i="3"/>
  <c r="AG161" i="3" s="1"/>
  <c r="AY161" i="3"/>
  <c r="AJ161" i="3"/>
  <c r="AP161" i="3" s="1"/>
  <c r="AK161" i="3"/>
  <c r="AQ161" i="3" s="1"/>
  <c r="AL161" i="3"/>
  <c r="AR161" i="3" s="1"/>
  <c r="AM161" i="3"/>
  <c r="AS161" i="3" s="1"/>
  <c r="AN161" i="3"/>
  <c r="AT161" i="3" s="1"/>
  <c r="AO161" i="3"/>
  <c r="AU161" i="3" s="1"/>
  <c r="BQ160" i="3"/>
  <c r="P160" i="3"/>
  <c r="Q160" i="3"/>
  <c r="R160" i="3"/>
  <c r="S160" i="3"/>
  <c r="T160" i="3"/>
  <c r="U160" i="3"/>
  <c r="BB160" i="3"/>
  <c r="V160" i="3"/>
  <c r="AB160" i="3" s="1"/>
  <c r="W160" i="3"/>
  <c r="AC160" i="3"/>
  <c r="X160" i="3"/>
  <c r="AD160" i="3" s="1"/>
  <c r="Y160" i="3"/>
  <c r="AE160" i="3" s="1"/>
  <c r="Z160" i="3"/>
  <c r="AF160" i="3"/>
  <c r="AA160" i="3"/>
  <c r="AG160" i="3" s="1"/>
  <c r="AY160" i="3"/>
  <c r="AJ160" i="3"/>
  <c r="AP160" i="3" s="1"/>
  <c r="AK160" i="3"/>
  <c r="AQ160" i="3" s="1"/>
  <c r="AL160" i="3"/>
  <c r="AR160" i="3" s="1"/>
  <c r="AM160" i="3"/>
  <c r="AS160" i="3" s="1"/>
  <c r="AN160" i="3"/>
  <c r="AT160" i="3" s="1"/>
  <c r="AO160" i="3"/>
  <c r="AU160" i="3" s="1"/>
  <c r="BQ159" i="3"/>
  <c r="P159" i="3"/>
  <c r="Q159" i="3"/>
  <c r="R159" i="3"/>
  <c r="S159" i="3"/>
  <c r="T159" i="3"/>
  <c r="U159" i="3"/>
  <c r="BB159" i="3"/>
  <c r="V159" i="3"/>
  <c r="AB159" i="3" s="1"/>
  <c r="W159" i="3"/>
  <c r="AC159" i="3" s="1"/>
  <c r="X159" i="3"/>
  <c r="AD159" i="3" s="1"/>
  <c r="Y159" i="3"/>
  <c r="AE159" i="3" s="1"/>
  <c r="Z159" i="3"/>
  <c r="AF159" i="3" s="1"/>
  <c r="AA159" i="3"/>
  <c r="AG159" i="3" s="1"/>
  <c r="AY159" i="3"/>
  <c r="AJ159" i="3"/>
  <c r="AP159" i="3"/>
  <c r="AK159" i="3"/>
  <c r="AQ159" i="3" s="1"/>
  <c r="AL159" i="3"/>
  <c r="AR159" i="3" s="1"/>
  <c r="AM159" i="3"/>
  <c r="AS159" i="3" s="1"/>
  <c r="AN159" i="3"/>
  <c r="AT159" i="3" s="1"/>
  <c r="AO159" i="3"/>
  <c r="AU159" i="3" s="1"/>
  <c r="BQ158" i="3"/>
  <c r="P158" i="3"/>
  <c r="Q158" i="3"/>
  <c r="R158" i="3"/>
  <c r="S158" i="3"/>
  <c r="T158" i="3"/>
  <c r="U158" i="3"/>
  <c r="BB158" i="3"/>
  <c r="V158" i="3"/>
  <c r="AB158" i="3" s="1"/>
  <c r="W158" i="3"/>
  <c r="AC158" i="3" s="1"/>
  <c r="X158" i="3"/>
  <c r="AD158" i="3" s="1"/>
  <c r="Y158" i="3"/>
  <c r="AE158" i="3" s="1"/>
  <c r="Z158" i="3"/>
  <c r="AF158" i="3" s="1"/>
  <c r="AA158" i="3"/>
  <c r="AG158" i="3" s="1"/>
  <c r="AY158" i="3"/>
  <c r="AJ158" i="3"/>
  <c r="AP158" i="3" s="1"/>
  <c r="AK158" i="3"/>
  <c r="AQ158" i="3" s="1"/>
  <c r="AL158" i="3"/>
  <c r="AR158" i="3" s="1"/>
  <c r="AM158" i="3"/>
  <c r="AS158" i="3" s="1"/>
  <c r="AN158" i="3"/>
  <c r="AT158" i="3" s="1"/>
  <c r="AO158" i="3"/>
  <c r="AU158" i="3" s="1"/>
  <c r="BQ157" i="3"/>
  <c r="P157" i="3"/>
  <c r="Q157" i="3"/>
  <c r="R157" i="3"/>
  <c r="S157" i="3"/>
  <c r="T157" i="3"/>
  <c r="U157" i="3"/>
  <c r="BB157" i="3"/>
  <c r="V157" i="3"/>
  <c r="AB157" i="3" s="1"/>
  <c r="W157" i="3"/>
  <c r="AC157" i="3" s="1"/>
  <c r="X157" i="3"/>
  <c r="AD157" i="3" s="1"/>
  <c r="Y157" i="3"/>
  <c r="AE157" i="3" s="1"/>
  <c r="Z157" i="3"/>
  <c r="AF157" i="3"/>
  <c r="AA157" i="3"/>
  <c r="AG157" i="3" s="1"/>
  <c r="AY157" i="3"/>
  <c r="AJ157" i="3"/>
  <c r="AP157" i="3" s="1"/>
  <c r="AK157" i="3"/>
  <c r="AQ157" i="3" s="1"/>
  <c r="AL157" i="3"/>
  <c r="AR157" i="3" s="1"/>
  <c r="AM157" i="3"/>
  <c r="AS157" i="3"/>
  <c r="AN157" i="3"/>
  <c r="AT157" i="3" s="1"/>
  <c r="AO157" i="3"/>
  <c r="AU157" i="3" s="1"/>
  <c r="BQ156" i="3"/>
  <c r="P156" i="3"/>
  <c r="Q156" i="3"/>
  <c r="R156" i="3"/>
  <c r="S156" i="3"/>
  <c r="T156" i="3"/>
  <c r="U156" i="3"/>
  <c r="BB156" i="3"/>
  <c r="V156" i="3"/>
  <c r="AB156" i="3" s="1"/>
  <c r="W156" i="3"/>
  <c r="AC156" i="3" s="1"/>
  <c r="X156" i="3"/>
  <c r="AD156" i="3"/>
  <c r="Y156" i="3"/>
  <c r="AE156" i="3" s="1"/>
  <c r="Z156" i="3"/>
  <c r="AF156" i="3" s="1"/>
  <c r="AA156" i="3"/>
  <c r="AG156" i="3" s="1"/>
  <c r="AY156" i="3"/>
  <c r="AJ156" i="3"/>
  <c r="AP156" i="3" s="1"/>
  <c r="AK156" i="3"/>
  <c r="AQ156" i="3" s="1"/>
  <c r="AL156" i="3"/>
  <c r="AR156" i="3" s="1"/>
  <c r="AM156" i="3"/>
  <c r="AS156" i="3" s="1"/>
  <c r="AN156" i="3"/>
  <c r="AT156" i="3" s="1"/>
  <c r="AO156" i="3"/>
  <c r="AU156" i="3" s="1"/>
  <c r="BQ155" i="3"/>
  <c r="P155" i="3"/>
  <c r="Q155" i="3"/>
  <c r="R155" i="3"/>
  <c r="S155" i="3"/>
  <c r="T155" i="3"/>
  <c r="U155" i="3"/>
  <c r="BB155" i="3"/>
  <c r="V155" i="3"/>
  <c r="AB155" i="3" s="1"/>
  <c r="W155" i="3"/>
  <c r="AC155" i="3" s="1"/>
  <c r="X155" i="3"/>
  <c r="AD155" i="3" s="1"/>
  <c r="Y155" i="3"/>
  <c r="AE155" i="3" s="1"/>
  <c r="Z155" i="3"/>
  <c r="AF155" i="3" s="1"/>
  <c r="AA155" i="3"/>
  <c r="AG155" i="3"/>
  <c r="AY155" i="3"/>
  <c r="AJ155" i="3"/>
  <c r="AP155" i="3" s="1"/>
  <c r="AK155" i="3"/>
  <c r="AQ155" i="3" s="1"/>
  <c r="AL155" i="3"/>
  <c r="AR155" i="3" s="1"/>
  <c r="AM155" i="3"/>
  <c r="AS155" i="3" s="1"/>
  <c r="AN155" i="3"/>
  <c r="AT155" i="3" s="1"/>
  <c r="AO155" i="3"/>
  <c r="AU155" i="3" s="1"/>
  <c r="BQ154" i="3"/>
  <c r="P154" i="3"/>
  <c r="Q154" i="3"/>
  <c r="R154" i="3"/>
  <c r="S154" i="3"/>
  <c r="T154" i="3"/>
  <c r="U154" i="3"/>
  <c r="BB154" i="3"/>
  <c r="V154" i="3"/>
  <c r="AB154" i="3" s="1"/>
  <c r="W154" i="3"/>
  <c r="AC154" i="3"/>
  <c r="X154" i="3"/>
  <c r="AD154" i="3" s="1"/>
  <c r="Y154" i="3"/>
  <c r="AE154" i="3" s="1"/>
  <c r="Z154" i="3"/>
  <c r="AF154" i="3" s="1"/>
  <c r="AA154" i="3"/>
  <c r="AG154" i="3" s="1"/>
  <c r="AY154" i="3"/>
  <c r="AJ154" i="3"/>
  <c r="AP154" i="3"/>
  <c r="AK154" i="3"/>
  <c r="AQ154" i="3" s="1"/>
  <c r="AL154" i="3"/>
  <c r="AR154" i="3" s="1"/>
  <c r="AM154" i="3"/>
  <c r="AS154" i="3" s="1"/>
  <c r="AN154" i="3"/>
  <c r="AT154" i="3" s="1"/>
  <c r="AO154" i="3"/>
  <c r="AU154" i="3" s="1"/>
  <c r="BQ153" i="3"/>
  <c r="P153" i="3"/>
  <c r="Q153" i="3"/>
  <c r="R153" i="3"/>
  <c r="S153" i="3"/>
  <c r="T153" i="3"/>
  <c r="U153" i="3"/>
  <c r="BB153" i="3"/>
  <c r="V153" i="3"/>
  <c r="AB153" i="3" s="1"/>
  <c r="W153" i="3"/>
  <c r="AC153" i="3" s="1"/>
  <c r="X153" i="3"/>
  <c r="AD153" i="3" s="1"/>
  <c r="Y153" i="3"/>
  <c r="AE153" i="3" s="1"/>
  <c r="Z153" i="3"/>
  <c r="AF153" i="3"/>
  <c r="AA153" i="3"/>
  <c r="AG153" i="3" s="1"/>
  <c r="AY153" i="3"/>
  <c r="AJ153" i="3"/>
  <c r="AP153" i="3" s="1"/>
  <c r="AK153" i="3"/>
  <c r="AQ153" i="3" s="1"/>
  <c r="AL153" i="3"/>
  <c r="AR153" i="3" s="1"/>
  <c r="AM153" i="3"/>
  <c r="AS153" i="3" s="1"/>
  <c r="AN153" i="3"/>
  <c r="AT153" i="3" s="1"/>
  <c r="AO153" i="3"/>
  <c r="AU153" i="3" s="1"/>
  <c r="BQ152" i="3"/>
  <c r="P152" i="3"/>
  <c r="Q152" i="3"/>
  <c r="R152" i="3"/>
  <c r="S152" i="3"/>
  <c r="T152" i="3"/>
  <c r="U152" i="3"/>
  <c r="BB152" i="3"/>
  <c r="V152" i="3"/>
  <c r="AB152" i="3" s="1"/>
  <c r="W152" i="3"/>
  <c r="AC152" i="3" s="1"/>
  <c r="X152" i="3"/>
  <c r="AD152" i="3"/>
  <c r="Y152" i="3"/>
  <c r="AE152" i="3" s="1"/>
  <c r="Z152" i="3"/>
  <c r="AF152" i="3" s="1"/>
  <c r="AA152" i="3"/>
  <c r="AG152" i="3" s="1"/>
  <c r="AY152" i="3"/>
  <c r="AJ152" i="3"/>
  <c r="AP152" i="3"/>
  <c r="AK152" i="3"/>
  <c r="AQ152" i="3" s="1"/>
  <c r="AL152" i="3"/>
  <c r="AR152" i="3" s="1"/>
  <c r="AM152" i="3"/>
  <c r="AS152" i="3"/>
  <c r="AN152" i="3"/>
  <c r="AT152" i="3" s="1"/>
  <c r="AO152" i="3"/>
  <c r="AU152" i="3" s="1"/>
  <c r="BQ151" i="3"/>
  <c r="P151" i="3"/>
  <c r="Q151" i="3"/>
  <c r="R151" i="3"/>
  <c r="S151" i="3"/>
  <c r="T151" i="3"/>
  <c r="U151" i="3"/>
  <c r="BB151" i="3"/>
  <c r="V151" i="3"/>
  <c r="AB151" i="3" s="1"/>
  <c r="W151" i="3"/>
  <c r="AC151" i="3" s="1"/>
  <c r="X151" i="3"/>
  <c r="AD151" i="3" s="1"/>
  <c r="Y151" i="3"/>
  <c r="AE151" i="3" s="1"/>
  <c r="Z151" i="3"/>
  <c r="AF151" i="3" s="1"/>
  <c r="AA151" i="3"/>
  <c r="AG151" i="3" s="1"/>
  <c r="AY151" i="3"/>
  <c r="AJ151" i="3"/>
  <c r="AP151" i="3" s="1"/>
  <c r="AK151" i="3"/>
  <c r="AQ151" i="3" s="1"/>
  <c r="AL151" i="3"/>
  <c r="AR151" i="3" s="1"/>
  <c r="AM151" i="3"/>
  <c r="AS151" i="3" s="1"/>
  <c r="AN151" i="3"/>
  <c r="AT151" i="3" s="1"/>
  <c r="AO151" i="3"/>
  <c r="AU151" i="3" s="1"/>
  <c r="BQ150" i="3"/>
  <c r="P150" i="3"/>
  <c r="Q150" i="3"/>
  <c r="R150" i="3"/>
  <c r="S150" i="3"/>
  <c r="T150" i="3"/>
  <c r="U150" i="3"/>
  <c r="BB150" i="3"/>
  <c r="V150" i="3"/>
  <c r="AB150" i="3" s="1"/>
  <c r="W150" i="3"/>
  <c r="AC150" i="3" s="1"/>
  <c r="X150" i="3"/>
  <c r="AD150" i="3" s="1"/>
  <c r="Y150" i="3"/>
  <c r="AE150" i="3" s="1"/>
  <c r="Z150" i="3"/>
  <c r="AF150" i="3" s="1"/>
  <c r="AA150" i="3"/>
  <c r="AG150" i="3" s="1"/>
  <c r="AY150" i="3"/>
  <c r="AJ150" i="3"/>
  <c r="AP150" i="3" s="1"/>
  <c r="AK150" i="3"/>
  <c r="AQ150" i="3" s="1"/>
  <c r="AL150" i="3"/>
  <c r="AR150" i="3" s="1"/>
  <c r="AM150" i="3"/>
  <c r="AS150" i="3" s="1"/>
  <c r="AN150" i="3"/>
  <c r="AT150" i="3"/>
  <c r="AO150" i="3"/>
  <c r="AU150" i="3" s="1"/>
  <c r="BQ149" i="3"/>
  <c r="P149" i="3"/>
  <c r="Q149" i="3"/>
  <c r="R149" i="3"/>
  <c r="S149" i="3"/>
  <c r="T149" i="3"/>
  <c r="U149" i="3"/>
  <c r="BB149" i="3"/>
  <c r="V149" i="3"/>
  <c r="AB149" i="3" s="1"/>
  <c r="W149" i="3"/>
  <c r="AC149" i="3" s="1"/>
  <c r="X149" i="3"/>
  <c r="AD149" i="3" s="1"/>
  <c r="Y149" i="3"/>
  <c r="AE149" i="3" s="1"/>
  <c r="Z149" i="3"/>
  <c r="AF149" i="3" s="1"/>
  <c r="AA149" i="3"/>
  <c r="AG149" i="3" s="1"/>
  <c r="AY149" i="3"/>
  <c r="AJ149" i="3"/>
  <c r="AP149" i="3" s="1"/>
  <c r="AK149" i="3"/>
  <c r="AQ149" i="3" s="1"/>
  <c r="AL149" i="3"/>
  <c r="AR149" i="3" s="1"/>
  <c r="AM149" i="3"/>
  <c r="AS149" i="3" s="1"/>
  <c r="AN149" i="3"/>
  <c r="AT149" i="3" s="1"/>
  <c r="AO149" i="3"/>
  <c r="AU149" i="3"/>
  <c r="BQ148" i="3"/>
  <c r="P148" i="3"/>
  <c r="Q148" i="3"/>
  <c r="R148" i="3"/>
  <c r="S148" i="3"/>
  <c r="T148" i="3"/>
  <c r="U148" i="3"/>
  <c r="BB148" i="3"/>
  <c r="V148" i="3"/>
  <c r="AB148" i="3" s="1"/>
  <c r="W148" i="3"/>
  <c r="AC148" i="3" s="1"/>
  <c r="X148" i="3"/>
  <c r="AD148" i="3" s="1"/>
  <c r="Y148" i="3"/>
  <c r="AE148" i="3" s="1"/>
  <c r="Z148" i="3"/>
  <c r="AF148" i="3" s="1"/>
  <c r="AA148" i="3"/>
  <c r="AG148" i="3" s="1"/>
  <c r="AY148" i="3"/>
  <c r="AJ148" i="3"/>
  <c r="AP148" i="3" s="1"/>
  <c r="AK148" i="3"/>
  <c r="AQ148" i="3" s="1"/>
  <c r="AL148" i="3"/>
  <c r="AR148" i="3" s="1"/>
  <c r="AM148" i="3"/>
  <c r="AS148" i="3" s="1"/>
  <c r="AN148" i="3"/>
  <c r="AT148" i="3" s="1"/>
  <c r="AO148" i="3"/>
  <c r="AU148" i="3"/>
  <c r="BQ147" i="3"/>
  <c r="P147" i="3"/>
  <c r="Q147" i="3"/>
  <c r="R147" i="3"/>
  <c r="S147" i="3"/>
  <c r="T147" i="3"/>
  <c r="U147" i="3"/>
  <c r="BB147" i="3"/>
  <c r="V147" i="3"/>
  <c r="AB147" i="3" s="1"/>
  <c r="W147" i="3"/>
  <c r="AC147" i="3" s="1"/>
  <c r="X147" i="3"/>
  <c r="AD147" i="3" s="1"/>
  <c r="Y147" i="3"/>
  <c r="AE147" i="3"/>
  <c r="Z147" i="3"/>
  <c r="AF147" i="3" s="1"/>
  <c r="AA147" i="3"/>
  <c r="AG147" i="3" s="1"/>
  <c r="AY147" i="3"/>
  <c r="AJ147" i="3"/>
  <c r="AP147" i="3" s="1"/>
  <c r="AK147" i="3"/>
  <c r="AQ147" i="3"/>
  <c r="AL147" i="3"/>
  <c r="AR147" i="3" s="1"/>
  <c r="AM147" i="3"/>
  <c r="AS147" i="3" s="1"/>
  <c r="AN147" i="3"/>
  <c r="AT147" i="3" s="1"/>
  <c r="AO147" i="3"/>
  <c r="AU147" i="3" s="1"/>
  <c r="BQ146" i="3"/>
  <c r="P146" i="3"/>
  <c r="Q146" i="3"/>
  <c r="R146" i="3"/>
  <c r="S146" i="3"/>
  <c r="T146" i="3"/>
  <c r="U146" i="3"/>
  <c r="BB146" i="3"/>
  <c r="V146" i="3"/>
  <c r="AB146" i="3" s="1"/>
  <c r="W146" i="3"/>
  <c r="AC146" i="3" s="1"/>
  <c r="X146" i="3"/>
  <c r="AD146" i="3"/>
  <c r="Y146" i="3"/>
  <c r="AE146" i="3" s="1"/>
  <c r="Z146" i="3"/>
  <c r="AF146" i="3" s="1"/>
  <c r="AA146" i="3"/>
  <c r="AG146" i="3" s="1"/>
  <c r="AY146" i="3"/>
  <c r="AJ146" i="3"/>
  <c r="AP146" i="3" s="1"/>
  <c r="AK146" i="3"/>
  <c r="AQ146" i="3" s="1"/>
  <c r="AL146" i="3"/>
  <c r="AR146" i="3" s="1"/>
  <c r="AM146" i="3"/>
  <c r="AS146" i="3" s="1"/>
  <c r="AN146" i="3"/>
  <c r="AT146" i="3" s="1"/>
  <c r="AO146" i="3"/>
  <c r="AU146" i="3" s="1"/>
  <c r="BQ145" i="3"/>
  <c r="P145" i="3"/>
  <c r="Q145" i="3"/>
  <c r="R145" i="3"/>
  <c r="S145" i="3"/>
  <c r="T145" i="3"/>
  <c r="U145" i="3"/>
  <c r="BB145" i="3"/>
  <c r="V145" i="3"/>
  <c r="AB145" i="3" s="1"/>
  <c r="W145" i="3"/>
  <c r="AC145" i="3" s="1"/>
  <c r="X145" i="3"/>
  <c r="AD145" i="3"/>
  <c r="Y145" i="3"/>
  <c r="AE145" i="3" s="1"/>
  <c r="Z145" i="3"/>
  <c r="AF145" i="3" s="1"/>
  <c r="AA145" i="3"/>
  <c r="AG145" i="3" s="1"/>
  <c r="AY145" i="3"/>
  <c r="AJ145" i="3"/>
  <c r="AP145" i="3" s="1"/>
  <c r="AK145" i="3"/>
  <c r="AQ145" i="3" s="1"/>
  <c r="AL145" i="3"/>
  <c r="AR145" i="3" s="1"/>
  <c r="AM145" i="3"/>
  <c r="AS145" i="3" s="1"/>
  <c r="AN145" i="3"/>
  <c r="AT145" i="3" s="1"/>
  <c r="AO145" i="3"/>
  <c r="AU145" i="3"/>
  <c r="BQ144" i="3"/>
  <c r="P144" i="3"/>
  <c r="Q144" i="3"/>
  <c r="R144" i="3"/>
  <c r="S144" i="3"/>
  <c r="T144" i="3"/>
  <c r="U144" i="3"/>
  <c r="BB144" i="3"/>
  <c r="V144" i="3"/>
  <c r="AB144" i="3" s="1"/>
  <c r="W144" i="3"/>
  <c r="AC144" i="3" s="1"/>
  <c r="X144" i="3"/>
  <c r="AD144" i="3" s="1"/>
  <c r="Y144" i="3"/>
  <c r="AE144" i="3" s="1"/>
  <c r="Z144" i="3"/>
  <c r="AF144" i="3" s="1"/>
  <c r="AA144" i="3"/>
  <c r="AG144" i="3"/>
  <c r="AY144" i="3"/>
  <c r="AJ144" i="3"/>
  <c r="AP144" i="3" s="1"/>
  <c r="AK144" i="3"/>
  <c r="AQ144" i="3" s="1"/>
  <c r="AL144" i="3"/>
  <c r="AR144" i="3" s="1"/>
  <c r="AM144" i="3"/>
  <c r="AS144" i="3"/>
  <c r="AN144" i="3"/>
  <c r="AT144" i="3" s="1"/>
  <c r="AO144" i="3"/>
  <c r="AU144" i="3" s="1"/>
  <c r="BQ143" i="3"/>
  <c r="P143" i="3"/>
  <c r="Q143" i="3"/>
  <c r="R143" i="3"/>
  <c r="S143" i="3"/>
  <c r="T143" i="3"/>
  <c r="U143" i="3"/>
  <c r="BB143" i="3"/>
  <c r="V143" i="3"/>
  <c r="AB143" i="3" s="1"/>
  <c r="W143" i="3"/>
  <c r="AC143" i="3" s="1"/>
  <c r="X143" i="3"/>
  <c r="AD143" i="3" s="1"/>
  <c r="Y143" i="3"/>
  <c r="AE143" i="3" s="1"/>
  <c r="Z143" i="3"/>
  <c r="AF143" i="3" s="1"/>
  <c r="AA143" i="3"/>
  <c r="AG143" i="3" s="1"/>
  <c r="AY143" i="3"/>
  <c r="AJ143" i="3"/>
  <c r="AP143" i="3" s="1"/>
  <c r="AK143" i="3"/>
  <c r="AQ143" i="3" s="1"/>
  <c r="AL143" i="3"/>
  <c r="AR143" i="3" s="1"/>
  <c r="AM143" i="3"/>
  <c r="AS143" i="3" s="1"/>
  <c r="AN143" i="3"/>
  <c r="AT143" i="3" s="1"/>
  <c r="AO143" i="3"/>
  <c r="AU143" i="3" s="1"/>
  <c r="BQ142" i="3"/>
  <c r="P142" i="3"/>
  <c r="Q142" i="3"/>
  <c r="R142" i="3"/>
  <c r="S142" i="3"/>
  <c r="T142" i="3"/>
  <c r="U142" i="3"/>
  <c r="BB142" i="3"/>
  <c r="V142" i="3"/>
  <c r="AB142" i="3" s="1"/>
  <c r="W142" i="3"/>
  <c r="AC142" i="3" s="1"/>
  <c r="X142" i="3"/>
  <c r="AD142" i="3" s="1"/>
  <c r="Y142" i="3"/>
  <c r="AE142" i="3" s="1"/>
  <c r="Z142" i="3"/>
  <c r="AF142" i="3" s="1"/>
  <c r="AA142" i="3"/>
  <c r="AG142" i="3" s="1"/>
  <c r="AY142" i="3"/>
  <c r="AJ142" i="3"/>
  <c r="AP142" i="3" s="1"/>
  <c r="AK142" i="3"/>
  <c r="AQ142" i="3" s="1"/>
  <c r="AL142" i="3"/>
  <c r="AR142" i="3" s="1"/>
  <c r="AM142" i="3"/>
  <c r="AS142" i="3" s="1"/>
  <c r="AN142" i="3"/>
  <c r="AT142" i="3" s="1"/>
  <c r="AO142" i="3"/>
  <c r="AU142" i="3" s="1"/>
  <c r="BQ141" i="3"/>
  <c r="P141" i="3"/>
  <c r="Q141" i="3"/>
  <c r="R141" i="3"/>
  <c r="S141" i="3"/>
  <c r="T141" i="3"/>
  <c r="U141" i="3"/>
  <c r="BB141" i="3"/>
  <c r="V141" i="3"/>
  <c r="AB141" i="3" s="1"/>
  <c r="W141" i="3"/>
  <c r="AC141" i="3" s="1"/>
  <c r="X141" i="3"/>
  <c r="AD141" i="3" s="1"/>
  <c r="Y141" i="3"/>
  <c r="AE141" i="3" s="1"/>
  <c r="Z141" i="3"/>
  <c r="AF141" i="3" s="1"/>
  <c r="AA141" i="3"/>
  <c r="AG141" i="3" s="1"/>
  <c r="AY141" i="3"/>
  <c r="AJ141" i="3"/>
  <c r="AP141" i="3" s="1"/>
  <c r="AK141" i="3"/>
  <c r="AQ141" i="3" s="1"/>
  <c r="AL141" i="3"/>
  <c r="AR141" i="3" s="1"/>
  <c r="AM141" i="3"/>
  <c r="AS141" i="3" s="1"/>
  <c r="AN141" i="3"/>
  <c r="AT141" i="3" s="1"/>
  <c r="AO141" i="3"/>
  <c r="AU141" i="3" s="1"/>
  <c r="BQ140" i="3"/>
  <c r="P140" i="3"/>
  <c r="Q140" i="3"/>
  <c r="R140" i="3"/>
  <c r="S140" i="3"/>
  <c r="T140" i="3"/>
  <c r="U140" i="3"/>
  <c r="BB140" i="3"/>
  <c r="V140" i="3"/>
  <c r="AB140" i="3" s="1"/>
  <c r="W140" i="3"/>
  <c r="AC140" i="3" s="1"/>
  <c r="X140" i="3"/>
  <c r="AD140" i="3" s="1"/>
  <c r="Y140" i="3"/>
  <c r="AE140" i="3" s="1"/>
  <c r="Z140" i="3"/>
  <c r="AF140" i="3" s="1"/>
  <c r="AA140" i="3"/>
  <c r="AG140" i="3" s="1"/>
  <c r="AY140" i="3"/>
  <c r="AJ140" i="3"/>
  <c r="AP140" i="3" s="1"/>
  <c r="AK140" i="3"/>
  <c r="AQ140" i="3" s="1"/>
  <c r="AL140" i="3"/>
  <c r="AR140" i="3" s="1"/>
  <c r="AM140" i="3"/>
  <c r="AS140" i="3" s="1"/>
  <c r="AN140" i="3"/>
  <c r="AT140" i="3" s="1"/>
  <c r="AO140" i="3"/>
  <c r="AU140" i="3"/>
  <c r="BQ139" i="3"/>
  <c r="P139" i="3"/>
  <c r="Q139" i="3"/>
  <c r="R139" i="3"/>
  <c r="S139" i="3"/>
  <c r="T139" i="3"/>
  <c r="U139" i="3"/>
  <c r="BB139" i="3"/>
  <c r="V139" i="3"/>
  <c r="AB139" i="3" s="1"/>
  <c r="W139" i="3"/>
  <c r="AC139" i="3" s="1"/>
  <c r="X139" i="3"/>
  <c r="AD139" i="3" s="1"/>
  <c r="Y139" i="3"/>
  <c r="AE139" i="3" s="1"/>
  <c r="Z139" i="3"/>
  <c r="AF139" i="3" s="1"/>
  <c r="AA139" i="3"/>
  <c r="AG139" i="3" s="1"/>
  <c r="AY139" i="3"/>
  <c r="AJ139" i="3"/>
  <c r="AP139" i="3" s="1"/>
  <c r="AK139" i="3"/>
  <c r="AQ139" i="3" s="1"/>
  <c r="AL139" i="3"/>
  <c r="AR139" i="3" s="1"/>
  <c r="AM139" i="3"/>
  <c r="AS139" i="3" s="1"/>
  <c r="AN139" i="3"/>
  <c r="AT139" i="3" s="1"/>
  <c r="AO139" i="3"/>
  <c r="AU139" i="3"/>
  <c r="BQ138" i="3"/>
  <c r="P138" i="3"/>
  <c r="Q138" i="3"/>
  <c r="R138" i="3"/>
  <c r="S138" i="3"/>
  <c r="T138" i="3"/>
  <c r="U138" i="3"/>
  <c r="BB138" i="3"/>
  <c r="V138" i="3"/>
  <c r="AB138" i="3" s="1"/>
  <c r="W138" i="3"/>
  <c r="AC138" i="3" s="1"/>
  <c r="X138" i="3"/>
  <c r="AD138" i="3" s="1"/>
  <c r="Y138" i="3"/>
  <c r="AE138" i="3" s="1"/>
  <c r="Z138" i="3"/>
  <c r="AF138" i="3" s="1"/>
  <c r="AA138" i="3"/>
  <c r="AG138" i="3" s="1"/>
  <c r="AY138" i="3"/>
  <c r="AJ138" i="3"/>
  <c r="AP138" i="3" s="1"/>
  <c r="AK138" i="3"/>
  <c r="AQ138" i="3" s="1"/>
  <c r="AL138" i="3"/>
  <c r="AR138" i="3" s="1"/>
  <c r="AM138" i="3"/>
  <c r="AS138" i="3" s="1"/>
  <c r="AN138" i="3"/>
  <c r="AT138" i="3" s="1"/>
  <c r="AO138" i="3"/>
  <c r="AU138" i="3" s="1"/>
  <c r="BQ137" i="3"/>
  <c r="P137" i="3"/>
  <c r="Q137" i="3"/>
  <c r="R137" i="3"/>
  <c r="S137" i="3"/>
  <c r="T137" i="3"/>
  <c r="U137" i="3"/>
  <c r="BB137" i="3"/>
  <c r="V137" i="3"/>
  <c r="AB137" i="3" s="1"/>
  <c r="W137" i="3"/>
  <c r="AC137" i="3" s="1"/>
  <c r="X137" i="3"/>
  <c r="AD137" i="3" s="1"/>
  <c r="Y137" i="3"/>
  <c r="AE137" i="3" s="1"/>
  <c r="Z137" i="3"/>
  <c r="AF137" i="3" s="1"/>
  <c r="AA137" i="3"/>
  <c r="AG137" i="3" s="1"/>
  <c r="AY137" i="3"/>
  <c r="AJ137" i="3"/>
  <c r="AP137" i="3" s="1"/>
  <c r="AK137" i="3"/>
  <c r="AQ137" i="3" s="1"/>
  <c r="AL137" i="3"/>
  <c r="AR137" i="3" s="1"/>
  <c r="AM137" i="3"/>
  <c r="AS137" i="3" s="1"/>
  <c r="AN137" i="3"/>
  <c r="AT137" i="3" s="1"/>
  <c r="AO137" i="3"/>
  <c r="AU137" i="3" s="1"/>
  <c r="BQ136" i="3"/>
  <c r="P136" i="3"/>
  <c r="Q136" i="3"/>
  <c r="R136" i="3"/>
  <c r="S136" i="3"/>
  <c r="T136" i="3"/>
  <c r="U136" i="3"/>
  <c r="BB136" i="3"/>
  <c r="V136" i="3"/>
  <c r="AB136" i="3" s="1"/>
  <c r="W136" i="3"/>
  <c r="AC136" i="3" s="1"/>
  <c r="X136" i="3"/>
  <c r="AD136" i="3" s="1"/>
  <c r="Y136" i="3"/>
  <c r="AE136" i="3" s="1"/>
  <c r="Z136" i="3"/>
  <c r="AF136" i="3" s="1"/>
  <c r="AA136" i="3"/>
  <c r="AG136" i="3" s="1"/>
  <c r="AY136" i="3"/>
  <c r="AJ136" i="3"/>
  <c r="AP136" i="3" s="1"/>
  <c r="AK136" i="3"/>
  <c r="AQ136" i="3" s="1"/>
  <c r="AL136" i="3"/>
  <c r="AR136" i="3" s="1"/>
  <c r="AM136" i="3"/>
  <c r="AS136" i="3" s="1"/>
  <c r="AN136" i="3"/>
  <c r="AT136" i="3" s="1"/>
  <c r="AO136" i="3"/>
  <c r="AU136" i="3" s="1"/>
  <c r="BQ135" i="3"/>
  <c r="P135" i="3"/>
  <c r="Q135" i="3"/>
  <c r="R135" i="3"/>
  <c r="S135" i="3"/>
  <c r="T135" i="3"/>
  <c r="U135" i="3"/>
  <c r="BB135" i="3"/>
  <c r="V135" i="3"/>
  <c r="AB135" i="3" s="1"/>
  <c r="W135" i="3"/>
  <c r="AC135" i="3"/>
  <c r="X135" i="3"/>
  <c r="AD135" i="3" s="1"/>
  <c r="Y135" i="3"/>
  <c r="AE135" i="3" s="1"/>
  <c r="Z135" i="3"/>
  <c r="AF135" i="3" s="1"/>
  <c r="AA135" i="3"/>
  <c r="AG135" i="3" s="1"/>
  <c r="AY135" i="3"/>
  <c r="AJ135" i="3"/>
  <c r="AP135" i="3" s="1"/>
  <c r="AK135" i="3"/>
  <c r="AQ135" i="3" s="1"/>
  <c r="AL135" i="3"/>
  <c r="AR135" i="3" s="1"/>
  <c r="AM135" i="3"/>
  <c r="AS135" i="3" s="1"/>
  <c r="AN135" i="3"/>
  <c r="AT135" i="3" s="1"/>
  <c r="AO135" i="3"/>
  <c r="AU135" i="3" s="1"/>
  <c r="BQ134" i="3"/>
  <c r="P134" i="3"/>
  <c r="Q134" i="3"/>
  <c r="R134" i="3"/>
  <c r="S134" i="3"/>
  <c r="T134" i="3"/>
  <c r="U134" i="3"/>
  <c r="BB134" i="3"/>
  <c r="V134" i="3"/>
  <c r="AB134" i="3"/>
  <c r="W134" i="3"/>
  <c r="AC134" i="3" s="1"/>
  <c r="X134" i="3"/>
  <c r="AD134" i="3" s="1"/>
  <c r="Y134" i="3"/>
  <c r="AE134" i="3" s="1"/>
  <c r="Z134" i="3"/>
  <c r="AF134" i="3" s="1"/>
  <c r="AA134" i="3"/>
  <c r="AG134" i="3"/>
  <c r="AY134" i="3"/>
  <c r="AJ134" i="3"/>
  <c r="AP134" i="3" s="1"/>
  <c r="AK134" i="3"/>
  <c r="AQ134" i="3" s="1"/>
  <c r="AL134" i="3"/>
  <c r="AR134" i="3" s="1"/>
  <c r="AM134" i="3"/>
  <c r="AS134" i="3" s="1"/>
  <c r="AN134" i="3"/>
  <c r="AT134" i="3" s="1"/>
  <c r="AO134" i="3"/>
  <c r="AU134" i="3" s="1"/>
  <c r="BQ133" i="3"/>
  <c r="P133" i="3"/>
  <c r="Q133" i="3"/>
  <c r="R133" i="3"/>
  <c r="S133" i="3"/>
  <c r="T133" i="3"/>
  <c r="U133" i="3"/>
  <c r="BB133" i="3"/>
  <c r="V133" i="3"/>
  <c r="AB133" i="3"/>
  <c r="W133" i="3"/>
  <c r="AC133" i="3" s="1"/>
  <c r="X133" i="3"/>
  <c r="AD133" i="3" s="1"/>
  <c r="Y133" i="3"/>
  <c r="AE133" i="3" s="1"/>
  <c r="Z133" i="3"/>
  <c r="AF133" i="3" s="1"/>
  <c r="AA133" i="3"/>
  <c r="AG133" i="3" s="1"/>
  <c r="AY133" i="3"/>
  <c r="AJ133" i="3"/>
  <c r="AP133" i="3" s="1"/>
  <c r="AK133" i="3"/>
  <c r="AQ133" i="3" s="1"/>
  <c r="AL133" i="3"/>
  <c r="AR133" i="3" s="1"/>
  <c r="AM133" i="3"/>
  <c r="AS133" i="3" s="1"/>
  <c r="AN133" i="3"/>
  <c r="AT133" i="3" s="1"/>
  <c r="AO133" i="3"/>
  <c r="AU133" i="3" s="1"/>
  <c r="BQ132" i="3"/>
  <c r="P132" i="3"/>
  <c r="Q132" i="3"/>
  <c r="R132" i="3"/>
  <c r="S132" i="3"/>
  <c r="T132" i="3"/>
  <c r="U132" i="3"/>
  <c r="BB132" i="3"/>
  <c r="V132" i="3"/>
  <c r="AB132" i="3" s="1"/>
  <c r="W132" i="3"/>
  <c r="AC132" i="3" s="1"/>
  <c r="X132" i="3"/>
  <c r="AD132" i="3" s="1"/>
  <c r="Y132" i="3"/>
  <c r="AE132" i="3" s="1"/>
  <c r="Z132" i="3"/>
  <c r="AF132" i="3" s="1"/>
  <c r="AA132" i="3"/>
  <c r="AG132" i="3" s="1"/>
  <c r="AY132" i="3"/>
  <c r="AJ132" i="3"/>
  <c r="AP132" i="3" s="1"/>
  <c r="AK132" i="3"/>
  <c r="AQ132" i="3" s="1"/>
  <c r="AL132" i="3"/>
  <c r="AR132" i="3" s="1"/>
  <c r="AM132" i="3"/>
  <c r="AS132" i="3" s="1"/>
  <c r="AN132" i="3"/>
  <c r="AT132" i="3" s="1"/>
  <c r="AO132" i="3"/>
  <c r="AU132" i="3" s="1"/>
  <c r="BQ131" i="3"/>
  <c r="P131" i="3"/>
  <c r="Q131" i="3"/>
  <c r="R131" i="3"/>
  <c r="S131" i="3"/>
  <c r="T131" i="3"/>
  <c r="U131" i="3"/>
  <c r="BB131" i="3"/>
  <c r="V131" i="3"/>
  <c r="AB131" i="3" s="1"/>
  <c r="W131" i="3"/>
  <c r="AC131" i="3" s="1"/>
  <c r="X131" i="3"/>
  <c r="AD131" i="3" s="1"/>
  <c r="Y131" i="3"/>
  <c r="AE131" i="3" s="1"/>
  <c r="Z131" i="3"/>
  <c r="AF131" i="3" s="1"/>
  <c r="AA131" i="3"/>
  <c r="AG131" i="3" s="1"/>
  <c r="AY131" i="3"/>
  <c r="AJ131" i="3"/>
  <c r="AP131" i="3" s="1"/>
  <c r="AK131" i="3"/>
  <c r="AQ131" i="3" s="1"/>
  <c r="AL131" i="3"/>
  <c r="AR131" i="3" s="1"/>
  <c r="AM131" i="3"/>
  <c r="AS131" i="3" s="1"/>
  <c r="AN131" i="3"/>
  <c r="AT131" i="3" s="1"/>
  <c r="AO131" i="3"/>
  <c r="AU131" i="3" s="1"/>
  <c r="BQ130" i="3"/>
  <c r="P130" i="3"/>
  <c r="Q130" i="3"/>
  <c r="R130" i="3"/>
  <c r="S130" i="3"/>
  <c r="T130" i="3"/>
  <c r="U130" i="3"/>
  <c r="BB130" i="3"/>
  <c r="V130" i="3"/>
  <c r="AB130" i="3" s="1"/>
  <c r="W130" i="3"/>
  <c r="AC130" i="3" s="1"/>
  <c r="X130" i="3"/>
  <c r="AD130" i="3" s="1"/>
  <c r="Y130" i="3"/>
  <c r="AE130" i="3" s="1"/>
  <c r="Z130" i="3"/>
  <c r="AF130" i="3" s="1"/>
  <c r="AA130" i="3"/>
  <c r="AG130" i="3" s="1"/>
  <c r="AY130" i="3"/>
  <c r="AJ130" i="3"/>
  <c r="AP130" i="3" s="1"/>
  <c r="AK130" i="3"/>
  <c r="AQ130" i="3" s="1"/>
  <c r="AL130" i="3"/>
  <c r="AR130" i="3" s="1"/>
  <c r="AM130" i="3"/>
  <c r="AS130" i="3" s="1"/>
  <c r="AN130" i="3"/>
  <c r="AT130" i="3" s="1"/>
  <c r="AO130" i="3"/>
  <c r="AU130" i="3"/>
  <c r="BQ129" i="3"/>
  <c r="P129" i="3"/>
  <c r="Q129" i="3"/>
  <c r="R129" i="3"/>
  <c r="S129" i="3"/>
  <c r="T129" i="3"/>
  <c r="U129" i="3"/>
  <c r="BB129" i="3"/>
  <c r="V129" i="3"/>
  <c r="AB129" i="3" s="1"/>
  <c r="W129" i="3"/>
  <c r="AC129" i="3" s="1"/>
  <c r="X129" i="3"/>
  <c r="AD129" i="3" s="1"/>
  <c r="Y129" i="3"/>
  <c r="AE129" i="3" s="1"/>
  <c r="Z129" i="3"/>
  <c r="AF129" i="3" s="1"/>
  <c r="AA129" i="3"/>
  <c r="AG129" i="3" s="1"/>
  <c r="AY129" i="3"/>
  <c r="AJ129" i="3"/>
  <c r="AP129" i="3" s="1"/>
  <c r="AK129" i="3"/>
  <c r="AQ129" i="3" s="1"/>
  <c r="AL129" i="3"/>
  <c r="AR129" i="3" s="1"/>
  <c r="AM129" i="3"/>
  <c r="AS129" i="3" s="1"/>
  <c r="AN129" i="3"/>
  <c r="AT129" i="3" s="1"/>
  <c r="AO129" i="3"/>
  <c r="AU129" i="3" s="1"/>
  <c r="BQ128" i="3"/>
  <c r="P128" i="3"/>
  <c r="Q128" i="3"/>
  <c r="R128" i="3"/>
  <c r="S128" i="3"/>
  <c r="T128" i="3"/>
  <c r="U128" i="3"/>
  <c r="BB128" i="3"/>
  <c r="V128" i="3"/>
  <c r="AB128" i="3" s="1"/>
  <c r="W128" i="3"/>
  <c r="AC128" i="3" s="1"/>
  <c r="X128" i="3"/>
  <c r="AD128" i="3" s="1"/>
  <c r="Y128" i="3"/>
  <c r="AE128" i="3" s="1"/>
  <c r="Z128" i="3"/>
  <c r="AF128" i="3" s="1"/>
  <c r="AA128" i="3"/>
  <c r="AG128" i="3"/>
  <c r="AY128" i="3"/>
  <c r="AJ128" i="3"/>
  <c r="AP128" i="3" s="1"/>
  <c r="AK128" i="3"/>
  <c r="AQ128" i="3" s="1"/>
  <c r="AL128" i="3"/>
  <c r="AR128" i="3" s="1"/>
  <c r="AM128" i="3"/>
  <c r="AS128" i="3" s="1"/>
  <c r="AN128" i="3"/>
  <c r="AT128" i="3"/>
  <c r="AO128" i="3"/>
  <c r="AU128" i="3" s="1"/>
  <c r="BQ127" i="3"/>
  <c r="P127" i="3"/>
  <c r="Q127" i="3"/>
  <c r="R127" i="3"/>
  <c r="S127" i="3"/>
  <c r="T127" i="3"/>
  <c r="U127" i="3"/>
  <c r="BB127" i="3"/>
  <c r="V127" i="3"/>
  <c r="AB127" i="3" s="1"/>
  <c r="W127" i="3"/>
  <c r="AC127" i="3"/>
  <c r="X127" i="3"/>
  <c r="AD127" i="3" s="1"/>
  <c r="Y127" i="3"/>
  <c r="AE127" i="3" s="1"/>
  <c r="Z127" i="3"/>
  <c r="AF127" i="3" s="1"/>
  <c r="AA127" i="3"/>
  <c r="AG127" i="3" s="1"/>
  <c r="AY127" i="3"/>
  <c r="AJ127" i="3"/>
  <c r="AP127" i="3" s="1"/>
  <c r="AK127" i="3"/>
  <c r="AQ127" i="3" s="1"/>
  <c r="AL127" i="3"/>
  <c r="AR127" i="3" s="1"/>
  <c r="AM127" i="3"/>
  <c r="AS127" i="3"/>
  <c r="AN127" i="3"/>
  <c r="AT127" i="3" s="1"/>
  <c r="AO127" i="3"/>
  <c r="AU127" i="3" s="1"/>
  <c r="BQ126" i="3"/>
  <c r="P126" i="3"/>
  <c r="Q126" i="3"/>
  <c r="R126" i="3"/>
  <c r="S126" i="3"/>
  <c r="T126" i="3"/>
  <c r="U126" i="3"/>
  <c r="BB126" i="3"/>
  <c r="V126" i="3"/>
  <c r="AB126" i="3"/>
  <c r="W126" i="3"/>
  <c r="AC126" i="3"/>
  <c r="X126" i="3"/>
  <c r="AD126" i="3" s="1"/>
  <c r="Y126" i="3"/>
  <c r="AE126" i="3" s="1"/>
  <c r="Z126" i="3"/>
  <c r="AF126" i="3" s="1"/>
  <c r="AA126" i="3"/>
  <c r="AG126" i="3" s="1"/>
  <c r="AY126" i="3"/>
  <c r="AJ126" i="3"/>
  <c r="AP126" i="3" s="1"/>
  <c r="AK126" i="3"/>
  <c r="AQ126" i="3" s="1"/>
  <c r="AL126" i="3"/>
  <c r="AR126" i="3" s="1"/>
  <c r="AM126" i="3"/>
  <c r="AS126" i="3" s="1"/>
  <c r="AN126" i="3"/>
  <c r="AT126" i="3" s="1"/>
  <c r="AO126" i="3"/>
  <c r="AU126" i="3" s="1"/>
  <c r="BQ125" i="3"/>
  <c r="P125" i="3"/>
  <c r="Q125" i="3"/>
  <c r="R125" i="3"/>
  <c r="S125" i="3"/>
  <c r="T125" i="3"/>
  <c r="U125" i="3"/>
  <c r="BB125" i="3"/>
  <c r="V125" i="3"/>
  <c r="AB125" i="3" s="1"/>
  <c r="W125" i="3"/>
  <c r="AC125" i="3" s="1"/>
  <c r="X125" i="3"/>
  <c r="AD125" i="3"/>
  <c r="Y125" i="3"/>
  <c r="AE125" i="3" s="1"/>
  <c r="Z125" i="3"/>
  <c r="AF125" i="3" s="1"/>
  <c r="AA125" i="3"/>
  <c r="AG125" i="3" s="1"/>
  <c r="AY125" i="3"/>
  <c r="AJ125" i="3"/>
  <c r="AP125" i="3" s="1"/>
  <c r="AK125" i="3"/>
  <c r="AQ125" i="3" s="1"/>
  <c r="AL125" i="3"/>
  <c r="AR125" i="3" s="1"/>
  <c r="AM125" i="3"/>
  <c r="AS125" i="3" s="1"/>
  <c r="AN125" i="3"/>
  <c r="AT125" i="3" s="1"/>
  <c r="AO125" i="3"/>
  <c r="AU125" i="3" s="1"/>
  <c r="BQ124" i="3"/>
  <c r="P124" i="3"/>
  <c r="Q124" i="3"/>
  <c r="R124" i="3"/>
  <c r="S124" i="3"/>
  <c r="T124" i="3"/>
  <c r="U124" i="3"/>
  <c r="BB124" i="3"/>
  <c r="V124" i="3"/>
  <c r="AB124" i="3" s="1"/>
  <c r="W124" i="3"/>
  <c r="AC124" i="3" s="1"/>
  <c r="X124" i="3"/>
  <c r="AD124" i="3" s="1"/>
  <c r="Y124" i="3"/>
  <c r="AE124" i="3"/>
  <c r="Z124" i="3"/>
  <c r="AF124" i="3" s="1"/>
  <c r="AA124" i="3"/>
  <c r="AG124" i="3" s="1"/>
  <c r="AY124" i="3"/>
  <c r="AJ124" i="3"/>
  <c r="AP124" i="3" s="1"/>
  <c r="AK124" i="3"/>
  <c r="AQ124" i="3" s="1"/>
  <c r="AL124" i="3"/>
  <c r="AR124" i="3" s="1"/>
  <c r="AM124" i="3"/>
  <c r="AS124" i="3" s="1"/>
  <c r="AN124" i="3"/>
  <c r="AT124" i="3" s="1"/>
  <c r="AO124" i="3"/>
  <c r="AU124" i="3" s="1"/>
  <c r="BQ123" i="3"/>
  <c r="P123" i="3"/>
  <c r="Q123" i="3"/>
  <c r="R123" i="3"/>
  <c r="S123" i="3"/>
  <c r="T123" i="3"/>
  <c r="U123" i="3"/>
  <c r="BB123" i="3"/>
  <c r="V123" i="3"/>
  <c r="AB123" i="3" s="1"/>
  <c r="W123" i="3"/>
  <c r="AC123" i="3" s="1"/>
  <c r="X123" i="3"/>
  <c r="AD123" i="3" s="1"/>
  <c r="Y123" i="3"/>
  <c r="AE123" i="3"/>
  <c r="Z123" i="3"/>
  <c r="AF123" i="3" s="1"/>
  <c r="AA123" i="3"/>
  <c r="AG123" i="3" s="1"/>
  <c r="AY123" i="3"/>
  <c r="AJ123" i="3"/>
  <c r="AP123" i="3" s="1"/>
  <c r="AK123" i="3"/>
  <c r="AQ123" i="3" s="1"/>
  <c r="AL123" i="3"/>
  <c r="AR123" i="3"/>
  <c r="AM123" i="3"/>
  <c r="AS123" i="3" s="1"/>
  <c r="AN123" i="3"/>
  <c r="AT123" i="3" s="1"/>
  <c r="AO123" i="3"/>
  <c r="AU123" i="3" s="1"/>
  <c r="BQ122" i="3"/>
  <c r="P122" i="3"/>
  <c r="Q122" i="3"/>
  <c r="R122" i="3"/>
  <c r="S122" i="3"/>
  <c r="T122" i="3"/>
  <c r="U122" i="3"/>
  <c r="BB122" i="3"/>
  <c r="V122" i="3"/>
  <c r="AB122" i="3" s="1"/>
  <c r="W122" i="3"/>
  <c r="AC122" i="3"/>
  <c r="X122" i="3"/>
  <c r="AD122" i="3"/>
  <c r="Y122" i="3"/>
  <c r="AE122" i="3" s="1"/>
  <c r="Z122" i="3"/>
  <c r="AF122" i="3" s="1"/>
  <c r="AA122" i="3"/>
  <c r="AG122" i="3" s="1"/>
  <c r="AY122" i="3"/>
  <c r="AJ122" i="3"/>
  <c r="AP122" i="3"/>
  <c r="AK122" i="3"/>
  <c r="AQ122" i="3"/>
  <c r="AL122" i="3"/>
  <c r="AR122" i="3" s="1"/>
  <c r="AM122" i="3"/>
  <c r="AS122" i="3" s="1"/>
  <c r="AN122" i="3"/>
  <c r="AT122" i="3" s="1"/>
  <c r="AO122" i="3"/>
  <c r="AU122" i="3" s="1"/>
  <c r="BQ121" i="3"/>
  <c r="P121" i="3"/>
  <c r="Q121" i="3"/>
  <c r="R121" i="3"/>
  <c r="S121" i="3"/>
  <c r="T121" i="3"/>
  <c r="U121" i="3"/>
  <c r="BB121" i="3"/>
  <c r="V121" i="3"/>
  <c r="AB121" i="3" s="1"/>
  <c r="W121" i="3"/>
  <c r="AC121" i="3" s="1"/>
  <c r="X121" i="3"/>
  <c r="AD121" i="3" s="1"/>
  <c r="Y121" i="3"/>
  <c r="AE121" i="3" s="1"/>
  <c r="Z121" i="3"/>
  <c r="AF121" i="3" s="1"/>
  <c r="AA121" i="3"/>
  <c r="AG121" i="3" s="1"/>
  <c r="AY121" i="3"/>
  <c r="AJ121" i="3"/>
  <c r="AP121" i="3" s="1"/>
  <c r="AK121" i="3"/>
  <c r="AQ121" i="3" s="1"/>
  <c r="AL121" i="3"/>
  <c r="AR121" i="3" s="1"/>
  <c r="AM121" i="3"/>
  <c r="AS121" i="3" s="1"/>
  <c r="AN121" i="3"/>
  <c r="AT121" i="3" s="1"/>
  <c r="AO121" i="3"/>
  <c r="AU121" i="3" s="1"/>
  <c r="BQ120" i="3"/>
  <c r="P120" i="3"/>
  <c r="Q120" i="3"/>
  <c r="R120" i="3"/>
  <c r="S120" i="3"/>
  <c r="T120" i="3"/>
  <c r="U120" i="3"/>
  <c r="BB120" i="3"/>
  <c r="V120" i="3"/>
  <c r="AB120" i="3" s="1"/>
  <c r="W120" i="3"/>
  <c r="AC120" i="3" s="1"/>
  <c r="X120" i="3"/>
  <c r="AD120" i="3" s="1"/>
  <c r="Y120" i="3"/>
  <c r="AE120" i="3" s="1"/>
  <c r="Z120" i="3"/>
  <c r="AF120" i="3" s="1"/>
  <c r="AA120" i="3"/>
  <c r="AG120" i="3" s="1"/>
  <c r="AY120" i="3"/>
  <c r="AJ120" i="3"/>
  <c r="AP120" i="3" s="1"/>
  <c r="AK120" i="3"/>
  <c r="AQ120" i="3" s="1"/>
  <c r="AL120" i="3"/>
  <c r="AR120" i="3" s="1"/>
  <c r="AM120" i="3"/>
  <c r="AS120" i="3" s="1"/>
  <c r="AN120" i="3"/>
  <c r="AT120" i="3"/>
  <c r="AO120" i="3"/>
  <c r="AU120" i="3" s="1"/>
  <c r="BQ119" i="3"/>
  <c r="P119" i="3"/>
  <c r="Q119" i="3"/>
  <c r="R119" i="3"/>
  <c r="S119" i="3"/>
  <c r="BN119" i="3" s="1"/>
  <c r="T119" i="3"/>
  <c r="U119" i="3"/>
  <c r="BB119" i="3"/>
  <c r="V119" i="3"/>
  <c r="AB119" i="3" s="1"/>
  <c r="W119" i="3"/>
  <c r="AC119" i="3" s="1"/>
  <c r="X119" i="3"/>
  <c r="AD119" i="3" s="1"/>
  <c r="Y119" i="3"/>
  <c r="AE119" i="3"/>
  <c r="Z119" i="3"/>
  <c r="AF119" i="3" s="1"/>
  <c r="AA119" i="3"/>
  <c r="AG119" i="3" s="1"/>
  <c r="AY119" i="3"/>
  <c r="AJ119" i="3"/>
  <c r="AP119" i="3"/>
  <c r="AK119" i="3"/>
  <c r="AQ119" i="3" s="1"/>
  <c r="AL119" i="3"/>
  <c r="AR119" i="3"/>
  <c r="AM119" i="3"/>
  <c r="AS119" i="3" s="1"/>
  <c r="AN119" i="3"/>
  <c r="AT119" i="3" s="1"/>
  <c r="AO119" i="3"/>
  <c r="AU119" i="3" s="1"/>
  <c r="BQ118" i="3"/>
  <c r="P118" i="3"/>
  <c r="Q118" i="3"/>
  <c r="R118" i="3"/>
  <c r="S118" i="3"/>
  <c r="T118" i="3"/>
  <c r="U118" i="3"/>
  <c r="BB118" i="3"/>
  <c r="V118" i="3"/>
  <c r="AB118" i="3" s="1"/>
  <c r="W118" i="3"/>
  <c r="AC118" i="3" s="1"/>
  <c r="X118" i="3"/>
  <c r="AD118" i="3" s="1"/>
  <c r="Y118" i="3"/>
  <c r="AE118" i="3" s="1"/>
  <c r="Z118" i="3"/>
  <c r="AF118" i="3" s="1"/>
  <c r="AA118" i="3"/>
  <c r="AG118" i="3"/>
  <c r="AY118" i="3"/>
  <c r="AJ118" i="3"/>
  <c r="AP118" i="3" s="1"/>
  <c r="AK118" i="3"/>
  <c r="AQ118" i="3" s="1"/>
  <c r="AL118" i="3"/>
  <c r="AR118" i="3" s="1"/>
  <c r="AM118" i="3"/>
  <c r="AS118" i="3" s="1"/>
  <c r="AN118" i="3"/>
  <c r="AT118" i="3"/>
  <c r="AO118" i="3"/>
  <c r="AU118" i="3" s="1"/>
  <c r="BQ117" i="3"/>
  <c r="P117" i="3"/>
  <c r="Q117" i="3"/>
  <c r="R117" i="3"/>
  <c r="S117" i="3"/>
  <c r="T117" i="3"/>
  <c r="U117" i="3"/>
  <c r="BB117" i="3"/>
  <c r="V117" i="3"/>
  <c r="AB117" i="3" s="1"/>
  <c r="W117" i="3"/>
  <c r="AC117" i="3" s="1"/>
  <c r="X117" i="3"/>
  <c r="AD117" i="3" s="1"/>
  <c r="Y117" i="3"/>
  <c r="AE117" i="3" s="1"/>
  <c r="Z117" i="3"/>
  <c r="AF117" i="3"/>
  <c r="AA117" i="3"/>
  <c r="AG117" i="3" s="1"/>
  <c r="AY117" i="3"/>
  <c r="AJ117" i="3"/>
  <c r="AP117" i="3" s="1"/>
  <c r="AK117" i="3"/>
  <c r="AQ117" i="3" s="1"/>
  <c r="AL117" i="3"/>
  <c r="AR117" i="3" s="1"/>
  <c r="AM117" i="3"/>
  <c r="AS117" i="3"/>
  <c r="AN117" i="3"/>
  <c r="AT117" i="3" s="1"/>
  <c r="AO117" i="3"/>
  <c r="AU117" i="3" s="1"/>
  <c r="BQ116" i="3"/>
  <c r="P116" i="3"/>
  <c r="Q116" i="3"/>
  <c r="R116" i="3"/>
  <c r="S116" i="3"/>
  <c r="T116" i="3"/>
  <c r="U116" i="3"/>
  <c r="BB116" i="3"/>
  <c r="V116" i="3"/>
  <c r="AB116" i="3"/>
  <c r="W116" i="3"/>
  <c r="AC116" i="3" s="1"/>
  <c r="X116" i="3"/>
  <c r="AD116" i="3" s="1"/>
  <c r="Y116" i="3"/>
  <c r="AE116" i="3" s="1"/>
  <c r="Z116" i="3"/>
  <c r="AF116" i="3" s="1"/>
  <c r="AA116" i="3"/>
  <c r="AG116" i="3" s="1"/>
  <c r="AY116" i="3"/>
  <c r="AJ116" i="3"/>
  <c r="AP116" i="3" s="1"/>
  <c r="AK116" i="3"/>
  <c r="AQ116" i="3" s="1"/>
  <c r="AL116" i="3"/>
  <c r="AR116" i="3" s="1"/>
  <c r="AM116" i="3"/>
  <c r="AS116" i="3" s="1"/>
  <c r="AN116" i="3"/>
  <c r="AT116" i="3" s="1"/>
  <c r="AO116" i="3"/>
  <c r="AU116" i="3" s="1"/>
  <c r="BQ115" i="3"/>
  <c r="P115" i="3"/>
  <c r="Q115" i="3"/>
  <c r="R115" i="3"/>
  <c r="S115" i="3"/>
  <c r="T115" i="3"/>
  <c r="U115" i="3"/>
  <c r="BB115" i="3"/>
  <c r="V115" i="3"/>
  <c r="AB115" i="3" s="1"/>
  <c r="W115" i="3"/>
  <c r="AC115" i="3" s="1"/>
  <c r="X115" i="3"/>
  <c r="AD115" i="3" s="1"/>
  <c r="Y115" i="3"/>
  <c r="AE115" i="3" s="1"/>
  <c r="Z115" i="3"/>
  <c r="AF115" i="3" s="1"/>
  <c r="AA115" i="3"/>
  <c r="AG115" i="3"/>
  <c r="AY115" i="3"/>
  <c r="AJ115" i="3"/>
  <c r="AP115" i="3" s="1"/>
  <c r="AK115" i="3"/>
  <c r="AQ115" i="3" s="1"/>
  <c r="AL115" i="3"/>
  <c r="AR115" i="3" s="1"/>
  <c r="AM115" i="3"/>
  <c r="AS115" i="3" s="1"/>
  <c r="AN115" i="3"/>
  <c r="AT115" i="3"/>
  <c r="AO115" i="3"/>
  <c r="AU115" i="3" s="1"/>
  <c r="BQ114" i="3"/>
  <c r="P114" i="3"/>
  <c r="Q114" i="3"/>
  <c r="R114" i="3"/>
  <c r="S114" i="3"/>
  <c r="T114" i="3"/>
  <c r="U114" i="3"/>
  <c r="BB114" i="3"/>
  <c r="V114" i="3"/>
  <c r="AB114" i="3" s="1"/>
  <c r="W114" i="3"/>
  <c r="AC114" i="3" s="1"/>
  <c r="X114" i="3"/>
  <c r="AD114" i="3" s="1"/>
  <c r="Y114" i="3"/>
  <c r="AE114" i="3" s="1"/>
  <c r="Z114" i="3"/>
  <c r="AF114" i="3" s="1"/>
  <c r="AA114" i="3"/>
  <c r="AG114" i="3" s="1"/>
  <c r="AY114" i="3"/>
  <c r="AJ114" i="3"/>
  <c r="AP114" i="3" s="1"/>
  <c r="AK114" i="3"/>
  <c r="AQ114" i="3" s="1"/>
  <c r="AL114" i="3"/>
  <c r="AR114" i="3" s="1"/>
  <c r="AM114" i="3"/>
  <c r="AS114" i="3" s="1"/>
  <c r="AN114" i="3"/>
  <c r="AT114" i="3" s="1"/>
  <c r="AO114" i="3"/>
  <c r="AU114" i="3" s="1"/>
  <c r="BQ113" i="3"/>
  <c r="P113" i="3"/>
  <c r="Q113" i="3"/>
  <c r="R113" i="3"/>
  <c r="S113" i="3"/>
  <c r="T113" i="3"/>
  <c r="U113" i="3"/>
  <c r="BB113" i="3"/>
  <c r="V113" i="3"/>
  <c r="AB113" i="3" s="1"/>
  <c r="W113" i="3"/>
  <c r="AC113" i="3" s="1"/>
  <c r="X113" i="3"/>
  <c r="AD113" i="3"/>
  <c r="Y113" i="3"/>
  <c r="AE113" i="3" s="1"/>
  <c r="Z113" i="3"/>
  <c r="AF113" i="3" s="1"/>
  <c r="AA113" i="3"/>
  <c r="AG113" i="3" s="1"/>
  <c r="AY113" i="3"/>
  <c r="AJ113" i="3"/>
  <c r="AP113" i="3" s="1"/>
  <c r="AK113" i="3"/>
  <c r="AQ113" i="3"/>
  <c r="AL113" i="3"/>
  <c r="AR113" i="3" s="1"/>
  <c r="AM113" i="3"/>
  <c r="AS113" i="3" s="1"/>
  <c r="AN113" i="3"/>
  <c r="AT113" i="3" s="1"/>
  <c r="AO113" i="3"/>
  <c r="AU113" i="3" s="1"/>
  <c r="BQ112" i="3"/>
  <c r="P112" i="3"/>
  <c r="Q112" i="3"/>
  <c r="R112" i="3"/>
  <c r="BN112" i="3" s="1"/>
  <c r="S112" i="3"/>
  <c r="T112" i="3"/>
  <c r="U112" i="3"/>
  <c r="BB112" i="3"/>
  <c r="V112" i="3"/>
  <c r="AB112" i="3" s="1"/>
  <c r="W112" i="3"/>
  <c r="AC112" i="3"/>
  <c r="X112" i="3"/>
  <c r="AD112" i="3" s="1"/>
  <c r="Y112" i="3"/>
  <c r="AE112" i="3" s="1"/>
  <c r="Z112" i="3"/>
  <c r="AF112" i="3" s="1"/>
  <c r="AA112" i="3"/>
  <c r="AG112" i="3" s="1"/>
  <c r="AY112" i="3"/>
  <c r="AJ112" i="3"/>
  <c r="AP112" i="3" s="1"/>
  <c r="AK112" i="3"/>
  <c r="AQ112" i="3" s="1"/>
  <c r="AL112" i="3"/>
  <c r="AR112" i="3" s="1"/>
  <c r="AM112" i="3"/>
  <c r="AS112" i="3" s="1"/>
  <c r="AN112" i="3"/>
  <c r="AT112" i="3" s="1"/>
  <c r="AO112" i="3"/>
  <c r="AU112" i="3" s="1"/>
  <c r="BQ111" i="3"/>
  <c r="P111" i="3"/>
  <c r="Q111" i="3"/>
  <c r="R111" i="3"/>
  <c r="S111" i="3"/>
  <c r="T111" i="3"/>
  <c r="U111" i="3"/>
  <c r="BB111" i="3"/>
  <c r="V111" i="3"/>
  <c r="AB111" i="3" s="1"/>
  <c r="W111" i="3"/>
  <c r="AC111" i="3" s="1"/>
  <c r="X111" i="3"/>
  <c r="AD111" i="3" s="1"/>
  <c r="Y111" i="3"/>
  <c r="AE111" i="3" s="1"/>
  <c r="Z111" i="3"/>
  <c r="AF111" i="3" s="1"/>
  <c r="AA111" i="3"/>
  <c r="AG111" i="3" s="1"/>
  <c r="AY111" i="3"/>
  <c r="AJ111" i="3"/>
  <c r="AP111" i="3"/>
  <c r="AK111" i="3"/>
  <c r="AQ111" i="3" s="1"/>
  <c r="AL111" i="3"/>
  <c r="AR111" i="3" s="1"/>
  <c r="AM111" i="3"/>
  <c r="AS111" i="3" s="1"/>
  <c r="AN111" i="3"/>
  <c r="AT111" i="3" s="1"/>
  <c r="AO111" i="3"/>
  <c r="AU111" i="3" s="1"/>
  <c r="BQ110" i="3"/>
  <c r="P110" i="3"/>
  <c r="Q110" i="3"/>
  <c r="R110" i="3"/>
  <c r="S110" i="3"/>
  <c r="T110" i="3"/>
  <c r="U110" i="3"/>
  <c r="BB110" i="3"/>
  <c r="V110" i="3"/>
  <c r="AB110" i="3"/>
  <c r="W110" i="3"/>
  <c r="AC110" i="3" s="1"/>
  <c r="X110" i="3"/>
  <c r="AD110" i="3" s="1"/>
  <c r="Y110" i="3"/>
  <c r="AE110" i="3" s="1"/>
  <c r="Z110" i="3"/>
  <c r="AF110" i="3"/>
  <c r="AA110" i="3"/>
  <c r="AG110" i="3"/>
  <c r="AY110" i="3"/>
  <c r="AJ110" i="3"/>
  <c r="AP110" i="3" s="1"/>
  <c r="AK110" i="3"/>
  <c r="AQ110" i="3" s="1"/>
  <c r="AL110" i="3"/>
  <c r="AR110" i="3" s="1"/>
  <c r="AM110" i="3"/>
  <c r="AS110" i="3"/>
  <c r="AN110" i="3"/>
  <c r="AT110" i="3"/>
  <c r="AO110" i="3"/>
  <c r="AU110" i="3" s="1"/>
  <c r="BQ109" i="3"/>
  <c r="P109" i="3"/>
  <c r="Q109" i="3"/>
  <c r="R109" i="3"/>
  <c r="S109" i="3"/>
  <c r="T109" i="3"/>
  <c r="U109" i="3"/>
  <c r="BB109" i="3"/>
  <c r="V109" i="3"/>
  <c r="AB109" i="3" s="1"/>
  <c r="W109" i="3"/>
  <c r="AC109" i="3" s="1"/>
  <c r="X109" i="3"/>
  <c r="AD109" i="3" s="1"/>
  <c r="Y109" i="3"/>
  <c r="AE109" i="3" s="1"/>
  <c r="Z109" i="3"/>
  <c r="AF109" i="3"/>
  <c r="AA109" i="3"/>
  <c r="AG109" i="3" s="1"/>
  <c r="AY109" i="3"/>
  <c r="AJ109" i="3"/>
  <c r="AP109" i="3" s="1"/>
  <c r="AK109" i="3"/>
  <c r="AQ109" i="3" s="1"/>
  <c r="AL109" i="3"/>
  <c r="AR109" i="3" s="1"/>
  <c r="AM109" i="3"/>
  <c r="AS109" i="3" s="1"/>
  <c r="AN109" i="3"/>
  <c r="AT109" i="3" s="1"/>
  <c r="AO109" i="3"/>
  <c r="AU109" i="3"/>
  <c r="BQ108" i="3"/>
  <c r="P108" i="3"/>
  <c r="Q108" i="3"/>
  <c r="R108" i="3"/>
  <c r="S108" i="3"/>
  <c r="T108" i="3"/>
  <c r="U108" i="3"/>
  <c r="BB108" i="3"/>
  <c r="V108" i="3"/>
  <c r="AB108" i="3" s="1"/>
  <c r="W108" i="3"/>
  <c r="AC108" i="3" s="1"/>
  <c r="X108" i="3"/>
  <c r="AD108" i="3" s="1"/>
  <c r="Y108" i="3"/>
  <c r="AE108" i="3"/>
  <c r="Z108" i="3"/>
  <c r="AF108" i="3" s="1"/>
  <c r="AA108" i="3"/>
  <c r="AG108" i="3" s="1"/>
  <c r="AY108" i="3"/>
  <c r="AJ108" i="3"/>
  <c r="AP108" i="3" s="1"/>
  <c r="AK108" i="3"/>
  <c r="AQ108" i="3" s="1"/>
  <c r="AL108" i="3"/>
  <c r="AR108" i="3" s="1"/>
  <c r="AM108" i="3"/>
  <c r="AS108" i="3" s="1"/>
  <c r="AN108" i="3"/>
  <c r="AT108" i="3" s="1"/>
  <c r="AO108" i="3"/>
  <c r="AU108" i="3" s="1"/>
  <c r="BQ107" i="3"/>
  <c r="P107" i="3"/>
  <c r="Q107" i="3"/>
  <c r="R107" i="3"/>
  <c r="S107" i="3"/>
  <c r="T107" i="3"/>
  <c r="U107" i="3"/>
  <c r="BB107" i="3"/>
  <c r="V107" i="3"/>
  <c r="AB107" i="3" s="1"/>
  <c r="W107" i="3"/>
  <c r="AC107" i="3" s="1"/>
  <c r="X107" i="3"/>
  <c r="AD107" i="3" s="1"/>
  <c r="Y107" i="3"/>
  <c r="AE107" i="3" s="1"/>
  <c r="Z107" i="3"/>
  <c r="AF107" i="3" s="1"/>
  <c r="AA107" i="3"/>
  <c r="AG107" i="3"/>
  <c r="AY107" i="3"/>
  <c r="AJ107" i="3"/>
  <c r="AP107" i="3" s="1"/>
  <c r="AK107" i="3"/>
  <c r="AQ107" i="3" s="1"/>
  <c r="AL107" i="3"/>
  <c r="AR107" i="3" s="1"/>
  <c r="AM107" i="3"/>
  <c r="AS107" i="3" s="1"/>
  <c r="AN107" i="3"/>
  <c r="AT107" i="3"/>
  <c r="AO107" i="3"/>
  <c r="AU107" i="3" s="1"/>
  <c r="BQ106" i="3"/>
  <c r="P106" i="3"/>
  <c r="Q106" i="3"/>
  <c r="R106" i="3"/>
  <c r="S106" i="3"/>
  <c r="T106" i="3"/>
  <c r="U106" i="3"/>
  <c r="BB106" i="3"/>
  <c r="V106" i="3"/>
  <c r="AB106" i="3" s="1"/>
  <c r="W106" i="3"/>
  <c r="AC106" i="3" s="1"/>
  <c r="X106" i="3"/>
  <c r="AD106" i="3" s="1"/>
  <c r="Y106" i="3"/>
  <c r="AE106" i="3" s="1"/>
  <c r="Z106" i="3"/>
  <c r="AF106" i="3" s="1"/>
  <c r="AA106" i="3"/>
  <c r="AG106" i="3" s="1"/>
  <c r="AY106" i="3"/>
  <c r="AJ106" i="3"/>
  <c r="AP106" i="3" s="1"/>
  <c r="AK106" i="3"/>
  <c r="AQ106" i="3" s="1"/>
  <c r="AL106" i="3"/>
  <c r="AR106" i="3" s="1"/>
  <c r="AM106" i="3"/>
  <c r="AS106" i="3" s="1"/>
  <c r="AN106" i="3"/>
  <c r="AT106" i="3" s="1"/>
  <c r="AO106" i="3"/>
  <c r="AU106" i="3" s="1"/>
  <c r="BQ105" i="3"/>
  <c r="P105" i="3"/>
  <c r="Q105" i="3"/>
  <c r="R105" i="3"/>
  <c r="S105" i="3"/>
  <c r="T105" i="3"/>
  <c r="U105" i="3"/>
  <c r="BB105" i="3"/>
  <c r="V105" i="3"/>
  <c r="AB105" i="3" s="1"/>
  <c r="W105" i="3"/>
  <c r="AC105" i="3" s="1"/>
  <c r="X105" i="3"/>
  <c r="AD105" i="3" s="1"/>
  <c r="Y105" i="3"/>
  <c r="AE105" i="3" s="1"/>
  <c r="Z105" i="3"/>
  <c r="AF105" i="3" s="1"/>
  <c r="AA105" i="3"/>
  <c r="AG105" i="3" s="1"/>
  <c r="AY105" i="3"/>
  <c r="AJ105" i="3"/>
  <c r="AP105" i="3" s="1"/>
  <c r="AK105" i="3"/>
  <c r="AQ105" i="3" s="1"/>
  <c r="AL105" i="3"/>
  <c r="AR105" i="3" s="1"/>
  <c r="AM105" i="3"/>
  <c r="AS105" i="3" s="1"/>
  <c r="AN105" i="3"/>
  <c r="AT105" i="3" s="1"/>
  <c r="AO105" i="3"/>
  <c r="AU105" i="3"/>
  <c r="BQ104" i="3"/>
  <c r="P104" i="3"/>
  <c r="Q104" i="3"/>
  <c r="R104" i="3"/>
  <c r="S104" i="3"/>
  <c r="T104" i="3"/>
  <c r="U104" i="3"/>
  <c r="BB104" i="3"/>
  <c r="V104" i="3"/>
  <c r="AB104" i="3" s="1"/>
  <c r="W104" i="3"/>
  <c r="AC104" i="3" s="1"/>
  <c r="X104" i="3"/>
  <c r="AD104" i="3" s="1"/>
  <c r="Y104" i="3"/>
  <c r="AE104" i="3" s="1"/>
  <c r="Z104" i="3"/>
  <c r="AF104" i="3" s="1"/>
  <c r="AA104" i="3"/>
  <c r="AG104" i="3" s="1"/>
  <c r="AY104" i="3"/>
  <c r="AJ104" i="3"/>
  <c r="AP104" i="3" s="1"/>
  <c r="AK104" i="3"/>
  <c r="AQ104" i="3" s="1"/>
  <c r="AL104" i="3"/>
  <c r="AR104" i="3" s="1"/>
  <c r="AM104" i="3"/>
  <c r="AS104" i="3" s="1"/>
  <c r="AN104" i="3"/>
  <c r="AT104" i="3" s="1"/>
  <c r="AO104" i="3"/>
  <c r="AU104" i="3"/>
  <c r="BQ103" i="3"/>
  <c r="P103" i="3"/>
  <c r="Q103" i="3"/>
  <c r="R103" i="3"/>
  <c r="S103" i="3"/>
  <c r="T103" i="3"/>
  <c r="U103" i="3"/>
  <c r="BN103" i="3"/>
  <c r="BB103" i="3"/>
  <c r="V103" i="3"/>
  <c r="AB103" i="3" s="1"/>
  <c r="W103" i="3"/>
  <c r="AC103" i="3" s="1"/>
  <c r="X103" i="3"/>
  <c r="AD103" i="3" s="1"/>
  <c r="Y103" i="3"/>
  <c r="AE103" i="3"/>
  <c r="Z103" i="3"/>
  <c r="AF103" i="3" s="1"/>
  <c r="AA103" i="3"/>
  <c r="AG103" i="3" s="1"/>
  <c r="AY103" i="3"/>
  <c r="AJ103" i="3"/>
  <c r="AP103" i="3" s="1"/>
  <c r="AK103" i="3"/>
  <c r="AQ103" i="3" s="1"/>
  <c r="AL103" i="3"/>
  <c r="AR103" i="3" s="1"/>
  <c r="AM103" i="3"/>
  <c r="AS103" i="3" s="1"/>
  <c r="AN103" i="3"/>
  <c r="AT103" i="3" s="1"/>
  <c r="AO103" i="3"/>
  <c r="AU103" i="3" s="1"/>
  <c r="BQ102" i="3"/>
  <c r="P102" i="3"/>
  <c r="Q102" i="3"/>
  <c r="R102" i="3"/>
  <c r="S102" i="3"/>
  <c r="T102" i="3"/>
  <c r="U102" i="3"/>
  <c r="BB102" i="3"/>
  <c r="V102" i="3"/>
  <c r="AB102" i="3" s="1"/>
  <c r="W102" i="3"/>
  <c r="AC102" i="3"/>
  <c r="X102" i="3"/>
  <c r="AD102" i="3" s="1"/>
  <c r="Y102" i="3"/>
  <c r="AE102" i="3" s="1"/>
  <c r="Z102" i="3"/>
  <c r="AF102" i="3" s="1"/>
  <c r="AA102" i="3"/>
  <c r="AG102" i="3" s="1"/>
  <c r="AY102" i="3"/>
  <c r="AJ102" i="3"/>
  <c r="AP102" i="3" s="1"/>
  <c r="AK102" i="3"/>
  <c r="AQ102" i="3" s="1"/>
  <c r="AL102" i="3"/>
  <c r="AR102" i="3" s="1"/>
  <c r="AM102" i="3"/>
  <c r="AS102" i="3"/>
  <c r="AN102" i="3"/>
  <c r="AT102" i="3" s="1"/>
  <c r="AO102" i="3"/>
  <c r="AU102" i="3" s="1"/>
  <c r="BQ101" i="3"/>
  <c r="P101" i="3"/>
  <c r="Q101" i="3"/>
  <c r="R101" i="3"/>
  <c r="S101" i="3"/>
  <c r="T101" i="3"/>
  <c r="U101" i="3"/>
  <c r="BB101" i="3"/>
  <c r="V101" i="3"/>
  <c r="AB101" i="3"/>
  <c r="W101" i="3"/>
  <c r="AC101" i="3" s="1"/>
  <c r="X101" i="3"/>
  <c r="AD101" i="3" s="1"/>
  <c r="Y101" i="3"/>
  <c r="AE101" i="3" s="1"/>
  <c r="Z101" i="3"/>
  <c r="AF101" i="3" s="1"/>
  <c r="AA101" i="3"/>
  <c r="AG101" i="3" s="1"/>
  <c r="AY101" i="3"/>
  <c r="AJ101" i="3"/>
  <c r="AP101" i="3" s="1"/>
  <c r="AK101" i="3"/>
  <c r="AQ101" i="3" s="1"/>
  <c r="AL101" i="3"/>
  <c r="AR101" i="3" s="1"/>
  <c r="AM101" i="3"/>
  <c r="AS101" i="3" s="1"/>
  <c r="AN101" i="3"/>
  <c r="AT101" i="3" s="1"/>
  <c r="AO101" i="3"/>
  <c r="AU101" i="3" s="1"/>
  <c r="BQ100" i="3"/>
  <c r="P100" i="3"/>
  <c r="Q100" i="3"/>
  <c r="R100" i="3"/>
  <c r="S100" i="3"/>
  <c r="T100" i="3"/>
  <c r="U100" i="3"/>
  <c r="BB100" i="3"/>
  <c r="V100" i="3"/>
  <c r="AB100" i="3" s="1"/>
  <c r="W100" i="3"/>
  <c r="AC100" i="3" s="1"/>
  <c r="X100" i="3"/>
  <c r="AD100" i="3" s="1"/>
  <c r="Y100" i="3"/>
  <c r="AE100" i="3" s="1"/>
  <c r="Z100" i="3"/>
  <c r="AF100" i="3" s="1"/>
  <c r="AA100" i="3"/>
  <c r="AG100" i="3" s="1"/>
  <c r="AY100" i="3"/>
  <c r="AJ100" i="3"/>
  <c r="AP100" i="3" s="1"/>
  <c r="AK100" i="3"/>
  <c r="AQ100" i="3" s="1"/>
  <c r="AL100" i="3"/>
  <c r="AR100" i="3"/>
  <c r="AM100" i="3"/>
  <c r="AS100" i="3" s="1"/>
  <c r="AN100" i="3"/>
  <c r="AT100" i="3" s="1"/>
  <c r="AO100" i="3"/>
  <c r="AU100" i="3" s="1"/>
  <c r="BQ99" i="3"/>
  <c r="P99" i="3"/>
  <c r="Q99" i="3"/>
  <c r="R99" i="3"/>
  <c r="S99" i="3"/>
  <c r="T99" i="3"/>
  <c r="U99" i="3"/>
  <c r="BB99" i="3"/>
  <c r="V99" i="3"/>
  <c r="AB99" i="3" s="1"/>
  <c r="W99" i="3"/>
  <c r="AC99" i="3" s="1"/>
  <c r="X99" i="3"/>
  <c r="AD99" i="3" s="1"/>
  <c r="Y99" i="3"/>
  <c r="AE99" i="3" s="1"/>
  <c r="Z99" i="3"/>
  <c r="AF99" i="3" s="1"/>
  <c r="AA99" i="3"/>
  <c r="AG99" i="3" s="1"/>
  <c r="AY99" i="3"/>
  <c r="AJ99" i="3"/>
  <c r="AP99" i="3"/>
  <c r="AK99" i="3"/>
  <c r="AQ99" i="3" s="1"/>
  <c r="AL99" i="3"/>
  <c r="AR99" i="3" s="1"/>
  <c r="AM99" i="3"/>
  <c r="AS99" i="3" s="1"/>
  <c r="AN99" i="3"/>
  <c r="AT99" i="3" s="1"/>
  <c r="AO99" i="3"/>
  <c r="AU99" i="3" s="1"/>
  <c r="BQ98" i="3"/>
  <c r="P98" i="3"/>
  <c r="Q98" i="3"/>
  <c r="R98" i="3"/>
  <c r="S98" i="3"/>
  <c r="T98" i="3"/>
  <c r="U98" i="3"/>
  <c r="BB98" i="3"/>
  <c r="V98" i="3"/>
  <c r="AB98" i="3" s="1"/>
  <c r="W98" i="3"/>
  <c r="AC98" i="3" s="1"/>
  <c r="X98" i="3"/>
  <c r="AD98" i="3" s="1"/>
  <c r="Y98" i="3"/>
  <c r="AE98" i="3" s="1"/>
  <c r="Z98" i="3"/>
  <c r="AF98" i="3" s="1"/>
  <c r="AA98" i="3"/>
  <c r="AG98" i="3" s="1"/>
  <c r="AY98" i="3"/>
  <c r="AJ98" i="3"/>
  <c r="AP98" i="3" s="1"/>
  <c r="AK98" i="3"/>
  <c r="AQ98" i="3" s="1"/>
  <c r="AL98" i="3"/>
  <c r="AR98" i="3"/>
  <c r="AM98" i="3"/>
  <c r="AS98" i="3" s="1"/>
  <c r="AN98" i="3"/>
  <c r="AT98" i="3" s="1"/>
  <c r="AO98" i="3"/>
  <c r="AU98" i="3" s="1"/>
  <c r="BQ97" i="3"/>
  <c r="P97" i="3"/>
  <c r="Q97" i="3"/>
  <c r="R97" i="3"/>
  <c r="S97" i="3"/>
  <c r="T97" i="3"/>
  <c r="U97" i="3"/>
  <c r="BB97" i="3"/>
  <c r="V97" i="3"/>
  <c r="AB97" i="3" s="1"/>
  <c r="W97" i="3"/>
  <c r="AC97" i="3" s="1"/>
  <c r="X97" i="3"/>
  <c r="AD97" i="3" s="1"/>
  <c r="Y97" i="3"/>
  <c r="AE97" i="3" s="1"/>
  <c r="Z97" i="3"/>
  <c r="AF97" i="3" s="1"/>
  <c r="AA97" i="3"/>
  <c r="AG97" i="3" s="1"/>
  <c r="AY97" i="3"/>
  <c r="AJ97" i="3"/>
  <c r="AP97" i="3" s="1"/>
  <c r="AK97" i="3"/>
  <c r="AQ97" i="3"/>
  <c r="AL97" i="3"/>
  <c r="AR97" i="3" s="1"/>
  <c r="AM97" i="3"/>
  <c r="AS97" i="3" s="1"/>
  <c r="AN97" i="3"/>
  <c r="AT97" i="3" s="1"/>
  <c r="AO97" i="3"/>
  <c r="AU97" i="3" s="1"/>
  <c r="BQ96" i="3"/>
  <c r="P96" i="3"/>
  <c r="Q96" i="3"/>
  <c r="R96" i="3"/>
  <c r="S96" i="3"/>
  <c r="BN96" i="3" s="1"/>
  <c r="T96" i="3"/>
  <c r="U96" i="3"/>
  <c r="BB96" i="3"/>
  <c r="V96" i="3"/>
  <c r="AB96" i="3" s="1"/>
  <c r="W96" i="3"/>
  <c r="AC96" i="3" s="1"/>
  <c r="X96" i="3"/>
  <c r="AD96" i="3" s="1"/>
  <c r="Y96" i="3"/>
  <c r="AE96" i="3" s="1"/>
  <c r="Z96" i="3"/>
  <c r="AF96" i="3" s="1"/>
  <c r="AA96" i="3"/>
  <c r="AG96" i="3" s="1"/>
  <c r="AY96" i="3"/>
  <c r="AJ96" i="3"/>
  <c r="AP96" i="3" s="1"/>
  <c r="AK96" i="3"/>
  <c r="AQ96" i="3" s="1"/>
  <c r="AL96" i="3"/>
  <c r="AR96" i="3" s="1"/>
  <c r="AM96" i="3"/>
  <c r="AS96" i="3" s="1"/>
  <c r="AN96" i="3"/>
  <c r="AT96" i="3" s="1"/>
  <c r="AO96" i="3"/>
  <c r="AU96" i="3" s="1"/>
  <c r="BQ95" i="3"/>
  <c r="P95" i="3"/>
  <c r="Q95" i="3"/>
  <c r="R95" i="3"/>
  <c r="S95" i="3"/>
  <c r="T95" i="3"/>
  <c r="U95" i="3"/>
  <c r="BB95" i="3"/>
  <c r="V95" i="3"/>
  <c r="AB95" i="3" s="1"/>
  <c r="W95" i="3"/>
  <c r="AC95" i="3" s="1"/>
  <c r="X95" i="3"/>
  <c r="AD95" i="3" s="1"/>
  <c r="Y95" i="3"/>
  <c r="AE95" i="3" s="1"/>
  <c r="Z95" i="3"/>
  <c r="AF95" i="3" s="1"/>
  <c r="AA95" i="3"/>
  <c r="AG95" i="3" s="1"/>
  <c r="AY95" i="3"/>
  <c r="AJ95" i="3"/>
  <c r="AP95" i="3" s="1"/>
  <c r="AK95" i="3"/>
  <c r="AQ95" i="3" s="1"/>
  <c r="AL95" i="3"/>
  <c r="AR95" i="3"/>
  <c r="AM95" i="3"/>
  <c r="AS95" i="3" s="1"/>
  <c r="AN95" i="3"/>
  <c r="AT95" i="3" s="1"/>
  <c r="AO95" i="3"/>
  <c r="AU95" i="3" s="1"/>
  <c r="BQ94" i="3"/>
  <c r="P94" i="3"/>
  <c r="Q94" i="3"/>
  <c r="R94" i="3"/>
  <c r="S94" i="3"/>
  <c r="T94" i="3"/>
  <c r="U94" i="3"/>
  <c r="BB94" i="3"/>
  <c r="V94" i="3"/>
  <c r="AB94" i="3" s="1"/>
  <c r="W94" i="3"/>
  <c r="AC94" i="3" s="1"/>
  <c r="X94" i="3"/>
  <c r="AD94" i="3" s="1"/>
  <c r="Y94" i="3"/>
  <c r="AE94" i="3" s="1"/>
  <c r="Z94" i="3"/>
  <c r="AF94" i="3" s="1"/>
  <c r="AA94" i="3"/>
  <c r="AG94" i="3" s="1"/>
  <c r="AY94" i="3"/>
  <c r="AJ94" i="3"/>
  <c r="AP94" i="3" s="1"/>
  <c r="AK94" i="3"/>
  <c r="AQ94" i="3" s="1"/>
  <c r="AL94" i="3"/>
  <c r="AR94" i="3" s="1"/>
  <c r="AM94" i="3"/>
  <c r="AS94" i="3"/>
  <c r="AN94" i="3"/>
  <c r="AT94" i="3" s="1"/>
  <c r="AO94" i="3"/>
  <c r="AU94" i="3" s="1"/>
  <c r="BQ93" i="3"/>
  <c r="P93" i="3"/>
  <c r="Q93" i="3"/>
  <c r="R93" i="3"/>
  <c r="S93" i="3"/>
  <c r="T93" i="3"/>
  <c r="U93" i="3"/>
  <c r="BB93" i="3"/>
  <c r="V93" i="3"/>
  <c r="AB93" i="3" s="1"/>
  <c r="W93" i="3"/>
  <c r="AC93" i="3" s="1"/>
  <c r="X93" i="3"/>
  <c r="AD93" i="3" s="1"/>
  <c r="Y93" i="3"/>
  <c r="AE93" i="3" s="1"/>
  <c r="Z93" i="3"/>
  <c r="AF93" i="3" s="1"/>
  <c r="AA93" i="3"/>
  <c r="AG93" i="3" s="1"/>
  <c r="AY93" i="3"/>
  <c r="AJ93" i="3"/>
  <c r="AP93" i="3" s="1"/>
  <c r="AK93" i="3"/>
  <c r="AQ93" i="3" s="1"/>
  <c r="AL93" i="3"/>
  <c r="AR93" i="3" s="1"/>
  <c r="AM93" i="3"/>
  <c r="AS93" i="3" s="1"/>
  <c r="AN93" i="3"/>
  <c r="AT93" i="3" s="1"/>
  <c r="AO93" i="3"/>
  <c r="AU93" i="3" s="1"/>
  <c r="BQ92" i="3"/>
  <c r="P92" i="3"/>
  <c r="Q92" i="3"/>
  <c r="R92" i="3"/>
  <c r="S92" i="3"/>
  <c r="T92" i="3"/>
  <c r="U92" i="3"/>
  <c r="BB92" i="3"/>
  <c r="V92" i="3"/>
  <c r="AB92" i="3" s="1"/>
  <c r="W92" i="3"/>
  <c r="AC92" i="3" s="1"/>
  <c r="X92" i="3"/>
  <c r="AD92" i="3" s="1"/>
  <c r="Y92" i="3"/>
  <c r="AE92" i="3" s="1"/>
  <c r="Z92" i="3"/>
  <c r="AF92" i="3" s="1"/>
  <c r="AA92" i="3"/>
  <c r="AG92" i="3" s="1"/>
  <c r="AY92" i="3"/>
  <c r="AJ92" i="3"/>
  <c r="AP92" i="3" s="1"/>
  <c r="AK92" i="3"/>
  <c r="AQ92" i="3" s="1"/>
  <c r="AL92" i="3"/>
  <c r="AR92" i="3"/>
  <c r="AM92" i="3"/>
  <c r="AS92" i="3" s="1"/>
  <c r="AN92" i="3"/>
  <c r="AT92" i="3" s="1"/>
  <c r="AO92" i="3"/>
  <c r="AU92" i="3" s="1"/>
  <c r="BQ91" i="3"/>
  <c r="P91" i="3"/>
  <c r="Q91" i="3"/>
  <c r="R91" i="3"/>
  <c r="S91" i="3"/>
  <c r="T91" i="3"/>
  <c r="U91" i="3"/>
  <c r="BB91" i="3"/>
  <c r="V91" i="3"/>
  <c r="AB91" i="3" s="1"/>
  <c r="W91" i="3"/>
  <c r="AC91" i="3" s="1"/>
  <c r="X91" i="3"/>
  <c r="AD91" i="3" s="1"/>
  <c r="Y91" i="3"/>
  <c r="AE91" i="3"/>
  <c r="Z91" i="3"/>
  <c r="AF91" i="3" s="1"/>
  <c r="AA91" i="3"/>
  <c r="AG91" i="3"/>
  <c r="AY91" i="3"/>
  <c r="AJ91" i="3"/>
  <c r="AP91" i="3" s="1"/>
  <c r="AK91" i="3"/>
  <c r="AQ91" i="3" s="1"/>
  <c r="AL91" i="3"/>
  <c r="AR91" i="3"/>
  <c r="AM91" i="3"/>
  <c r="AS91" i="3" s="1"/>
  <c r="AN91" i="3"/>
  <c r="AT91" i="3"/>
  <c r="AO91" i="3"/>
  <c r="AU91" i="3" s="1"/>
  <c r="BQ90" i="3"/>
  <c r="P90" i="3"/>
  <c r="Q90" i="3"/>
  <c r="R90" i="3"/>
  <c r="S90" i="3"/>
  <c r="T90" i="3"/>
  <c r="U90" i="3"/>
  <c r="BB90" i="3"/>
  <c r="V90" i="3"/>
  <c r="AB90" i="3" s="1"/>
  <c r="W90" i="3"/>
  <c r="AC90" i="3" s="1"/>
  <c r="X90" i="3"/>
  <c r="AD90" i="3"/>
  <c r="Y90" i="3"/>
  <c r="AE90" i="3" s="1"/>
  <c r="Z90" i="3"/>
  <c r="AF90" i="3" s="1"/>
  <c r="AA90" i="3"/>
  <c r="AG90" i="3" s="1"/>
  <c r="AY90" i="3"/>
  <c r="AJ90" i="3"/>
  <c r="AP90" i="3" s="1"/>
  <c r="AK90" i="3"/>
  <c r="AQ90" i="3" s="1"/>
  <c r="AL90" i="3"/>
  <c r="AR90" i="3" s="1"/>
  <c r="AM90" i="3"/>
  <c r="AS90" i="3" s="1"/>
  <c r="AN90" i="3"/>
  <c r="AT90" i="3" s="1"/>
  <c r="AO90" i="3"/>
  <c r="AU90" i="3" s="1"/>
  <c r="BQ89" i="3"/>
  <c r="P89" i="3"/>
  <c r="Q89" i="3"/>
  <c r="R89" i="3"/>
  <c r="S89" i="3"/>
  <c r="T89" i="3"/>
  <c r="U89" i="3"/>
  <c r="BB89" i="3"/>
  <c r="V89" i="3"/>
  <c r="AB89" i="3" s="1"/>
  <c r="W89" i="3"/>
  <c r="AC89" i="3" s="1"/>
  <c r="X89" i="3"/>
  <c r="AD89" i="3" s="1"/>
  <c r="Y89" i="3"/>
  <c r="AE89" i="3" s="1"/>
  <c r="Z89" i="3"/>
  <c r="AF89" i="3" s="1"/>
  <c r="AA89" i="3"/>
  <c r="AG89" i="3" s="1"/>
  <c r="AY89" i="3"/>
  <c r="AJ89" i="3"/>
  <c r="AP89" i="3" s="1"/>
  <c r="AK89" i="3"/>
  <c r="AQ89" i="3" s="1"/>
  <c r="AL89" i="3"/>
  <c r="AR89" i="3" s="1"/>
  <c r="AM89" i="3"/>
  <c r="AS89" i="3" s="1"/>
  <c r="AN89" i="3"/>
  <c r="AT89" i="3" s="1"/>
  <c r="AO89" i="3"/>
  <c r="AU89" i="3"/>
  <c r="BQ88" i="3"/>
  <c r="P88" i="3"/>
  <c r="Q88" i="3"/>
  <c r="R88" i="3"/>
  <c r="S88" i="3"/>
  <c r="T88" i="3"/>
  <c r="U88" i="3"/>
  <c r="BB88" i="3"/>
  <c r="V88" i="3"/>
  <c r="AB88" i="3" s="1"/>
  <c r="W88" i="3"/>
  <c r="AC88" i="3" s="1"/>
  <c r="X88" i="3"/>
  <c r="AD88" i="3" s="1"/>
  <c r="Y88" i="3"/>
  <c r="AE88" i="3" s="1"/>
  <c r="Z88" i="3"/>
  <c r="AF88" i="3" s="1"/>
  <c r="AA88" i="3"/>
  <c r="AG88" i="3"/>
  <c r="AY88" i="3"/>
  <c r="AJ88" i="3"/>
  <c r="AP88" i="3" s="1"/>
  <c r="AK88" i="3"/>
  <c r="AQ88" i="3" s="1"/>
  <c r="AL88" i="3"/>
  <c r="AR88" i="3" s="1"/>
  <c r="AM88" i="3"/>
  <c r="AS88" i="3" s="1"/>
  <c r="AN88" i="3"/>
  <c r="AT88" i="3" s="1"/>
  <c r="AO88" i="3"/>
  <c r="AU88" i="3" s="1"/>
  <c r="BQ87" i="3"/>
  <c r="P87" i="3"/>
  <c r="Q87" i="3"/>
  <c r="R87" i="3"/>
  <c r="S87" i="3"/>
  <c r="T87" i="3"/>
  <c r="U87" i="3"/>
  <c r="BB87" i="3"/>
  <c r="V87" i="3"/>
  <c r="AB87" i="3" s="1"/>
  <c r="W87" i="3"/>
  <c r="AC87" i="3" s="1"/>
  <c r="X87" i="3"/>
  <c r="AD87" i="3" s="1"/>
  <c r="Y87" i="3"/>
  <c r="AE87" i="3" s="1"/>
  <c r="Z87" i="3"/>
  <c r="AF87" i="3" s="1"/>
  <c r="AA87" i="3"/>
  <c r="AG87" i="3" s="1"/>
  <c r="AY87" i="3"/>
  <c r="AJ87" i="3"/>
  <c r="AP87" i="3" s="1"/>
  <c r="AK87" i="3"/>
  <c r="AQ87" i="3" s="1"/>
  <c r="AL87" i="3"/>
  <c r="AR87" i="3" s="1"/>
  <c r="AM87" i="3"/>
  <c r="AS87" i="3" s="1"/>
  <c r="AN87" i="3"/>
  <c r="AT87" i="3" s="1"/>
  <c r="AO87" i="3"/>
  <c r="AU87" i="3" s="1"/>
  <c r="BQ86" i="3"/>
  <c r="P86" i="3"/>
  <c r="Q86" i="3"/>
  <c r="R86" i="3"/>
  <c r="S86" i="3"/>
  <c r="T86" i="3"/>
  <c r="U86" i="3"/>
  <c r="BB86" i="3"/>
  <c r="V86" i="3"/>
  <c r="AB86" i="3" s="1"/>
  <c r="W86" i="3"/>
  <c r="AC86" i="3" s="1"/>
  <c r="X86" i="3"/>
  <c r="AD86" i="3" s="1"/>
  <c r="Y86" i="3"/>
  <c r="AE86" i="3" s="1"/>
  <c r="Z86" i="3"/>
  <c r="AF86" i="3" s="1"/>
  <c r="AA86" i="3"/>
  <c r="AG86" i="3" s="1"/>
  <c r="AY86" i="3"/>
  <c r="AJ86" i="3"/>
  <c r="AP86" i="3" s="1"/>
  <c r="AK86" i="3"/>
  <c r="AQ86" i="3" s="1"/>
  <c r="AL86" i="3"/>
  <c r="AR86" i="3" s="1"/>
  <c r="AM86" i="3"/>
  <c r="AS86" i="3"/>
  <c r="AN86" i="3"/>
  <c r="AT86" i="3"/>
  <c r="AO86" i="3"/>
  <c r="AU86" i="3" s="1"/>
  <c r="BQ85" i="3"/>
  <c r="P85" i="3"/>
  <c r="Q85" i="3"/>
  <c r="R85" i="3"/>
  <c r="S85" i="3"/>
  <c r="T85" i="3"/>
  <c r="U85" i="3"/>
  <c r="BB85" i="3"/>
  <c r="V85" i="3"/>
  <c r="AB85" i="3" s="1"/>
  <c r="W85" i="3"/>
  <c r="AC85" i="3" s="1"/>
  <c r="X85" i="3"/>
  <c r="AD85" i="3" s="1"/>
  <c r="Y85" i="3"/>
  <c r="AE85" i="3" s="1"/>
  <c r="Z85" i="3"/>
  <c r="AF85" i="3"/>
  <c r="AA85" i="3"/>
  <c r="AG85" i="3" s="1"/>
  <c r="AY85" i="3"/>
  <c r="AJ85" i="3"/>
  <c r="AP85" i="3" s="1"/>
  <c r="AK85" i="3"/>
  <c r="AQ85" i="3" s="1"/>
  <c r="AL85" i="3"/>
  <c r="AR85" i="3" s="1"/>
  <c r="AM85" i="3"/>
  <c r="AS85" i="3"/>
  <c r="AN85" i="3"/>
  <c r="AT85" i="3" s="1"/>
  <c r="AO85" i="3"/>
  <c r="AU85" i="3" s="1"/>
  <c r="BQ84" i="3"/>
  <c r="P84" i="3"/>
  <c r="Q84" i="3"/>
  <c r="R84" i="3"/>
  <c r="S84" i="3"/>
  <c r="T84" i="3"/>
  <c r="U84" i="3"/>
  <c r="BB84" i="3"/>
  <c r="V84" i="3"/>
  <c r="AB84" i="3" s="1"/>
  <c r="W84" i="3"/>
  <c r="AC84" i="3" s="1"/>
  <c r="X84" i="3"/>
  <c r="AD84" i="3" s="1"/>
  <c r="Y84" i="3"/>
  <c r="AE84" i="3" s="1"/>
  <c r="Z84" i="3"/>
  <c r="AF84" i="3" s="1"/>
  <c r="AA84" i="3"/>
  <c r="AG84" i="3" s="1"/>
  <c r="AY84" i="3"/>
  <c r="AJ84" i="3"/>
  <c r="AP84" i="3" s="1"/>
  <c r="AK84" i="3"/>
  <c r="AQ84" i="3" s="1"/>
  <c r="AL84" i="3"/>
  <c r="AR84" i="3" s="1"/>
  <c r="AM84" i="3"/>
  <c r="AS84" i="3" s="1"/>
  <c r="AN84" i="3"/>
  <c r="AT84" i="3" s="1"/>
  <c r="AO84" i="3"/>
  <c r="AU84" i="3" s="1"/>
  <c r="BQ83" i="3"/>
  <c r="P83" i="3"/>
  <c r="Q83" i="3"/>
  <c r="R83" i="3"/>
  <c r="S83" i="3"/>
  <c r="T83" i="3"/>
  <c r="U83" i="3"/>
  <c r="BB83" i="3"/>
  <c r="V83" i="3"/>
  <c r="AB83" i="3" s="1"/>
  <c r="W83" i="3"/>
  <c r="AC83" i="3" s="1"/>
  <c r="X83" i="3"/>
  <c r="AD83" i="3" s="1"/>
  <c r="Y83" i="3"/>
  <c r="AE83" i="3" s="1"/>
  <c r="Z83" i="3"/>
  <c r="AF83" i="3" s="1"/>
  <c r="AA83" i="3"/>
  <c r="AG83" i="3" s="1"/>
  <c r="AY83" i="3"/>
  <c r="AJ83" i="3"/>
  <c r="AP83" i="3" s="1"/>
  <c r="AK83" i="3"/>
  <c r="AQ83" i="3" s="1"/>
  <c r="AL83" i="3"/>
  <c r="AR83" i="3" s="1"/>
  <c r="AM83" i="3"/>
  <c r="AS83" i="3" s="1"/>
  <c r="AN83" i="3"/>
  <c r="AT83" i="3"/>
  <c r="AO83" i="3"/>
  <c r="AU83" i="3" s="1"/>
  <c r="BQ82" i="3"/>
  <c r="P82" i="3"/>
  <c r="Q82" i="3"/>
  <c r="R82" i="3"/>
  <c r="S82" i="3"/>
  <c r="T82" i="3"/>
  <c r="U82" i="3"/>
  <c r="BB82" i="3"/>
  <c r="V82" i="3"/>
  <c r="AB82" i="3" s="1"/>
  <c r="W82" i="3"/>
  <c r="AC82" i="3" s="1"/>
  <c r="X82" i="3"/>
  <c r="AD82" i="3"/>
  <c r="Y82" i="3"/>
  <c r="AE82" i="3" s="1"/>
  <c r="Z82" i="3"/>
  <c r="AF82" i="3" s="1"/>
  <c r="AA82" i="3"/>
  <c r="AG82" i="3" s="1"/>
  <c r="AY82" i="3"/>
  <c r="AJ82" i="3"/>
  <c r="AP82" i="3" s="1"/>
  <c r="AK82" i="3"/>
  <c r="AQ82" i="3" s="1"/>
  <c r="AL82" i="3"/>
  <c r="AR82" i="3"/>
  <c r="AM82" i="3"/>
  <c r="AS82" i="3" s="1"/>
  <c r="AN82" i="3"/>
  <c r="AT82" i="3" s="1"/>
  <c r="AO82" i="3"/>
  <c r="AU82" i="3" s="1"/>
  <c r="BQ81" i="3"/>
  <c r="P81" i="3"/>
  <c r="Q81" i="3"/>
  <c r="R81" i="3"/>
  <c r="S81" i="3"/>
  <c r="T81" i="3"/>
  <c r="U81" i="3"/>
  <c r="BB81" i="3"/>
  <c r="V81" i="3"/>
  <c r="AB81" i="3" s="1"/>
  <c r="W81" i="3"/>
  <c r="AC81" i="3" s="1"/>
  <c r="X81" i="3"/>
  <c r="AD81" i="3" s="1"/>
  <c r="Y81" i="3"/>
  <c r="AE81" i="3" s="1"/>
  <c r="Z81" i="3"/>
  <c r="AF81" i="3" s="1"/>
  <c r="AA81" i="3"/>
  <c r="AG81" i="3" s="1"/>
  <c r="AY81" i="3"/>
  <c r="AJ81" i="3"/>
  <c r="AP81" i="3" s="1"/>
  <c r="AK81" i="3"/>
  <c r="AQ81" i="3" s="1"/>
  <c r="AL81" i="3"/>
  <c r="AR81" i="3" s="1"/>
  <c r="AM81" i="3"/>
  <c r="AS81" i="3" s="1"/>
  <c r="AN81" i="3"/>
  <c r="AT81" i="3" s="1"/>
  <c r="AO81" i="3"/>
  <c r="AU81" i="3"/>
  <c r="BQ80" i="3"/>
  <c r="P80" i="3"/>
  <c r="Q80" i="3"/>
  <c r="R80" i="3"/>
  <c r="S80" i="3"/>
  <c r="T80" i="3"/>
  <c r="U80" i="3"/>
  <c r="BB80" i="3"/>
  <c r="V80" i="3"/>
  <c r="AB80" i="3" s="1"/>
  <c r="W80" i="3"/>
  <c r="AC80" i="3" s="1"/>
  <c r="X80" i="3"/>
  <c r="AD80" i="3" s="1"/>
  <c r="Y80" i="3"/>
  <c r="AE80" i="3" s="1"/>
  <c r="Z80" i="3"/>
  <c r="AF80" i="3" s="1"/>
  <c r="AA80" i="3"/>
  <c r="AG80" i="3" s="1"/>
  <c r="AY80" i="3"/>
  <c r="AJ80" i="3"/>
  <c r="AP80" i="3" s="1"/>
  <c r="AK80" i="3"/>
  <c r="AQ80" i="3" s="1"/>
  <c r="AL80" i="3"/>
  <c r="AR80" i="3" s="1"/>
  <c r="AM80" i="3"/>
  <c r="AS80" i="3" s="1"/>
  <c r="AN80" i="3"/>
  <c r="AT80" i="3"/>
  <c r="AO80" i="3"/>
  <c r="AU80" i="3" s="1"/>
  <c r="BQ79" i="3"/>
  <c r="P79" i="3"/>
  <c r="Q79" i="3"/>
  <c r="R79" i="3"/>
  <c r="S79" i="3"/>
  <c r="T79" i="3"/>
  <c r="U79" i="3"/>
  <c r="BB79" i="3"/>
  <c r="V79" i="3"/>
  <c r="AB79" i="3" s="1"/>
  <c r="W79" i="3"/>
  <c r="AC79" i="3" s="1"/>
  <c r="X79" i="3"/>
  <c r="AD79" i="3" s="1"/>
  <c r="Y79" i="3"/>
  <c r="AE79" i="3" s="1"/>
  <c r="Z79" i="3"/>
  <c r="AF79" i="3" s="1"/>
  <c r="AA79" i="3"/>
  <c r="AG79" i="3" s="1"/>
  <c r="AY79" i="3"/>
  <c r="AJ79" i="3"/>
  <c r="AP79" i="3" s="1"/>
  <c r="AK79" i="3"/>
  <c r="AQ79" i="3" s="1"/>
  <c r="AL79" i="3"/>
  <c r="AR79" i="3" s="1"/>
  <c r="AM79" i="3"/>
  <c r="AS79" i="3" s="1"/>
  <c r="AN79" i="3"/>
  <c r="AT79" i="3" s="1"/>
  <c r="AO79" i="3"/>
  <c r="AU79" i="3" s="1"/>
  <c r="BQ78" i="3"/>
  <c r="P78" i="3"/>
  <c r="Q78" i="3"/>
  <c r="R78" i="3"/>
  <c r="S78" i="3"/>
  <c r="T78" i="3"/>
  <c r="U78" i="3"/>
  <c r="BB78" i="3"/>
  <c r="V78" i="3"/>
  <c r="AB78" i="3" s="1"/>
  <c r="W78" i="3"/>
  <c r="AC78" i="3" s="1"/>
  <c r="X78" i="3"/>
  <c r="AD78" i="3" s="1"/>
  <c r="Y78" i="3"/>
  <c r="AE78" i="3" s="1"/>
  <c r="Z78" i="3"/>
  <c r="AF78" i="3" s="1"/>
  <c r="AA78" i="3"/>
  <c r="AG78" i="3" s="1"/>
  <c r="AY78" i="3"/>
  <c r="AJ78" i="3"/>
  <c r="AP78" i="3"/>
  <c r="AK78" i="3"/>
  <c r="AQ78" i="3" s="1"/>
  <c r="AL78" i="3"/>
  <c r="AR78" i="3"/>
  <c r="AM78" i="3"/>
  <c r="AS78" i="3" s="1"/>
  <c r="AN78" i="3"/>
  <c r="AT78" i="3" s="1"/>
  <c r="AO78" i="3"/>
  <c r="AU78" i="3" s="1"/>
  <c r="BQ77" i="3"/>
  <c r="P77" i="3"/>
  <c r="Q77" i="3"/>
  <c r="R77" i="3"/>
  <c r="S77" i="3"/>
  <c r="T77" i="3"/>
  <c r="U77" i="3"/>
  <c r="BB77" i="3"/>
  <c r="V77" i="3"/>
  <c r="AB77" i="3"/>
  <c r="W77" i="3"/>
  <c r="AC77" i="3" s="1"/>
  <c r="X77" i="3"/>
  <c r="AD77" i="3" s="1"/>
  <c r="Y77" i="3"/>
  <c r="AE77" i="3" s="1"/>
  <c r="Z77" i="3"/>
  <c r="AF77" i="3" s="1"/>
  <c r="AA77" i="3"/>
  <c r="AG77" i="3" s="1"/>
  <c r="AY77" i="3"/>
  <c r="AJ77" i="3"/>
  <c r="AP77" i="3" s="1"/>
  <c r="AK77" i="3"/>
  <c r="AQ77" i="3" s="1"/>
  <c r="AL77" i="3"/>
  <c r="AR77" i="3" s="1"/>
  <c r="AM77" i="3"/>
  <c r="AS77" i="3" s="1"/>
  <c r="AN77" i="3"/>
  <c r="AT77" i="3" s="1"/>
  <c r="AO77" i="3"/>
  <c r="AU77" i="3" s="1"/>
  <c r="BQ76" i="3"/>
  <c r="P76" i="3"/>
  <c r="Q76" i="3"/>
  <c r="R76" i="3"/>
  <c r="S76" i="3"/>
  <c r="T76" i="3"/>
  <c r="U76" i="3"/>
  <c r="BB76" i="3"/>
  <c r="V76" i="3"/>
  <c r="AB76" i="3"/>
  <c r="W76" i="3"/>
  <c r="AC76" i="3" s="1"/>
  <c r="X76" i="3"/>
  <c r="AD76" i="3" s="1"/>
  <c r="Y76" i="3"/>
  <c r="AE76" i="3" s="1"/>
  <c r="Z76" i="3"/>
  <c r="AF76" i="3"/>
  <c r="AA76" i="3"/>
  <c r="AG76" i="3"/>
  <c r="AY76" i="3"/>
  <c r="AJ76" i="3"/>
  <c r="AP76" i="3" s="1"/>
  <c r="AK76" i="3"/>
  <c r="AQ76" i="3" s="1"/>
  <c r="AL76" i="3"/>
  <c r="AR76" i="3" s="1"/>
  <c r="AM76" i="3"/>
  <c r="AS76" i="3" s="1"/>
  <c r="AN76" i="3"/>
  <c r="AT76" i="3" s="1"/>
  <c r="AO76" i="3"/>
  <c r="AU76" i="3" s="1"/>
  <c r="BQ75" i="3"/>
  <c r="P75" i="3"/>
  <c r="Q75" i="3"/>
  <c r="R75" i="3"/>
  <c r="S75" i="3"/>
  <c r="T75" i="3"/>
  <c r="U75" i="3"/>
  <c r="BB75" i="3"/>
  <c r="V75" i="3"/>
  <c r="AB75" i="3" s="1"/>
  <c r="W75" i="3"/>
  <c r="AC75" i="3" s="1"/>
  <c r="X75" i="3"/>
  <c r="AD75" i="3" s="1"/>
  <c r="Y75" i="3"/>
  <c r="AE75" i="3" s="1"/>
  <c r="Z75" i="3"/>
  <c r="AF75" i="3" s="1"/>
  <c r="AA75" i="3"/>
  <c r="AG75" i="3" s="1"/>
  <c r="AY75" i="3"/>
  <c r="AJ75" i="3"/>
  <c r="AP75" i="3" s="1"/>
  <c r="AK75" i="3"/>
  <c r="AQ75" i="3" s="1"/>
  <c r="AL75" i="3"/>
  <c r="AR75" i="3"/>
  <c r="AM75" i="3"/>
  <c r="AS75" i="3" s="1"/>
  <c r="AN75" i="3"/>
  <c r="AT75" i="3" s="1"/>
  <c r="AO75" i="3"/>
  <c r="AU75" i="3" s="1"/>
  <c r="BQ74" i="3"/>
  <c r="P74" i="3"/>
  <c r="Q74" i="3"/>
  <c r="R74" i="3"/>
  <c r="S74" i="3"/>
  <c r="BN74" i="3" s="1"/>
  <c r="T74" i="3"/>
  <c r="U74" i="3"/>
  <c r="BB74" i="3"/>
  <c r="V74" i="3"/>
  <c r="AB74" i="3"/>
  <c r="W74" i="3"/>
  <c r="AC74" i="3"/>
  <c r="X74" i="3"/>
  <c r="AD74" i="3" s="1"/>
  <c r="Y74" i="3"/>
  <c r="AE74" i="3" s="1"/>
  <c r="Z74" i="3"/>
  <c r="AF74" i="3" s="1"/>
  <c r="AA74" i="3"/>
  <c r="AG74" i="3" s="1"/>
  <c r="AY74" i="3"/>
  <c r="AJ74" i="3"/>
  <c r="AP74" i="3" s="1"/>
  <c r="AK74" i="3"/>
  <c r="AQ74" i="3" s="1"/>
  <c r="AL74" i="3"/>
  <c r="AR74" i="3" s="1"/>
  <c r="AM74" i="3"/>
  <c r="AS74" i="3" s="1"/>
  <c r="AN74" i="3"/>
  <c r="AT74" i="3" s="1"/>
  <c r="AO74" i="3"/>
  <c r="AU74" i="3" s="1"/>
  <c r="BQ73" i="3"/>
  <c r="P73" i="3"/>
  <c r="Q73" i="3"/>
  <c r="R73" i="3"/>
  <c r="S73" i="3"/>
  <c r="T73" i="3"/>
  <c r="U73" i="3"/>
  <c r="BB73" i="3"/>
  <c r="V73" i="3"/>
  <c r="AB73" i="3" s="1"/>
  <c r="W73" i="3"/>
  <c r="AC73" i="3" s="1"/>
  <c r="X73" i="3"/>
  <c r="AD73" i="3" s="1"/>
  <c r="Y73" i="3"/>
  <c r="AE73" i="3" s="1"/>
  <c r="Z73" i="3"/>
  <c r="AF73" i="3"/>
  <c r="AA73" i="3"/>
  <c r="AG73" i="3" s="1"/>
  <c r="AY73" i="3"/>
  <c r="AJ73" i="3"/>
  <c r="AP73" i="3" s="1"/>
  <c r="AK73" i="3"/>
  <c r="AQ73" i="3" s="1"/>
  <c r="AL73" i="3"/>
  <c r="AR73" i="3" s="1"/>
  <c r="AM73" i="3"/>
  <c r="AS73" i="3"/>
  <c r="AN73" i="3"/>
  <c r="AT73" i="3" s="1"/>
  <c r="AO73" i="3"/>
  <c r="AU73" i="3" s="1"/>
  <c r="BQ72" i="3"/>
  <c r="P72" i="3"/>
  <c r="Q72" i="3"/>
  <c r="R72" i="3"/>
  <c r="S72" i="3"/>
  <c r="T72" i="3"/>
  <c r="U72" i="3"/>
  <c r="BB72" i="3"/>
  <c r="V72" i="3"/>
  <c r="AB72" i="3" s="1"/>
  <c r="W72" i="3"/>
  <c r="AC72" i="3" s="1"/>
  <c r="X72" i="3"/>
  <c r="AD72" i="3" s="1"/>
  <c r="Y72" i="3"/>
  <c r="AE72" i="3" s="1"/>
  <c r="Z72" i="3"/>
  <c r="AF72" i="3" s="1"/>
  <c r="AA72" i="3"/>
  <c r="AG72" i="3" s="1"/>
  <c r="AY72" i="3"/>
  <c r="AJ72" i="3"/>
  <c r="AP72" i="3" s="1"/>
  <c r="AK72" i="3"/>
  <c r="AQ72" i="3" s="1"/>
  <c r="AL72" i="3"/>
  <c r="AR72" i="3" s="1"/>
  <c r="AM72" i="3"/>
  <c r="AS72" i="3" s="1"/>
  <c r="AN72" i="3"/>
  <c r="AT72" i="3"/>
  <c r="AO72" i="3"/>
  <c r="AU72" i="3" s="1"/>
  <c r="BQ71" i="3"/>
  <c r="P71" i="3"/>
  <c r="Q71" i="3"/>
  <c r="R71" i="3"/>
  <c r="S71" i="3"/>
  <c r="T71" i="3"/>
  <c r="U71" i="3"/>
  <c r="BB71" i="3"/>
  <c r="V71" i="3"/>
  <c r="AB71" i="3" s="1"/>
  <c r="W71" i="3"/>
  <c r="AC71" i="3" s="1"/>
  <c r="X71" i="3"/>
  <c r="AD71" i="3" s="1"/>
  <c r="Y71" i="3"/>
  <c r="AE71" i="3" s="1"/>
  <c r="Z71" i="3"/>
  <c r="AF71" i="3" s="1"/>
  <c r="AA71" i="3"/>
  <c r="AG71" i="3"/>
  <c r="AY71" i="3"/>
  <c r="AJ71" i="3"/>
  <c r="AP71" i="3" s="1"/>
  <c r="AV71" i="3" s="1"/>
  <c r="AW71" i="3" s="1"/>
  <c r="AK71" i="3"/>
  <c r="AQ71" i="3" s="1"/>
  <c r="AL71" i="3"/>
  <c r="AR71" i="3" s="1"/>
  <c r="AM71" i="3"/>
  <c r="AS71" i="3" s="1"/>
  <c r="AN71" i="3"/>
  <c r="AT71" i="3" s="1"/>
  <c r="AO71" i="3"/>
  <c r="AU71" i="3" s="1"/>
  <c r="BQ70" i="3"/>
  <c r="P70" i="3"/>
  <c r="Q70" i="3"/>
  <c r="R70" i="3"/>
  <c r="S70" i="3"/>
  <c r="T70" i="3"/>
  <c r="U70" i="3"/>
  <c r="BB70" i="3"/>
  <c r="V70" i="3"/>
  <c r="AB70" i="3" s="1"/>
  <c r="W70" i="3"/>
  <c r="AC70" i="3" s="1"/>
  <c r="X70" i="3"/>
  <c r="AD70" i="3" s="1"/>
  <c r="Y70" i="3"/>
  <c r="AE70" i="3" s="1"/>
  <c r="Z70" i="3"/>
  <c r="AF70" i="3"/>
  <c r="AA70" i="3"/>
  <c r="AG70" i="3" s="1"/>
  <c r="AY70" i="3"/>
  <c r="AJ70" i="3"/>
  <c r="AP70" i="3" s="1"/>
  <c r="AK70" i="3"/>
  <c r="AQ70" i="3" s="1"/>
  <c r="AL70" i="3"/>
  <c r="AR70" i="3"/>
  <c r="AM70" i="3"/>
  <c r="AS70" i="3" s="1"/>
  <c r="AN70" i="3"/>
  <c r="AT70" i="3" s="1"/>
  <c r="AO70" i="3"/>
  <c r="AU70" i="3"/>
  <c r="BQ69" i="3"/>
  <c r="P69" i="3"/>
  <c r="Q69" i="3"/>
  <c r="R69" i="3"/>
  <c r="S69" i="3"/>
  <c r="T69" i="3"/>
  <c r="U69" i="3"/>
  <c r="BB69" i="3"/>
  <c r="V69" i="3"/>
  <c r="AB69" i="3"/>
  <c r="W69" i="3"/>
  <c r="AC69" i="3" s="1"/>
  <c r="X69" i="3"/>
  <c r="AD69" i="3" s="1"/>
  <c r="Y69" i="3"/>
  <c r="AE69" i="3" s="1"/>
  <c r="Z69" i="3"/>
  <c r="AF69" i="3" s="1"/>
  <c r="AA69" i="3"/>
  <c r="AG69" i="3" s="1"/>
  <c r="AY69" i="3"/>
  <c r="AJ69" i="3"/>
  <c r="AP69" i="3" s="1"/>
  <c r="AK69" i="3"/>
  <c r="AQ69" i="3" s="1"/>
  <c r="AL69" i="3"/>
  <c r="AR69" i="3" s="1"/>
  <c r="AM69" i="3"/>
  <c r="AS69" i="3" s="1"/>
  <c r="AN69" i="3"/>
  <c r="AT69" i="3" s="1"/>
  <c r="AO69" i="3"/>
  <c r="AU69" i="3" s="1"/>
  <c r="BQ68" i="3"/>
  <c r="P68" i="3"/>
  <c r="Q68" i="3"/>
  <c r="R68" i="3"/>
  <c r="S68" i="3"/>
  <c r="T68" i="3"/>
  <c r="U68" i="3"/>
  <c r="BB68" i="3"/>
  <c r="V68" i="3"/>
  <c r="AB68" i="3" s="1"/>
  <c r="W68" i="3"/>
  <c r="AC68" i="3" s="1"/>
  <c r="X68" i="3"/>
  <c r="AD68" i="3" s="1"/>
  <c r="Y68" i="3"/>
  <c r="AE68" i="3" s="1"/>
  <c r="Z68" i="3"/>
  <c r="AF68" i="3" s="1"/>
  <c r="AA68" i="3"/>
  <c r="AG68" i="3" s="1"/>
  <c r="AY68" i="3"/>
  <c r="AJ68" i="3"/>
  <c r="AP68" i="3" s="1"/>
  <c r="AK68" i="3"/>
  <c r="AQ68" i="3" s="1"/>
  <c r="AL68" i="3"/>
  <c r="AR68" i="3" s="1"/>
  <c r="AM68" i="3"/>
  <c r="AS68" i="3" s="1"/>
  <c r="AN68" i="3"/>
  <c r="AT68" i="3" s="1"/>
  <c r="AO68" i="3"/>
  <c r="AU68" i="3" s="1"/>
  <c r="BQ67" i="3"/>
  <c r="P67" i="3"/>
  <c r="Q67" i="3"/>
  <c r="R67" i="3"/>
  <c r="S67" i="3"/>
  <c r="T67" i="3"/>
  <c r="U67" i="3"/>
  <c r="BB67" i="3"/>
  <c r="V67" i="3"/>
  <c r="AB67" i="3" s="1"/>
  <c r="W67" i="3"/>
  <c r="AC67" i="3" s="1"/>
  <c r="X67" i="3"/>
  <c r="AD67" i="3" s="1"/>
  <c r="Y67" i="3"/>
  <c r="AE67" i="3" s="1"/>
  <c r="Z67" i="3"/>
  <c r="AF67" i="3" s="1"/>
  <c r="AA67" i="3"/>
  <c r="AG67" i="3"/>
  <c r="AY67" i="3"/>
  <c r="AJ67" i="3"/>
  <c r="AP67" i="3" s="1"/>
  <c r="AK67" i="3"/>
  <c r="AQ67" i="3" s="1"/>
  <c r="AL67" i="3"/>
  <c r="AR67" i="3" s="1"/>
  <c r="AM67" i="3"/>
  <c r="AS67" i="3"/>
  <c r="AN67" i="3"/>
  <c r="AT67" i="3"/>
  <c r="AO67" i="3"/>
  <c r="AU67" i="3" s="1"/>
  <c r="BQ66" i="3"/>
  <c r="P66" i="3"/>
  <c r="Q66" i="3"/>
  <c r="R66" i="3"/>
  <c r="S66" i="3"/>
  <c r="T66" i="3"/>
  <c r="U66" i="3"/>
  <c r="BB66" i="3"/>
  <c r="V66" i="3"/>
  <c r="AB66" i="3" s="1"/>
  <c r="W66" i="3"/>
  <c r="AC66" i="3" s="1"/>
  <c r="X66" i="3"/>
  <c r="AD66" i="3" s="1"/>
  <c r="Y66" i="3"/>
  <c r="AE66" i="3" s="1"/>
  <c r="Z66" i="3"/>
  <c r="AF66" i="3" s="1"/>
  <c r="AA66" i="3"/>
  <c r="AG66" i="3" s="1"/>
  <c r="AY66" i="3"/>
  <c r="AJ66" i="3"/>
  <c r="AP66" i="3" s="1"/>
  <c r="AK66" i="3"/>
  <c r="AQ66" i="3" s="1"/>
  <c r="AL66" i="3"/>
  <c r="AR66" i="3" s="1"/>
  <c r="AM66" i="3"/>
  <c r="AS66" i="3"/>
  <c r="AN66" i="3"/>
  <c r="AT66" i="3" s="1"/>
  <c r="AO66" i="3"/>
  <c r="AU66" i="3" s="1"/>
  <c r="BQ65" i="3"/>
  <c r="P65" i="3"/>
  <c r="Q65" i="3"/>
  <c r="R65" i="3"/>
  <c r="S65" i="3"/>
  <c r="T65" i="3"/>
  <c r="U65" i="3"/>
  <c r="BB65" i="3"/>
  <c r="V65" i="3"/>
  <c r="AB65" i="3" s="1"/>
  <c r="W65" i="3"/>
  <c r="AC65" i="3" s="1"/>
  <c r="X65" i="3"/>
  <c r="AD65" i="3"/>
  <c r="Y65" i="3"/>
  <c r="AE65" i="3" s="1"/>
  <c r="Z65" i="3"/>
  <c r="AF65" i="3" s="1"/>
  <c r="AA65" i="3"/>
  <c r="AG65" i="3" s="1"/>
  <c r="AY65" i="3"/>
  <c r="AJ65" i="3"/>
  <c r="AP65" i="3" s="1"/>
  <c r="AK65" i="3"/>
  <c r="AQ65" i="3" s="1"/>
  <c r="AL65" i="3"/>
  <c r="AR65" i="3" s="1"/>
  <c r="AM65" i="3"/>
  <c r="AS65" i="3" s="1"/>
  <c r="AN65" i="3"/>
  <c r="AT65" i="3" s="1"/>
  <c r="AO65" i="3"/>
  <c r="AU65" i="3" s="1"/>
  <c r="BQ64" i="3"/>
  <c r="P64" i="3"/>
  <c r="Q64" i="3"/>
  <c r="R64" i="3"/>
  <c r="S64" i="3"/>
  <c r="T64" i="3"/>
  <c r="U64" i="3"/>
  <c r="BB64" i="3"/>
  <c r="V64" i="3"/>
  <c r="AB64" i="3" s="1"/>
  <c r="W64" i="3"/>
  <c r="AC64" i="3"/>
  <c r="X64" i="3"/>
  <c r="AD64" i="3" s="1"/>
  <c r="Y64" i="3"/>
  <c r="AE64" i="3" s="1"/>
  <c r="Z64" i="3"/>
  <c r="AF64" i="3" s="1"/>
  <c r="AA64" i="3"/>
  <c r="AG64" i="3" s="1"/>
  <c r="AY64" i="3"/>
  <c r="AJ64" i="3"/>
  <c r="AP64" i="3"/>
  <c r="AK64" i="3"/>
  <c r="AQ64" i="3" s="1"/>
  <c r="AL64" i="3"/>
  <c r="AR64" i="3" s="1"/>
  <c r="AM64" i="3"/>
  <c r="AS64" i="3" s="1"/>
  <c r="AN64" i="3"/>
  <c r="AT64" i="3" s="1"/>
  <c r="AO64" i="3"/>
  <c r="AU64" i="3" s="1"/>
  <c r="BQ63" i="3"/>
  <c r="P63" i="3"/>
  <c r="Q63" i="3"/>
  <c r="R63" i="3"/>
  <c r="S63" i="3"/>
  <c r="T63" i="3"/>
  <c r="U63" i="3"/>
  <c r="BB63" i="3"/>
  <c r="V63" i="3"/>
  <c r="AB63" i="3" s="1"/>
  <c r="W63" i="3"/>
  <c r="AC63" i="3" s="1"/>
  <c r="X63" i="3"/>
  <c r="AD63" i="3" s="1"/>
  <c r="Y63" i="3"/>
  <c r="AE63" i="3" s="1"/>
  <c r="Z63" i="3"/>
  <c r="AF63" i="3" s="1"/>
  <c r="AA63" i="3"/>
  <c r="AG63" i="3" s="1"/>
  <c r="AY63" i="3"/>
  <c r="AJ63" i="3"/>
  <c r="AP63" i="3"/>
  <c r="AK63" i="3"/>
  <c r="AQ63" i="3" s="1"/>
  <c r="AL63" i="3"/>
  <c r="AR63" i="3" s="1"/>
  <c r="AM63" i="3"/>
  <c r="AS63" i="3"/>
  <c r="AN63" i="3"/>
  <c r="AT63" i="3"/>
  <c r="AO63" i="3"/>
  <c r="AU63" i="3" s="1"/>
  <c r="BQ62" i="3"/>
  <c r="P62" i="3"/>
  <c r="Q62" i="3"/>
  <c r="R62" i="3"/>
  <c r="S62" i="3"/>
  <c r="T62" i="3"/>
  <c r="U62" i="3"/>
  <c r="BB62" i="3"/>
  <c r="V62" i="3"/>
  <c r="AB62" i="3" s="1"/>
  <c r="W62" i="3"/>
  <c r="AC62" i="3" s="1"/>
  <c r="X62" i="3"/>
  <c r="AD62" i="3"/>
  <c r="Y62" i="3"/>
  <c r="AE62" i="3" s="1"/>
  <c r="Z62" i="3"/>
  <c r="AF62" i="3"/>
  <c r="AA62" i="3"/>
  <c r="AG62" i="3" s="1"/>
  <c r="AY62" i="3"/>
  <c r="AJ62" i="3"/>
  <c r="AP62" i="3" s="1"/>
  <c r="AK62" i="3"/>
  <c r="AQ62" i="3"/>
  <c r="AL62" i="3"/>
  <c r="AR62" i="3" s="1"/>
  <c r="AM62" i="3"/>
  <c r="AS62" i="3" s="1"/>
  <c r="AN62" i="3"/>
  <c r="AT62" i="3" s="1"/>
  <c r="AO62" i="3"/>
  <c r="AU62" i="3" s="1"/>
  <c r="BQ61" i="3"/>
  <c r="P61" i="3"/>
  <c r="Q61" i="3"/>
  <c r="R61" i="3"/>
  <c r="S61" i="3"/>
  <c r="T61" i="3"/>
  <c r="U61" i="3"/>
  <c r="BB61" i="3"/>
  <c r="V61" i="3"/>
  <c r="AB61" i="3" s="1"/>
  <c r="W61" i="3"/>
  <c r="AC61" i="3" s="1"/>
  <c r="X61" i="3"/>
  <c r="AD61" i="3" s="1"/>
  <c r="Y61" i="3"/>
  <c r="AE61" i="3" s="1"/>
  <c r="Z61" i="3"/>
  <c r="AF61" i="3"/>
  <c r="AA61" i="3"/>
  <c r="AG61" i="3" s="1"/>
  <c r="AY61" i="3"/>
  <c r="AJ61" i="3"/>
  <c r="AP61" i="3" s="1"/>
  <c r="AK61" i="3"/>
  <c r="AQ61" i="3" s="1"/>
  <c r="AL61" i="3"/>
  <c r="AR61" i="3" s="1"/>
  <c r="AM61" i="3"/>
  <c r="AS61" i="3" s="1"/>
  <c r="AN61" i="3"/>
  <c r="AT61" i="3" s="1"/>
  <c r="AO61" i="3"/>
  <c r="AU61" i="3" s="1"/>
  <c r="BQ60" i="3"/>
  <c r="P60" i="3"/>
  <c r="Q60" i="3"/>
  <c r="R60" i="3"/>
  <c r="S60" i="3"/>
  <c r="T60" i="3"/>
  <c r="BN60" i="3" s="1"/>
  <c r="U60" i="3"/>
  <c r="BB60" i="3"/>
  <c r="V60" i="3"/>
  <c r="AB60" i="3" s="1"/>
  <c r="W60" i="3"/>
  <c r="AC60" i="3" s="1"/>
  <c r="X60" i="3"/>
  <c r="AD60" i="3" s="1"/>
  <c r="Y60" i="3"/>
  <c r="AE60" i="3" s="1"/>
  <c r="Z60" i="3"/>
  <c r="AF60" i="3" s="1"/>
  <c r="AA60" i="3"/>
  <c r="AG60" i="3" s="1"/>
  <c r="AY60" i="3"/>
  <c r="AJ60" i="3"/>
  <c r="AP60" i="3"/>
  <c r="AK60" i="3"/>
  <c r="AQ60" i="3" s="1"/>
  <c r="AL60" i="3"/>
  <c r="AR60" i="3" s="1"/>
  <c r="AM60" i="3"/>
  <c r="AS60" i="3" s="1"/>
  <c r="AN60" i="3"/>
  <c r="AT60" i="3" s="1"/>
  <c r="AO60" i="3"/>
  <c r="AU60" i="3" s="1"/>
  <c r="BQ59" i="3"/>
  <c r="P59" i="3"/>
  <c r="Q59" i="3"/>
  <c r="R59" i="3"/>
  <c r="S59" i="3"/>
  <c r="T59" i="3"/>
  <c r="U59" i="3"/>
  <c r="BB59" i="3"/>
  <c r="V59" i="3"/>
  <c r="AB59" i="3" s="1"/>
  <c r="W59" i="3"/>
  <c r="AC59" i="3" s="1"/>
  <c r="X59" i="3"/>
  <c r="AD59" i="3"/>
  <c r="Y59" i="3"/>
  <c r="AE59" i="3" s="1"/>
  <c r="Z59" i="3"/>
  <c r="AF59" i="3" s="1"/>
  <c r="AA59" i="3"/>
  <c r="AG59" i="3" s="1"/>
  <c r="AY59" i="3"/>
  <c r="AJ59" i="3"/>
  <c r="AP59" i="3"/>
  <c r="AK59" i="3"/>
  <c r="AQ59" i="3" s="1"/>
  <c r="AL59" i="3"/>
  <c r="AR59" i="3" s="1"/>
  <c r="AM59" i="3"/>
  <c r="AS59" i="3" s="1"/>
  <c r="AN59" i="3"/>
  <c r="AT59" i="3" s="1"/>
  <c r="AO59" i="3"/>
  <c r="AU59" i="3" s="1"/>
  <c r="BQ58" i="3"/>
  <c r="P58" i="3"/>
  <c r="Q58" i="3"/>
  <c r="R58" i="3"/>
  <c r="S58" i="3"/>
  <c r="T58" i="3"/>
  <c r="U58" i="3"/>
  <c r="BB58" i="3"/>
  <c r="V58" i="3"/>
  <c r="AB58" i="3"/>
  <c r="W58" i="3"/>
  <c r="AC58" i="3" s="1"/>
  <c r="X58" i="3"/>
  <c r="AD58" i="3" s="1"/>
  <c r="Y58" i="3"/>
  <c r="AE58" i="3" s="1"/>
  <c r="Z58" i="3"/>
  <c r="AF58" i="3" s="1"/>
  <c r="AA58" i="3"/>
  <c r="AG58" i="3" s="1"/>
  <c r="AY58" i="3"/>
  <c r="AJ58" i="3"/>
  <c r="AP58" i="3" s="1"/>
  <c r="AK58" i="3"/>
  <c r="AQ58" i="3" s="1"/>
  <c r="AL58" i="3"/>
  <c r="AR58" i="3" s="1"/>
  <c r="AM58" i="3"/>
  <c r="AS58" i="3" s="1"/>
  <c r="AN58" i="3"/>
  <c r="AT58" i="3" s="1"/>
  <c r="AO58" i="3"/>
  <c r="AU58" i="3"/>
  <c r="BQ57" i="3"/>
  <c r="P57" i="3"/>
  <c r="Q57" i="3"/>
  <c r="R57" i="3"/>
  <c r="S57" i="3"/>
  <c r="T57" i="3"/>
  <c r="U57" i="3"/>
  <c r="BB57" i="3"/>
  <c r="V57" i="3"/>
  <c r="AB57" i="3" s="1"/>
  <c r="W57" i="3"/>
  <c r="AC57" i="3"/>
  <c r="X57" i="3"/>
  <c r="AD57" i="3" s="1"/>
  <c r="Y57" i="3"/>
  <c r="AE57" i="3" s="1"/>
  <c r="Z57" i="3"/>
  <c r="AF57" i="3"/>
  <c r="AA57" i="3"/>
  <c r="AG57" i="3" s="1"/>
  <c r="AY57" i="3"/>
  <c r="AJ57" i="3"/>
  <c r="AP57" i="3" s="1"/>
  <c r="AK57" i="3"/>
  <c r="AQ57" i="3" s="1"/>
  <c r="AL57" i="3"/>
  <c r="AR57" i="3" s="1"/>
  <c r="AM57" i="3"/>
  <c r="AS57" i="3" s="1"/>
  <c r="AN57" i="3"/>
  <c r="AT57" i="3"/>
  <c r="AO57" i="3"/>
  <c r="AU57" i="3" s="1"/>
  <c r="BQ56" i="3"/>
  <c r="P56" i="3"/>
  <c r="Q56" i="3"/>
  <c r="R56" i="3"/>
  <c r="S56" i="3"/>
  <c r="T56" i="3"/>
  <c r="U56" i="3"/>
  <c r="BB56" i="3"/>
  <c r="V56" i="3"/>
  <c r="AB56" i="3" s="1"/>
  <c r="W56" i="3"/>
  <c r="AC56" i="3" s="1"/>
  <c r="X56" i="3"/>
  <c r="AD56" i="3" s="1"/>
  <c r="Y56" i="3"/>
  <c r="AE56" i="3"/>
  <c r="Z56" i="3"/>
  <c r="AF56" i="3" s="1"/>
  <c r="AA56" i="3"/>
  <c r="AG56" i="3" s="1"/>
  <c r="AY56" i="3"/>
  <c r="AJ56" i="3"/>
  <c r="AP56" i="3"/>
  <c r="AK56" i="3"/>
  <c r="AQ56" i="3" s="1"/>
  <c r="AL56" i="3"/>
  <c r="AR56" i="3"/>
  <c r="AM56" i="3"/>
  <c r="AS56" i="3" s="1"/>
  <c r="AN56" i="3"/>
  <c r="AT56" i="3" s="1"/>
  <c r="AO56" i="3"/>
  <c r="AU56" i="3" s="1"/>
  <c r="BQ55" i="3"/>
  <c r="P55" i="3"/>
  <c r="Q55" i="3"/>
  <c r="R55" i="3"/>
  <c r="S55" i="3"/>
  <c r="T55" i="3"/>
  <c r="U55" i="3"/>
  <c r="BB55" i="3"/>
  <c r="V55" i="3"/>
  <c r="AB55" i="3"/>
  <c r="W55" i="3"/>
  <c r="AC55" i="3"/>
  <c r="X55" i="3"/>
  <c r="AD55" i="3" s="1"/>
  <c r="Y55" i="3"/>
  <c r="AE55" i="3" s="1"/>
  <c r="Z55" i="3"/>
  <c r="AF55" i="3" s="1"/>
  <c r="AA55" i="3"/>
  <c r="AG55" i="3"/>
  <c r="AY55" i="3"/>
  <c r="AJ55" i="3"/>
  <c r="AP55" i="3" s="1"/>
  <c r="AK55" i="3"/>
  <c r="AQ55" i="3" s="1"/>
  <c r="AL55" i="3"/>
  <c r="AR55" i="3" s="1"/>
  <c r="AM55" i="3"/>
  <c r="AS55" i="3" s="1"/>
  <c r="AN55" i="3"/>
  <c r="AT55" i="3"/>
  <c r="AO55" i="3"/>
  <c r="AU55" i="3" s="1"/>
  <c r="BQ54" i="3"/>
  <c r="P54" i="3"/>
  <c r="Q54" i="3"/>
  <c r="R54" i="3"/>
  <c r="S54" i="3"/>
  <c r="T54" i="3"/>
  <c r="U54" i="3"/>
  <c r="BB54" i="3"/>
  <c r="V54" i="3"/>
  <c r="AB54" i="3"/>
  <c r="W54" i="3"/>
  <c r="AC54" i="3" s="1"/>
  <c r="X54" i="3"/>
  <c r="AD54" i="3" s="1"/>
  <c r="Y54" i="3"/>
  <c r="AE54" i="3" s="1"/>
  <c r="Z54" i="3"/>
  <c r="AF54" i="3" s="1"/>
  <c r="AA54" i="3"/>
  <c r="AG54" i="3" s="1"/>
  <c r="AY54" i="3"/>
  <c r="AJ54" i="3"/>
  <c r="AP54" i="3" s="1"/>
  <c r="AK54" i="3"/>
  <c r="AQ54" i="3" s="1"/>
  <c r="AL54" i="3"/>
  <c r="AR54" i="3" s="1"/>
  <c r="AM54" i="3"/>
  <c r="AS54" i="3" s="1"/>
  <c r="AN54" i="3"/>
  <c r="AT54" i="3" s="1"/>
  <c r="AO54" i="3"/>
  <c r="AU54" i="3" s="1"/>
  <c r="BQ53" i="3"/>
  <c r="P53" i="3"/>
  <c r="Q53" i="3"/>
  <c r="R53" i="3"/>
  <c r="S53" i="3"/>
  <c r="T53" i="3"/>
  <c r="U53" i="3"/>
  <c r="BB53" i="3"/>
  <c r="V53" i="3"/>
  <c r="AB53" i="3"/>
  <c r="W53" i="3"/>
  <c r="AC53" i="3" s="1"/>
  <c r="X53" i="3"/>
  <c r="AD53" i="3" s="1"/>
  <c r="Y53" i="3"/>
  <c r="AE53" i="3" s="1"/>
  <c r="Z53" i="3"/>
  <c r="AF53" i="3"/>
  <c r="AA53" i="3"/>
  <c r="AG53" i="3" s="1"/>
  <c r="AY53" i="3"/>
  <c r="AJ53" i="3"/>
  <c r="AP53" i="3" s="1"/>
  <c r="AK53" i="3"/>
  <c r="AQ53" i="3" s="1"/>
  <c r="AL53" i="3"/>
  <c r="AR53" i="3" s="1"/>
  <c r="AM53" i="3"/>
  <c r="AS53" i="3"/>
  <c r="AN53" i="3"/>
  <c r="AT53" i="3" s="1"/>
  <c r="AO53" i="3"/>
  <c r="AU53" i="3" s="1"/>
  <c r="BQ52" i="3"/>
  <c r="P52" i="3"/>
  <c r="Q52" i="3"/>
  <c r="R52" i="3"/>
  <c r="S52" i="3"/>
  <c r="T52" i="3"/>
  <c r="U52" i="3"/>
  <c r="BB52" i="3"/>
  <c r="V52" i="3"/>
  <c r="AB52" i="3" s="1"/>
  <c r="W52" i="3"/>
  <c r="AC52" i="3" s="1"/>
  <c r="X52" i="3"/>
  <c r="AD52" i="3" s="1"/>
  <c r="Y52" i="3"/>
  <c r="AE52" i="3" s="1"/>
  <c r="Z52" i="3"/>
  <c r="AF52" i="3" s="1"/>
  <c r="AA52" i="3"/>
  <c r="AG52" i="3" s="1"/>
  <c r="AY52" i="3"/>
  <c r="AJ52" i="3"/>
  <c r="AP52" i="3"/>
  <c r="AV52" i="3" s="1"/>
  <c r="AW52" i="3" s="1"/>
  <c r="AK52" i="3"/>
  <c r="AQ52" i="3" s="1"/>
  <c r="AL52" i="3"/>
  <c r="AR52" i="3" s="1"/>
  <c r="AM52" i="3"/>
  <c r="AS52" i="3" s="1"/>
  <c r="AN52" i="3"/>
  <c r="AT52" i="3"/>
  <c r="AO52" i="3"/>
  <c r="AU52" i="3" s="1"/>
  <c r="BQ51" i="3"/>
  <c r="P51" i="3"/>
  <c r="BN51" i="3" s="1"/>
  <c r="BA51" i="3" s="1"/>
  <c r="BK51" i="3" s="1"/>
  <c r="Q51" i="3"/>
  <c r="R51" i="3"/>
  <c r="S51" i="3"/>
  <c r="T51" i="3"/>
  <c r="U51" i="3"/>
  <c r="BB51" i="3"/>
  <c r="V51" i="3"/>
  <c r="AB51" i="3" s="1"/>
  <c r="W51" i="3"/>
  <c r="AC51" i="3" s="1"/>
  <c r="X51" i="3"/>
  <c r="AD51" i="3" s="1"/>
  <c r="Y51" i="3"/>
  <c r="AE51" i="3" s="1"/>
  <c r="Z51" i="3"/>
  <c r="AF51" i="3" s="1"/>
  <c r="AA51" i="3"/>
  <c r="AG51" i="3" s="1"/>
  <c r="AY51" i="3"/>
  <c r="AJ51" i="3"/>
  <c r="AP51" i="3" s="1"/>
  <c r="AK51" i="3"/>
  <c r="AQ51" i="3" s="1"/>
  <c r="AL51" i="3"/>
  <c r="AR51" i="3" s="1"/>
  <c r="AV51" i="3" s="1"/>
  <c r="AW51" i="3" s="1"/>
  <c r="AM51" i="3"/>
  <c r="AS51" i="3" s="1"/>
  <c r="AN51" i="3"/>
  <c r="AT51" i="3" s="1"/>
  <c r="AO51" i="3"/>
  <c r="AU51" i="3"/>
  <c r="BQ50" i="3"/>
  <c r="P50" i="3"/>
  <c r="Q50" i="3"/>
  <c r="R50" i="3"/>
  <c r="S50" i="3"/>
  <c r="T50" i="3"/>
  <c r="U50" i="3"/>
  <c r="BB50" i="3"/>
  <c r="V50" i="3"/>
  <c r="AB50" i="3" s="1"/>
  <c r="W50" i="3"/>
  <c r="AC50" i="3" s="1"/>
  <c r="X50" i="3"/>
  <c r="AD50" i="3"/>
  <c r="Y50" i="3"/>
  <c r="AE50" i="3" s="1"/>
  <c r="Z50" i="3"/>
  <c r="AF50" i="3"/>
  <c r="AA50" i="3"/>
  <c r="AG50" i="3" s="1"/>
  <c r="AY50" i="3"/>
  <c r="AJ50" i="3"/>
  <c r="AP50" i="3" s="1"/>
  <c r="AK50" i="3"/>
  <c r="AQ50" i="3"/>
  <c r="AL50" i="3"/>
  <c r="AR50" i="3" s="1"/>
  <c r="AM50" i="3"/>
  <c r="AS50" i="3"/>
  <c r="AN50" i="3"/>
  <c r="AT50" i="3" s="1"/>
  <c r="AO50" i="3"/>
  <c r="AU50" i="3" s="1"/>
  <c r="BQ49" i="3"/>
  <c r="P49" i="3"/>
  <c r="Q49" i="3"/>
  <c r="R49" i="3"/>
  <c r="S49" i="3"/>
  <c r="T49" i="3"/>
  <c r="U49" i="3"/>
  <c r="BB49" i="3"/>
  <c r="V49" i="3"/>
  <c r="AB49" i="3"/>
  <c r="W49" i="3"/>
  <c r="AC49" i="3" s="1"/>
  <c r="X49" i="3"/>
  <c r="AD49" i="3"/>
  <c r="Y49" i="3"/>
  <c r="AE49" i="3" s="1"/>
  <c r="Z49" i="3"/>
  <c r="AF49" i="3" s="1"/>
  <c r="AA49" i="3"/>
  <c r="AG49" i="3" s="1"/>
  <c r="AY49" i="3"/>
  <c r="AJ49" i="3"/>
  <c r="AP49" i="3" s="1"/>
  <c r="AK49" i="3"/>
  <c r="AQ49" i="3" s="1"/>
  <c r="AL49" i="3"/>
  <c r="AR49" i="3" s="1"/>
  <c r="AM49" i="3"/>
  <c r="AS49" i="3" s="1"/>
  <c r="AN49" i="3"/>
  <c r="AT49" i="3" s="1"/>
  <c r="AO49" i="3"/>
  <c r="AU49" i="3"/>
  <c r="BQ48" i="3"/>
  <c r="P48" i="3"/>
  <c r="Q48" i="3"/>
  <c r="R48" i="3"/>
  <c r="S48" i="3"/>
  <c r="T48" i="3"/>
  <c r="U48" i="3"/>
  <c r="BB48" i="3"/>
  <c r="V48" i="3"/>
  <c r="AB48" i="3" s="1"/>
  <c r="W48" i="3"/>
  <c r="AC48" i="3"/>
  <c r="X48" i="3"/>
  <c r="AD48" i="3" s="1"/>
  <c r="Y48" i="3"/>
  <c r="AE48" i="3" s="1"/>
  <c r="Z48" i="3"/>
  <c r="AF48" i="3" s="1"/>
  <c r="AA48" i="3"/>
  <c r="AG48" i="3" s="1"/>
  <c r="AY48" i="3"/>
  <c r="AJ48" i="3"/>
  <c r="AP48" i="3"/>
  <c r="AK48" i="3"/>
  <c r="AQ48" i="3" s="1"/>
  <c r="AL48" i="3"/>
  <c r="AR48" i="3" s="1"/>
  <c r="AM48" i="3"/>
  <c r="AS48" i="3" s="1"/>
  <c r="AN48" i="3"/>
  <c r="AT48" i="3"/>
  <c r="AO48" i="3"/>
  <c r="AU48" i="3" s="1"/>
  <c r="BQ47" i="3"/>
  <c r="P47" i="3"/>
  <c r="Q47" i="3"/>
  <c r="R47" i="3"/>
  <c r="S47" i="3"/>
  <c r="T47" i="3"/>
  <c r="U47" i="3"/>
  <c r="BB47" i="3"/>
  <c r="V47" i="3"/>
  <c r="AB47" i="3" s="1"/>
  <c r="W47" i="3"/>
  <c r="AC47" i="3" s="1"/>
  <c r="X47" i="3"/>
  <c r="AD47" i="3" s="1"/>
  <c r="Y47" i="3"/>
  <c r="AE47" i="3" s="1"/>
  <c r="Z47" i="3"/>
  <c r="AF47" i="3"/>
  <c r="AA47" i="3"/>
  <c r="AG47" i="3" s="1"/>
  <c r="AY47" i="3"/>
  <c r="AJ47" i="3"/>
  <c r="AP47" i="3" s="1"/>
  <c r="AK47" i="3"/>
  <c r="AQ47" i="3" s="1"/>
  <c r="AL47" i="3"/>
  <c r="AR47" i="3" s="1"/>
  <c r="AM47" i="3"/>
  <c r="AS47" i="3" s="1"/>
  <c r="AN47" i="3"/>
  <c r="AT47" i="3" s="1"/>
  <c r="AO47" i="3"/>
  <c r="AU47" i="3" s="1"/>
  <c r="BQ46" i="3"/>
  <c r="P46" i="3"/>
  <c r="Q46" i="3"/>
  <c r="R46" i="3"/>
  <c r="S46" i="3"/>
  <c r="T46" i="3"/>
  <c r="U46" i="3"/>
  <c r="BB46" i="3"/>
  <c r="V46" i="3"/>
  <c r="AB46" i="3" s="1"/>
  <c r="W46" i="3"/>
  <c r="AC46" i="3" s="1"/>
  <c r="X46" i="3"/>
  <c r="AD46" i="3" s="1"/>
  <c r="Y46" i="3"/>
  <c r="AE46" i="3" s="1"/>
  <c r="Z46" i="3"/>
  <c r="AF46" i="3" s="1"/>
  <c r="AA46" i="3"/>
  <c r="AG46" i="3" s="1"/>
  <c r="AY46" i="3"/>
  <c r="AJ46" i="3"/>
  <c r="AP46" i="3" s="1"/>
  <c r="AK46" i="3"/>
  <c r="AQ46" i="3" s="1"/>
  <c r="AL46" i="3"/>
  <c r="AR46" i="3" s="1"/>
  <c r="AM46" i="3"/>
  <c r="AS46" i="3" s="1"/>
  <c r="AN46" i="3"/>
  <c r="AT46" i="3" s="1"/>
  <c r="AO46" i="3"/>
  <c r="AU46" i="3" s="1"/>
  <c r="BQ45" i="3"/>
  <c r="P45" i="3"/>
  <c r="Q45" i="3"/>
  <c r="R45" i="3"/>
  <c r="S45" i="3"/>
  <c r="T45" i="3"/>
  <c r="U45" i="3"/>
  <c r="BB45" i="3"/>
  <c r="V45" i="3"/>
  <c r="AB45" i="3" s="1"/>
  <c r="W45" i="3"/>
  <c r="AC45" i="3" s="1"/>
  <c r="X45" i="3"/>
  <c r="AD45" i="3" s="1"/>
  <c r="Y45" i="3"/>
  <c r="AE45" i="3" s="1"/>
  <c r="Z45" i="3"/>
  <c r="AF45" i="3" s="1"/>
  <c r="AA45" i="3"/>
  <c r="AG45" i="3" s="1"/>
  <c r="AY45" i="3"/>
  <c r="AJ45" i="3"/>
  <c r="AP45" i="3" s="1"/>
  <c r="AK45" i="3"/>
  <c r="AQ45" i="3" s="1"/>
  <c r="AL45" i="3"/>
  <c r="AR45" i="3" s="1"/>
  <c r="AM45" i="3"/>
  <c r="AS45" i="3" s="1"/>
  <c r="AN45" i="3"/>
  <c r="AT45" i="3" s="1"/>
  <c r="AO45" i="3"/>
  <c r="AU45" i="3" s="1"/>
  <c r="BQ44" i="3"/>
  <c r="P44" i="3"/>
  <c r="Q44" i="3"/>
  <c r="R44" i="3"/>
  <c r="S44" i="3"/>
  <c r="T44" i="3"/>
  <c r="U44" i="3"/>
  <c r="BB44" i="3"/>
  <c r="V44" i="3"/>
  <c r="AB44" i="3" s="1"/>
  <c r="W44" i="3"/>
  <c r="AC44" i="3" s="1"/>
  <c r="X44" i="3"/>
  <c r="AD44" i="3" s="1"/>
  <c r="Y44" i="3"/>
  <c r="AE44" i="3"/>
  <c r="Z44" i="3"/>
  <c r="AF44" i="3" s="1"/>
  <c r="AA44" i="3"/>
  <c r="AG44" i="3" s="1"/>
  <c r="AY44" i="3"/>
  <c r="AJ44" i="3"/>
  <c r="AP44" i="3" s="1"/>
  <c r="AK44" i="3"/>
  <c r="AQ44" i="3" s="1"/>
  <c r="AL44" i="3"/>
  <c r="AR44" i="3"/>
  <c r="AM44" i="3"/>
  <c r="AS44" i="3" s="1"/>
  <c r="AN44" i="3"/>
  <c r="AT44" i="3"/>
  <c r="AO44" i="3"/>
  <c r="AU44" i="3" s="1"/>
  <c r="BQ43" i="3"/>
  <c r="P43" i="3"/>
  <c r="Q43" i="3"/>
  <c r="R43" i="3"/>
  <c r="S43" i="3"/>
  <c r="T43" i="3"/>
  <c r="U43" i="3"/>
  <c r="BB43" i="3"/>
  <c r="V43" i="3"/>
  <c r="AB43" i="3" s="1"/>
  <c r="W43" i="3"/>
  <c r="AC43" i="3" s="1"/>
  <c r="X43" i="3"/>
  <c r="AD43" i="3" s="1"/>
  <c r="Y43" i="3"/>
  <c r="AE43" i="3" s="1"/>
  <c r="Z43" i="3"/>
  <c r="AF43" i="3" s="1"/>
  <c r="AA43" i="3"/>
  <c r="AG43" i="3" s="1"/>
  <c r="AY43" i="3"/>
  <c r="AJ43" i="3"/>
  <c r="AP43" i="3" s="1"/>
  <c r="AK43" i="3"/>
  <c r="AQ43" i="3"/>
  <c r="AL43" i="3"/>
  <c r="AR43" i="3"/>
  <c r="AM43" i="3"/>
  <c r="AS43" i="3" s="1"/>
  <c r="AN43" i="3"/>
  <c r="AT43" i="3" s="1"/>
  <c r="AO43" i="3"/>
  <c r="AU43" i="3" s="1"/>
  <c r="BQ42" i="3"/>
  <c r="P42" i="3"/>
  <c r="Q42" i="3"/>
  <c r="R42" i="3"/>
  <c r="S42" i="3"/>
  <c r="T42" i="3"/>
  <c r="U42" i="3"/>
  <c r="BB42" i="3"/>
  <c r="V42" i="3"/>
  <c r="AB42" i="3" s="1"/>
  <c r="W42" i="3"/>
  <c r="AC42" i="3" s="1"/>
  <c r="X42" i="3"/>
  <c r="AD42" i="3" s="1"/>
  <c r="Y42" i="3"/>
  <c r="AE42" i="3" s="1"/>
  <c r="Z42" i="3"/>
  <c r="AF42" i="3" s="1"/>
  <c r="AA42" i="3"/>
  <c r="AG42" i="3" s="1"/>
  <c r="AY42" i="3"/>
  <c r="AJ42" i="3"/>
  <c r="AP42" i="3" s="1"/>
  <c r="AK42" i="3"/>
  <c r="AQ42" i="3"/>
  <c r="AL42" i="3"/>
  <c r="AR42" i="3" s="1"/>
  <c r="AM42" i="3"/>
  <c r="AS42" i="3" s="1"/>
  <c r="AN42" i="3"/>
  <c r="AT42" i="3" s="1"/>
  <c r="AO42" i="3"/>
  <c r="AU42" i="3" s="1"/>
  <c r="BQ41" i="3"/>
  <c r="P41" i="3"/>
  <c r="Q41" i="3"/>
  <c r="R41" i="3"/>
  <c r="S41" i="3"/>
  <c r="T41" i="3"/>
  <c r="U41" i="3"/>
  <c r="BB41" i="3"/>
  <c r="V41" i="3"/>
  <c r="AB41" i="3"/>
  <c r="W41" i="3"/>
  <c r="AC41" i="3" s="1"/>
  <c r="X41" i="3"/>
  <c r="AD41" i="3"/>
  <c r="Y41" i="3"/>
  <c r="AE41" i="3" s="1"/>
  <c r="Z41" i="3"/>
  <c r="AF41" i="3" s="1"/>
  <c r="AA41" i="3"/>
  <c r="AG41" i="3" s="1"/>
  <c r="AY41" i="3"/>
  <c r="AJ41" i="3"/>
  <c r="AP41" i="3" s="1"/>
  <c r="AK41" i="3"/>
  <c r="AQ41" i="3"/>
  <c r="AL41" i="3"/>
  <c r="AR41" i="3" s="1"/>
  <c r="AM41" i="3"/>
  <c r="AS41" i="3" s="1"/>
  <c r="AN41" i="3"/>
  <c r="AT41" i="3" s="1"/>
  <c r="AO41" i="3"/>
  <c r="AU41" i="3" s="1"/>
  <c r="BQ40" i="3"/>
  <c r="P40" i="3"/>
  <c r="Q40" i="3"/>
  <c r="R40" i="3"/>
  <c r="S40" i="3"/>
  <c r="T40" i="3"/>
  <c r="U40" i="3"/>
  <c r="BB40" i="3"/>
  <c r="V40" i="3"/>
  <c r="AB40" i="3" s="1"/>
  <c r="W40" i="3"/>
  <c r="AC40" i="3" s="1"/>
  <c r="X40" i="3"/>
  <c r="AD40" i="3" s="1"/>
  <c r="Y40" i="3"/>
  <c r="AE40" i="3" s="1"/>
  <c r="Z40" i="3"/>
  <c r="AF40" i="3" s="1"/>
  <c r="AA40" i="3"/>
  <c r="AG40" i="3" s="1"/>
  <c r="AY40" i="3"/>
  <c r="AJ40" i="3"/>
  <c r="AP40" i="3" s="1"/>
  <c r="AK40" i="3"/>
  <c r="AQ40" i="3" s="1"/>
  <c r="AL40" i="3"/>
  <c r="AR40" i="3"/>
  <c r="AM40" i="3"/>
  <c r="AS40" i="3" s="1"/>
  <c r="AN40" i="3"/>
  <c r="AT40" i="3" s="1"/>
  <c r="AO40" i="3"/>
  <c r="AU40" i="3" s="1"/>
  <c r="BQ39" i="3"/>
  <c r="P39" i="3"/>
  <c r="Q39" i="3"/>
  <c r="BN39" i="3" s="1"/>
  <c r="AZ39" i="3" s="1"/>
  <c r="BI39" i="3" s="1"/>
  <c r="BE39" i="3" s="1"/>
  <c r="R39" i="3"/>
  <c r="S39" i="3"/>
  <c r="T39" i="3"/>
  <c r="U39" i="3"/>
  <c r="BB39" i="3"/>
  <c r="V39" i="3"/>
  <c r="AB39" i="3"/>
  <c r="W39" i="3"/>
  <c r="AC39" i="3" s="1"/>
  <c r="X39" i="3"/>
  <c r="AD39" i="3" s="1"/>
  <c r="Y39" i="3"/>
  <c r="AE39" i="3" s="1"/>
  <c r="Z39" i="3"/>
  <c r="AF39" i="3" s="1"/>
  <c r="AA39" i="3"/>
  <c r="AG39" i="3" s="1"/>
  <c r="AY39" i="3"/>
  <c r="AJ39" i="3"/>
  <c r="AP39" i="3" s="1"/>
  <c r="AK39" i="3"/>
  <c r="AQ39" i="3" s="1"/>
  <c r="AL39" i="3"/>
  <c r="AR39" i="3" s="1"/>
  <c r="AM39" i="3"/>
  <c r="AS39" i="3" s="1"/>
  <c r="AN39" i="3"/>
  <c r="AT39" i="3"/>
  <c r="AO39" i="3"/>
  <c r="AU39" i="3" s="1"/>
  <c r="BQ38" i="3"/>
  <c r="P38" i="3"/>
  <c r="Q38" i="3"/>
  <c r="R38" i="3"/>
  <c r="S38" i="3"/>
  <c r="T38" i="3"/>
  <c r="U38" i="3"/>
  <c r="BB38" i="3"/>
  <c r="V38" i="3"/>
  <c r="AB38" i="3" s="1"/>
  <c r="W38" i="3"/>
  <c r="AC38" i="3" s="1"/>
  <c r="X38" i="3"/>
  <c r="AD38" i="3" s="1"/>
  <c r="Y38" i="3"/>
  <c r="AE38" i="3" s="1"/>
  <c r="Z38" i="3"/>
  <c r="AF38" i="3" s="1"/>
  <c r="AA38" i="3"/>
  <c r="AG38" i="3" s="1"/>
  <c r="AY38" i="3"/>
  <c r="AJ38" i="3"/>
  <c r="AP38" i="3" s="1"/>
  <c r="AK38" i="3"/>
  <c r="AQ38" i="3" s="1"/>
  <c r="AL38" i="3"/>
  <c r="AR38" i="3" s="1"/>
  <c r="AM38" i="3"/>
  <c r="AS38" i="3" s="1"/>
  <c r="AN38" i="3"/>
  <c r="AT38" i="3" s="1"/>
  <c r="AO38" i="3"/>
  <c r="AU38" i="3" s="1"/>
  <c r="BQ37" i="3"/>
  <c r="P37" i="3"/>
  <c r="Q37" i="3"/>
  <c r="R37" i="3"/>
  <c r="S37" i="3"/>
  <c r="T37" i="3"/>
  <c r="U37" i="3"/>
  <c r="BB37" i="3"/>
  <c r="V37" i="3"/>
  <c r="AB37" i="3" s="1"/>
  <c r="W37" i="3"/>
  <c r="AC37" i="3" s="1"/>
  <c r="X37" i="3"/>
  <c r="AD37" i="3"/>
  <c r="Y37" i="3"/>
  <c r="AE37" i="3" s="1"/>
  <c r="Z37" i="3"/>
  <c r="AF37" i="3" s="1"/>
  <c r="AA37" i="3"/>
  <c r="AG37" i="3" s="1"/>
  <c r="AY37" i="3"/>
  <c r="AJ37" i="3"/>
  <c r="AP37" i="3" s="1"/>
  <c r="AK37" i="3"/>
  <c r="AQ37" i="3"/>
  <c r="AL37" i="3"/>
  <c r="AR37" i="3" s="1"/>
  <c r="AM37" i="3"/>
  <c r="AS37" i="3" s="1"/>
  <c r="AN37" i="3"/>
  <c r="AT37" i="3" s="1"/>
  <c r="AO37" i="3"/>
  <c r="AU37" i="3" s="1"/>
  <c r="BQ36" i="3"/>
  <c r="P36" i="3"/>
  <c r="Q36" i="3"/>
  <c r="R36" i="3"/>
  <c r="S36" i="3"/>
  <c r="T36" i="3"/>
  <c r="U36" i="3"/>
  <c r="BB36" i="3"/>
  <c r="V36" i="3"/>
  <c r="AB36" i="3" s="1"/>
  <c r="W36" i="3"/>
  <c r="AC36" i="3" s="1"/>
  <c r="X36" i="3"/>
  <c r="AD36" i="3" s="1"/>
  <c r="Y36" i="3"/>
  <c r="AE36" i="3"/>
  <c r="Z36" i="3"/>
  <c r="AF36" i="3" s="1"/>
  <c r="AA36" i="3"/>
  <c r="AG36" i="3" s="1"/>
  <c r="AY36" i="3"/>
  <c r="AJ36" i="3"/>
  <c r="AP36" i="3" s="1"/>
  <c r="AK36" i="3"/>
  <c r="AQ36" i="3" s="1"/>
  <c r="AL36" i="3"/>
  <c r="AR36" i="3" s="1"/>
  <c r="AM36" i="3"/>
  <c r="AS36" i="3" s="1"/>
  <c r="AN36" i="3"/>
  <c r="AT36" i="3" s="1"/>
  <c r="AO36" i="3"/>
  <c r="AU36" i="3" s="1"/>
  <c r="BQ35" i="3"/>
  <c r="P35" i="3"/>
  <c r="Q35" i="3"/>
  <c r="R35" i="3"/>
  <c r="S35" i="3"/>
  <c r="T35" i="3"/>
  <c r="U35" i="3"/>
  <c r="BB35" i="3"/>
  <c r="V35" i="3"/>
  <c r="AB35" i="3" s="1"/>
  <c r="W35" i="3"/>
  <c r="AC35" i="3"/>
  <c r="X35" i="3"/>
  <c r="AD35" i="3" s="1"/>
  <c r="Y35" i="3"/>
  <c r="AE35" i="3" s="1"/>
  <c r="Z35" i="3"/>
  <c r="AF35" i="3" s="1"/>
  <c r="AA35" i="3"/>
  <c r="AG35" i="3" s="1"/>
  <c r="AY35" i="3"/>
  <c r="AJ35" i="3"/>
  <c r="AP35" i="3"/>
  <c r="AK35" i="3"/>
  <c r="AQ35" i="3" s="1"/>
  <c r="AL35" i="3"/>
  <c r="AR35" i="3"/>
  <c r="AM35" i="3"/>
  <c r="AS35" i="3" s="1"/>
  <c r="AN35" i="3"/>
  <c r="AT35" i="3" s="1"/>
  <c r="AO35" i="3"/>
  <c r="AU35" i="3" s="1"/>
  <c r="BQ34" i="3"/>
  <c r="P34" i="3"/>
  <c r="Q34" i="3"/>
  <c r="R34" i="3"/>
  <c r="S34" i="3"/>
  <c r="T34" i="3"/>
  <c r="U34" i="3"/>
  <c r="BB34" i="3"/>
  <c r="V34" i="3"/>
  <c r="AB34" i="3" s="1"/>
  <c r="W34" i="3"/>
  <c r="AC34" i="3" s="1"/>
  <c r="X34" i="3"/>
  <c r="AD34" i="3" s="1"/>
  <c r="Y34" i="3"/>
  <c r="AE34" i="3" s="1"/>
  <c r="Z34" i="3"/>
  <c r="AF34" i="3" s="1"/>
  <c r="AA34" i="3"/>
  <c r="AG34" i="3" s="1"/>
  <c r="AY34" i="3"/>
  <c r="AJ34" i="3"/>
  <c r="AP34" i="3" s="1"/>
  <c r="AK34" i="3"/>
  <c r="AQ34" i="3" s="1"/>
  <c r="AL34" i="3"/>
  <c r="AR34" i="3" s="1"/>
  <c r="AM34" i="3"/>
  <c r="AS34" i="3" s="1"/>
  <c r="AN34" i="3"/>
  <c r="AT34" i="3" s="1"/>
  <c r="AO34" i="3"/>
  <c r="AU34" i="3"/>
  <c r="BQ33" i="3"/>
  <c r="P33" i="3"/>
  <c r="Q33" i="3"/>
  <c r="R33" i="3"/>
  <c r="S33" i="3"/>
  <c r="T33" i="3"/>
  <c r="U33" i="3"/>
  <c r="BB33" i="3"/>
  <c r="V33" i="3"/>
  <c r="AB33" i="3" s="1"/>
  <c r="W33" i="3"/>
  <c r="AC33" i="3" s="1"/>
  <c r="X33" i="3"/>
  <c r="AD33" i="3"/>
  <c r="Y33" i="3"/>
  <c r="AE33" i="3" s="1"/>
  <c r="Z33" i="3"/>
  <c r="AF33" i="3"/>
  <c r="AA33" i="3"/>
  <c r="AG33" i="3" s="1"/>
  <c r="AY33" i="3"/>
  <c r="AJ33" i="3"/>
  <c r="AP33" i="3" s="1"/>
  <c r="AK33" i="3"/>
  <c r="AQ33" i="3" s="1"/>
  <c r="AL33" i="3"/>
  <c r="AR33" i="3" s="1"/>
  <c r="AM33" i="3"/>
  <c r="AS33" i="3" s="1"/>
  <c r="AN33" i="3"/>
  <c r="AT33" i="3"/>
  <c r="AO33" i="3"/>
  <c r="AU33" i="3" s="1"/>
  <c r="BQ32" i="3"/>
  <c r="P32" i="3"/>
  <c r="Q32" i="3"/>
  <c r="R32" i="3"/>
  <c r="S32" i="3"/>
  <c r="T32" i="3"/>
  <c r="U32" i="3"/>
  <c r="BB32" i="3"/>
  <c r="V32" i="3"/>
  <c r="AB32" i="3" s="1"/>
  <c r="W32" i="3"/>
  <c r="AC32" i="3"/>
  <c r="X32" i="3"/>
  <c r="AD32" i="3" s="1"/>
  <c r="Y32" i="3"/>
  <c r="AE32" i="3"/>
  <c r="Z32" i="3"/>
  <c r="AF32" i="3" s="1"/>
  <c r="AA32" i="3"/>
  <c r="AG32" i="3" s="1"/>
  <c r="AY32" i="3"/>
  <c r="AJ32" i="3"/>
  <c r="AP32" i="3" s="1"/>
  <c r="AK32" i="3"/>
  <c r="AQ32" i="3" s="1"/>
  <c r="AL32" i="3"/>
  <c r="AR32" i="3"/>
  <c r="AM32" i="3"/>
  <c r="AS32" i="3" s="1"/>
  <c r="AN32" i="3"/>
  <c r="AT32" i="3" s="1"/>
  <c r="AO32" i="3"/>
  <c r="AU32" i="3" s="1"/>
  <c r="BQ31" i="3"/>
  <c r="P31" i="3"/>
  <c r="Q31" i="3"/>
  <c r="R31" i="3"/>
  <c r="S31" i="3"/>
  <c r="T31" i="3"/>
  <c r="U31" i="3"/>
  <c r="BB31" i="3"/>
  <c r="V31" i="3"/>
  <c r="AB31" i="3"/>
  <c r="W31" i="3"/>
  <c r="AC31" i="3"/>
  <c r="X31" i="3"/>
  <c r="AD31" i="3" s="1"/>
  <c r="Y31" i="3"/>
  <c r="AE31" i="3" s="1"/>
  <c r="Z31" i="3"/>
  <c r="AF31" i="3" s="1"/>
  <c r="AA31" i="3"/>
  <c r="AG31" i="3" s="1"/>
  <c r="AY31" i="3"/>
  <c r="AJ31" i="3"/>
  <c r="AP31" i="3" s="1"/>
  <c r="AK31" i="3"/>
  <c r="AQ31" i="3" s="1"/>
  <c r="AL31" i="3"/>
  <c r="AR31" i="3" s="1"/>
  <c r="AM31" i="3"/>
  <c r="AS31" i="3" s="1"/>
  <c r="AN31" i="3"/>
  <c r="AT31" i="3" s="1"/>
  <c r="AO31" i="3"/>
  <c r="AU31" i="3" s="1"/>
  <c r="BQ30" i="3"/>
  <c r="P30" i="3"/>
  <c r="Q30" i="3"/>
  <c r="R30" i="3"/>
  <c r="S30" i="3"/>
  <c r="T30" i="3"/>
  <c r="U30" i="3"/>
  <c r="BB30" i="3"/>
  <c r="V30" i="3"/>
  <c r="AB30" i="3"/>
  <c r="W30" i="3"/>
  <c r="AC30" i="3" s="1"/>
  <c r="X30" i="3"/>
  <c r="AD30" i="3" s="1"/>
  <c r="Y30" i="3"/>
  <c r="AE30" i="3" s="1"/>
  <c r="Z30" i="3"/>
  <c r="AF30" i="3" s="1"/>
  <c r="AA30" i="3"/>
  <c r="AG30" i="3" s="1"/>
  <c r="AY30" i="3"/>
  <c r="AJ30" i="3"/>
  <c r="AP30" i="3" s="1"/>
  <c r="AK30" i="3"/>
  <c r="AQ30" i="3" s="1"/>
  <c r="AL30" i="3"/>
  <c r="AR30" i="3" s="1"/>
  <c r="AM30" i="3"/>
  <c r="AS30" i="3" s="1"/>
  <c r="AN30" i="3"/>
  <c r="AT30" i="3" s="1"/>
  <c r="AO30" i="3"/>
  <c r="AU30" i="3" s="1"/>
  <c r="BQ29" i="3"/>
  <c r="P29" i="3"/>
  <c r="Q29" i="3"/>
  <c r="R29" i="3"/>
  <c r="S29" i="3"/>
  <c r="T29" i="3"/>
  <c r="U29" i="3"/>
  <c r="BB29" i="3"/>
  <c r="V29" i="3"/>
  <c r="AB29" i="3" s="1"/>
  <c r="W29" i="3"/>
  <c r="AC29" i="3" s="1"/>
  <c r="X29" i="3"/>
  <c r="AD29" i="3" s="1"/>
  <c r="Y29" i="3"/>
  <c r="AE29" i="3" s="1"/>
  <c r="Z29" i="3"/>
  <c r="AF29" i="3"/>
  <c r="AA29" i="3"/>
  <c r="AG29" i="3" s="1"/>
  <c r="AY29" i="3"/>
  <c r="AJ29" i="3"/>
  <c r="AP29" i="3" s="1"/>
  <c r="AK29" i="3"/>
  <c r="AQ29" i="3"/>
  <c r="AL29" i="3"/>
  <c r="AR29" i="3" s="1"/>
  <c r="AM29" i="3"/>
  <c r="AS29" i="3" s="1"/>
  <c r="AN29" i="3"/>
  <c r="AT29" i="3" s="1"/>
  <c r="AO29" i="3"/>
  <c r="AU29" i="3" s="1"/>
  <c r="BQ28" i="3"/>
  <c r="P28" i="3"/>
  <c r="Q28" i="3"/>
  <c r="R28" i="3"/>
  <c r="S28" i="3"/>
  <c r="T28" i="3"/>
  <c r="U28" i="3"/>
  <c r="BB28" i="3"/>
  <c r="V28" i="3"/>
  <c r="AB28" i="3" s="1"/>
  <c r="W28" i="3"/>
  <c r="AC28" i="3" s="1"/>
  <c r="X28" i="3"/>
  <c r="AD28" i="3" s="1"/>
  <c r="Y28" i="3"/>
  <c r="AE28" i="3" s="1"/>
  <c r="Z28" i="3"/>
  <c r="AF28" i="3" s="1"/>
  <c r="AA28" i="3"/>
  <c r="AG28" i="3" s="1"/>
  <c r="AY28" i="3"/>
  <c r="AJ28" i="3"/>
  <c r="AP28" i="3" s="1"/>
  <c r="AK28" i="3"/>
  <c r="AQ28" i="3" s="1"/>
  <c r="AL28" i="3"/>
  <c r="AR28" i="3"/>
  <c r="AM28" i="3"/>
  <c r="AS28" i="3" s="1"/>
  <c r="AN28" i="3"/>
  <c r="AT28" i="3"/>
  <c r="AO28" i="3"/>
  <c r="AU28" i="3" s="1"/>
  <c r="BQ27" i="3"/>
  <c r="P27" i="3"/>
  <c r="Q27" i="3"/>
  <c r="R27" i="3"/>
  <c r="S27" i="3"/>
  <c r="T27" i="3"/>
  <c r="U27" i="3"/>
  <c r="BB27" i="3"/>
  <c r="V27" i="3"/>
  <c r="AB27" i="3" s="1"/>
  <c r="W27" i="3"/>
  <c r="AC27" i="3" s="1"/>
  <c r="X27" i="3"/>
  <c r="AD27" i="3"/>
  <c r="Y27" i="3"/>
  <c r="AE27" i="3"/>
  <c r="Z27" i="3"/>
  <c r="AF27" i="3" s="1"/>
  <c r="AA27" i="3"/>
  <c r="AG27" i="3" s="1"/>
  <c r="AY27" i="3"/>
  <c r="AJ27" i="3"/>
  <c r="AP27" i="3"/>
  <c r="AK27" i="3"/>
  <c r="AQ27" i="3"/>
  <c r="AL27" i="3"/>
  <c r="AR27" i="3" s="1"/>
  <c r="AM27" i="3"/>
  <c r="AS27" i="3" s="1"/>
  <c r="AN27" i="3"/>
  <c r="AT27" i="3"/>
  <c r="AO27" i="3"/>
  <c r="AU27" i="3" s="1"/>
  <c r="BQ26" i="3"/>
  <c r="P26" i="3"/>
  <c r="Q26" i="3"/>
  <c r="R26" i="3"/>
  <c r="S26" i="3"/>
  <c r="T26" i="3"/>
  <c r="U26" i="3"/>
  <c r="BB26" i="3"/>
  <c r="V26" i="3"/>
  <c r="AB26" i="3" s="1"/>
  <c r="W26" i="3"/>
  <c r="AC26" i="3" s="1"/>
  <c r="X26" i="3"/>
  <c r="AD26" i="3" s="1"/>
  <c r="Y26" i="3"/>
  <c r="AE26" i="3" s="1"/>
  <c r="Z26" i="3"/>
  <c r="AF26" i="3" s="1"/>
  <c r="AA26" i="3"/>
  <c r="AG26" i="3" s="1"/>
  <c r="AY26" i="3"/>
  <c r="AJ26" i="3"/>
  <c r="AP26" i="3" s="1"/>
  <c r="AK26" i="3"/>
  <c r="AQ26" i="3" s="1"/>
  <c r="AL26" i="3"/>
  <c r="AR26" i="3" s="1"/>
  <c r="AM26" i="3"/>
  <c r="AS26" i="3" s="1"/>
  <c r="AN26" i="3"/>
  <c r="AT26" i="3" s="1"/>
  <c r="AO26" i="3"/>
  <c r="AU26" i="3" s="1"/>
  <c r="BQ25" i="3"/>
  <c r="P25" i="3"/>
  <c r="Q25" i="3"/>
  <c r="R25" i="3"/>
  <c r="S25" i="3"/>
  <c r="T25" i="3"/>
  <c r="U25" i="3"/>
  <c r="BB25" i="3"/>
  <c r="V25" i="3"/>
  <c r="AB25" i="3" s="1"/>
  <c r="W25" i="3"/>
  <c r="AC25" i="3" s="1"/>
  <c r="X25" i="3"/>
  <c r="AD25" i="3"/>
  <c r="Y25" i="3"/>
  <c r="AE25" i="3" s="1"/>
  <c r="Z25" i="3"/>
  <c r="AF25" i="3" s="1"/>
  <c r="AA25" i="3"/>
  <c r="AG25" i="3"/>
  <c r="AY25" i="3"/>
  <c r="AJ25" i="3"/>
  <c r="AP25" i="3"/>
  <c r="AK25" i="3"/>
  <c r="AQ25" i="3" s="1"/>
  <c r="AL25" i="3"/>
  <c r="AR25" i="3" s="1"/>
  <c r="AM25" i="3"/>
  <c r="AS25" i="3"/>
  <c r="AN25" i="3"/>
  <c r="AT25" i="3" s="1"/>
  <c r="AO25" i="3"/>
  <c r="AU25" i="3" s="1"/>
  <c r="BQ24" i="3"/>
  <c r="P24" i="3"/>
  <c r="Q24" i="3"/>
  <c r="R24" i="3"/>
  <c r="S24" i="3"/>
  <c r="T24" i="3"/>
  <c r="U24" i="3"/>
  <c r="BB24" i="3"/>
  <c r="V24" i="3"/>
  <c r="AB24" i="3" s="1"/>
  <c r="W24" i="3"/>
  <c r="AC24" i="3" s="1"/>
  <c r="X24" i="3"/>
  <c r="AD24" i="3" s="1"/>
  <c r="Y24" i="3"/>
  <c r="AE24" i="3" s="1"/>
  <c r="Z24" i="3"/>
  <c r="AF24" i="3" s="1"/>
  <c r="AA24" i="3"/>
  <c r="AG24" i="3" s="1"/>
  <c r="AY24" i="3"/>
  <c r="AJ24" i="3"/>
  <c r="AP24" i="3" s="1"/>
  <c r="AK24" i="3"/>
  <c r="AQ24" i="3" s="1"/>
  <c r="AL24" i="3"/>
  <c r="AR24" i="3"/>
  <c r="AM24" i="3"/>
  <c r="AS24" i="3" s="1"/>
  <c r="AN24" i="3"/>
  <c r="AT24" i="3"/>
  <c r="AO24" i="3"/>
  <c r="AU24" i="3" s="1"/>
  <c r="BQ23" i="3"/>
  <c r="P23" i="3"/>
  <c r="Q23" i="3"/>
  <c r="R23" i="3"/>
  <c r="S23" i="3"/>
  <c r="T23" i="3"/>
  <c r="U23" i="3"/>
  <c r="BB23" i="3"/>
  <c r="V23" i="3"/>
  <c r="AB23" i="3" s="1"/>
  <c r="W23" i="3"/>
  <c r="AC23" i="3" s="1"/>
  <c r="X23" i="3"/>
  <c r="AD23" i="3" s="1"/>
  <c r="Y23" i="3"/>
  <c r="AE23" i="3" s="1"/>
  <c r="Z23" i="3"/>
  <c r="AF23" i="3" s="1"/>
  <c r="AA23" i="3"/>
  <c r="AG23" i="3"/>
  <c r="AY23" i="3"/>
  <c r="AJ23" i="3"/>
  <c r="AP23" i="3" s="1"/>
  <c r="AK23" i="3"/>
  <c r="AQ23" i="3" s="1"/>
  <c r="AL23" i="3"/>
  <c r="AR23" i="3" s="1"/>
  <c r="AM23" i="3"/>
  <c r="AS23" i="3"/>
  <c r="AN23" i="3"/>
  <c r="AT23" i="3" s="1"/>
  <c r="AO23" i="3"/>
  <c r="AU23" i="3" s="1"/>
  <c r="BQ22" i="3"/>
  <c r="P22" i="3"/>
  <c r="Q22" i="3"/>
  <c r="R22" i="3"/>
  <c r="S22" i="3"/>
  <c r="T22" i="3"/>
  <c r="U22" i="3"/>
  <c r="BB22" i="3"/>
  <c r="V22" i="3"/>
  <c r="AB22" i="3"/>
  <c r="W22" i="3"/>
  <c r="AC22" i="3" s="1"/>
  <c r="X22" i="3"/>
  <c r="AD22" i="3"/>
  <c r="Y22" i="3"/>
  <c r="AE22" i="3" s="1"/>
  <c r="Z22" i="3"/>
  <c r="AF22" i="3" s="1"/>
  <c r="AA22" i="3"/>
  <c r="AG22" i="3" s="1"/>
  <c r="AY22" i="3"/>
  <c r="AJ22" i="3"/>
  <c r="AP22" i="3" s="1"/>
  <c r="AK22" i="3"/>
  <c r="AQ22" i="3"/>
  <c r="AL22" i="3"/>
  <c r="AR22" i="3" s="1"/>
  <c r="AM22" i="3"/>
  <c r="AS22" i="3" s="1"/>
  <c r="AN22" i="3"/>
  <c r="AT22" i="3" s="1"/>
  <c r="AO22" i="3"/>
  <c r="AU22" i="3" s="1"/>
  <c r="BQ21" i="3"/>
  <c r="P21" i="3"/>
  <c r="Q21" i="3"/>
  <c r="R21" i="3"/>
  <c r="S21" i="3"/>
  <c r="T21" i="3"/>
  <c r="U21" i="3"/>
  <c r="BB21" i="3"/>
  <c r="V21" i="3"/>
  <c r="AB21" i="3"/>
  <c r="W21" i="3"/>
  <c r="AC21" i="3" s="1"/>
  <c r="X21" i="3"/>
  <c r="AD21" i="3" s="1"/>
  <c r="Y21" i="3"/>
  <c r="AE21" i="3"/>
  <c r="Z21" i="3"/>
  <c r="AF21" i="3" s="1"/>
  <c r="AA21" i="3"/>
  <c r="AG21" i="3" s="1"/>
  <c r="AY21" i="3"/>
  <c r="AJ21" i="3"/>
  <c r="AP21" i="3" s="1"/>
  <c r="AK21" i="3"/>
  <c r="AQ21" i="3" s="1"/>
  <c r="AL21" i="3"/>
  <c r="AR21" i="3"/>
  <c r="AM21" i="3"/>
  <c r="AS21" i="3" s="1"/>
  <c r="AN21" i="3"/>
  <c r="AT21" i="3" s="1"/>
  <c r="AO21" i="3"/>
  <c r="AU21" i="3" s="1"/>
  <c r="BQ20" i="3"/>
  <c r="P20" i="3"/>
  <c r="Q20" i="3"/>
  <c r="R20" i="3"/>
  <c r="S20" i="3"/>
  <c r="T20" i="3"/>
  <c r="BN20" i="3" s="1"/>
  <c r="BA20" i="3" s="1"/>
  <c r="BK20" i="3" s="1"/>
  <c r="U20" i="3"/>
  <c r="BB20" i="3"/>
  <c r="V20" i="3"/>
  <c r="AB20" i="3" s="1"/>
  <c r="W20" i="3"/>
  <c r="AC20" i="3"/>
  <c r="X20" i="3"/>
  <c r="AD20" i="3" s="1"/>
  <c r="Y20" i="3"/>
  <c r="AE20" i="3"/>
  <c r="Z20" i="3"/>
  <c r="AF20" i="3" s="1"/>
  <c r="AA20" i="3"/>
  <c r="AG20" i="3" s="1"/>
  <c r="AY20" i="3"/>
  <c r="AJ20" i="3"/>
  <c r="AP20" i="3" s="1"/>
  <c r="AK20" i="3"/>
  <c r="AQ20" i="3" s="1"/>
  <c r="AL20" i="3"/>
  <c r="AR20" i="3" s="1"/>
  <c r="AM20" i="3"/>
  <c r="AS20" i="3" s="1"/>
  <c r="AN20" i="3"/>
  <c r="AT20" i="3" s="1"/>
  <c r="AO20" i="3"/>
  <c r="AU20" i="3" s="1"/>
  <c r="BQ19" i="3"/>
  <c r="P19" i="3"/>
  <c r="Q19" i="3"/>
  <c r="R19" i="3"/>
  <c r="S19" i="3"/>
  <c r="T19" i="3"/>
  <c r="U19" i="3"/>
  <c r="BB19" i="3"/>
  <c r="V19" i="3"/>
  <c r="AB19" i="3" s="1"/>
  <c r="W19" i="3"/>
  <c r="AC19" i="3"/>
  <c r="X19" i="3"/>
  <c r="AD19" i="3" s="1"/>
  <c r="Y19" i="3"/>
  <c r="AE19" i="3" s="1"/>
  <c r="Z19" i="3"/>
  <c r="AF19" i="3" s="1"/>
  <c r="AA19" i="3"/>
  <c r="AG19" i="3" s="1"/>
  <c r="AY19" i="3"/>
  <c r="AJ19" i="3"/>
  <c r="AP19" i="3" s="1"/>
  <c r="AK19" i="3"/>
  <c r="AQ19" i="3" s="1"/>
  <c r="AL19" i="3"/>
  <c r="AR19" i="3"/>
  <c r="AM19" i="3"/>
  <c r="AS19" i="3" s="1"/>
  <c r="AN19" i="3"/>
  <c r="AT19" i="3" s="1"/>
  <c r="AO19" i="3"/>
  <c r="AU19" i="3"/>
  <c r="BQ18" i="3"/>
  <c r="P18" i="3"/>
  <c r="Q18" i="3"/>
  <c r="R18" i="3"/>
  <c r="S18" i="3"/>
  <c r="T18" i="3"/>
  <c r="U18" i="3"/>
  <c r="BB18" i="3"/>
  <c r="V18" i="3"/>
  <c r="AB18" i="3"/>
  <c r="W18" i="3"/>
  <c r="AC18" i="3" s="1"/>
  <c r="X18" i="3"/>
  <c r="AD18" i="3" s="1"/>
  <c r="Y18" i="3"/>
  <c r="AE18" i="3" s="1"/>
  <c r="Z18" i="3"/>
  <c r="AF18" i="3" s="1"/>
  <c r="AA18" i="3"/>
  <c r="AG18" i="3" s="1"/>
  <c r="AY18" i="3"/>
  <c r="AJ18" i="3"/>
  <c r="AP18" i="3" s="1"/>
  <c r="AK18" i="3"/>
  <c r="AQ18" i="3" s="1"/>
  <c r="AL18" i="3"/>
  <c r="AR18" i="3" s="1"/>
  <c r="AM18" i="3"/>
  <c r="AS18" i="3" s="1"/>
  <c r="AN18" i="3"/>
  <c r="AT18" i="3" s="1"/>
  <c r="AO18" i="3"/>
  <c r="AU18" i="3"/>
  <c r="BQ17" i="3"/>
  <c r="P17" i="3"/>
  <c r="Q17" i="3"/>
  <c r="R17" i="3"/>
  <c r="S17" i="3"/>
  <c r="T17" i="3"/>
  <c r="U17" i="3"/>
  <c r="BB17" i="3"/>
  <c r="V17" i="3"/>
  <c r="AB17" i="3" s="1"/>
  <c r="W17" i="3"/>
  <c r="AC17" i="3" s="1"/>
  <c r="X17" i="3"/>
  <c r="AD17" i="3" s="1"/>
  <c r="Y17" i="3"/>
  <c r="AE17" i="3" s="1"/>
  <c r="Z17" i="3"/>
  <c r="AF17" i="3" s="1"/>
  <c r="AA17" i="3"/>
  <c r="AG17" i="3" s="1"/>
  <c r="AY17" i="3"/>
  <c r="AJ17" i="3"/>
  <c r="AP17" i="3" s="1"/>
  <c r="AK17" i="3"/>
  <c r="AQ17" i="3" s="1"/>
  <c r="AL17" i="3"/>
  <c r="AR17" i="3" s="1"/>
  <c r="AM17" i="3"/>
  <c r="AS17" i="3" s="1"/>
  <c r="AN17" i="3"/>
  <c r="AT17" i="3" s="1"/>
  <c r="AO17" i="3"/>
  <c r="AU17" i="3" s="1"/>
  <c r="BQ16" i="3"/>
  <c r="P16" i="3"/>
  <c r="Q16" i="3"/>
  <c r="R16" i="3"/>
  <c r="S16" i="3"/>
  <c r="T16" i="3"/>
  <c r="U16" i="3"/>
  <c r="BB16" i="3"/>
  <c r="V16" i="3"/>
  <c r="AB16" i="3" s="1"/>
  <c r="W16" i="3"/>
  <c r="AC16" i="3"/>
  <c r="X16" i="3"/>
  <c r="AD16" i="3" s="1"/>
  <c r="Y16" i="3"/>
  <c r="AE16" i="3" s="1"/>
  <c r="Z16" i="3"/>
  <c r="AF16" i="3" s="1"/>
  <c r="AA16" i="3"/>
  <c r="AG16" i="3" s="1"/>
  <c r="AY16" i="3"/>
  <c r="AJ16" i="3"/>
  <c r="AP16" i="3" s="1"/>
  <c r="AK16" i="3"/>
  <c r="AQ16" i="3" s="1"/>
  <c r="AL16" i="3"/>
  <c r="AR16" i="3"/>
  <c r="AM16" i="3"/>
  <c r="AS16" i="3" s="1"/>
  <c r="AN16" i="3"/>
  <c r="AT16" i="3" s="1"/>
  <c r="AO16" i="3"/>
  <c r="AU16" i="3" s="1"/>
  <c r="BQ15" i="3"/>
  <c r="P15" i="3"/>
  <c r="Q15" i="3"/>
  <c r="R15" i="3"/>
  <c r="BN15" i="3" s="1"/>
  <c r="S15" i="3"/>
  <c r="T15" i="3"/>
  <c r="U15" i="3"/>
  <c r="BB15" i="3"/>
  <c r="V15" i="3"/>
  <c r="AB15" i="3" s="1"/>
  <c r="W15" i="3"/>
  <c r="AC15" i="3" s="1"/>
  <c r="X15" i="3"/>
  <c r="AD15" i="3" s="1"/>
  <c r="Y15" i="3"/>
  <c r="AE15" i="3" s="1"/>
  <c r="Z15" i="3"/>
  <c r="AF15" i="3" s="1"/>
  <c r="AA15" i="3"/>
  <c r="AG15" i="3" s="1"/>
  <c r="AY15" i="3"/>
  <c r="AJ15" i="3"/>
  <c r="AP15" i="3" s="1"/>
  <c r="AK15" i="3"/>
  <c r="AQ15" i="3" s="1"/>
  <c r="AL15" i="3"/>
  <c r="AR15" i="3" s="1"/>
  <c r="AM15" i="3"/>
  <c r="AS15" i="3" s="1"/>
  <c r="AN15" i="3"/>
  <c r="AT15" i="3" s="1"/>
  <c r="AO15" i="3"/>
  <c r="AU15" i="3" s="1"/>
  <c r="BQ14" i="3"/>
  <c r="P14" i="3"/>
  <c r="Q14" i="3"/>
  <c r="R14" i="3"/>
  <c r="S14" i="3"/>
  <c r="T14" i="3"/>
  <c r="U14" i="3"/>
  <c r="BB14" i="3"/>
  <c r="V14" i="3"/>
  <c r="AB14" i="3"/>
  <c r="W14" i="3"/>
  <c r="AC14" i="3" s="1"/>
  <c r="X14" i="3"/>
  <c r="AD14" i="3" s="1"/>
  <c r="Y14" i="3"/>
  <c r="AE14" i="3" s="1"/>
  <c r="Z14" i="3"/>
  <c r="AF14" i="3" s="1"/>
  <c r="AA14" i="3"/>
  <c r="AG14" i="3" s="1"/>
  <c r="AY14" i="3"/>
  <c r="AJ14" i="3"/>
  <c r="AP14" i="3" s="1"/>
  <c r="AK14" i="3"/>
  <c r="AQ14" i="3" s="1"/>
  <c r="AL14" i="3"/>
  <c r="AR14" i="3" s="1"/>
  <c r="AM14" i="3"/>
  <c r="AS14" i="3" s="1"/>
  <c r="AN14" i="3"/>
  <c r="AT14" i="3" s="1"/>
  <c r="AO14" i="3"/>
  <c r="AU14" i="3" s="1"/>
  <c r="BQ13" i="3"/>
  <c r="P13" i="3"/>
  <c r="Q13" i="3"/>
  <c r="R13" i="3"/>
  <c r="S13" i="3"/>
  <c r="T13" i="3"/>
  <c r="U13" i="3"/>
  <c r="BB13" i="3"/>
  <c r="V13" i="3"/>
  <c r="AB13" i="3" s="1"/>
  <c r="W13" i="3"/>
  <c r="AC13" i="3" s="1"/>
  <c r="X13" i="3"/>
  <c r="AD13" i="3"/>
  <c r="Y13" i="3"/>
  <c r="AE13" i="3"/>
  <c r="Z13" i="3"/>
  <c r="AF13" i="3" s="1"/>
  <c r="AA13" i="3"/>
  <c r="AG13" i="3" s="1"/>
  <c r="AY13" i="3"/>
  <c r="AJ13" i="3"/>
  <c r="AP13" i="3" s="1"/>
  <c r="AK13" i="3"/>
  <c r="AQ13" i="3" s="1"/>
  <c r="AL13" i="3"/>
  <c r="AR13" i="3" s="1"/>
  <c r="AM13" i="3"/>
  <c r="AS13" i="3"/>
  <c r="AN13" i="3"/>
  <c r="AT13" i="3" s="1"/>
  <c r="AO13" i="3"/>
  <c r="AU13" i="3" s="1"/>
  <c r="BQ12" i="3"/>
  <c r="P12" i="3"/>
  <c r="BN12" i="3" s="1"/>
  <c r="AZ12" i="3" s="1"/>
  <c r="BI12" i="3" s="1"/>
  <c r="BE12" i="3" s="1"/>
  <c r="Q12" i="3"/>
  <c r="R12" i="3"/>
  <c r="S12" i="3"/>
  <c r="T12" i="3"/>
  <c r="U12" i="3"/>
  <c r="BB12" i="3"/>
  <c r="V12" i="3"/>
  <c r="AB12" i="3" s="1"/>
  <c r="W12" i="3"/>
  <c r="AC12" i="3"/>
  <c r="X12" i="3"/>
  <c r="AD12" i="3" s="1"/>
  <c r="Y12" i="3"/>
  <c r="AE12" i="3" s="1"/>
  <c r="Z12" i="3"/>
  <c r="AF12" i="3" s="1"/>
  <c r="AA12" i="3"/>
  <c r="AG12" i="3"/>
  <c r="AY12" i="3"/>
  <c r="AJ12" i="3"/>
  <c r="AP12" i="3" s="1"/>
  <c r="AK12" i="3"/>
  <c r="AQ12" i="3" s="1"/>
  <c r="AL12" i="3"/>
  <c r="AR12" i="3" s="1"/>
  <c r="AM12" i="3"/>
  <c r="AS12" i="3" s="1"/>
  <c r="AN12" i="3"/>
  <c r="AT12" i="3" s="1"/>
  <c r="AO12" i="3"/>
  <c r="AU12" i="3" s="1"/>
  <c r="BQ11" i="3"/>
  <c r="P11" i="3"/>
  <c r="Q11" i="3"/>
  <c r="R11" i="3"/>
  <c r="S11" i="3"/>
  <c r="T11" i="3"/>
  <c r="U11" i="3"/>
  <c r="BB11" i="3"/>
  <c r="V11" i="3"/>
  <c r="AB11" i="3" s="1"/>
  <c r="W11" i="3"/>
  <c r="AC11" i="3"/>
  <c r="X11" i="3"/>
  <c r="AD11" i="3" s="1"/>
  <c r="Y11" i="3"/>
  <c r="AE11" i="3" s="1"/>
  <c r="Z11" i="3"/>
  <c r="AF11" i="3" s="1"/>
  <c r="AA11" i="3"/>
  <c r="AG11" i="3" s="1"/>
  <c r="AY11" i="3"/>
  <c r="AJ11" i="3"/>
  <c r="AP11" i="3" s="1"/>
  <c r="AK11" i="3"/>
  <c r="AQ11" i="3"/>
  <c r="AL11" i="3"/>
  <c r="AR11" i="3" s="1"/>
  <c r="AM11" i="3"/>
  <c r="AS11" i="3" s="1"/>
  <c r="AN11" i="3"/>
  <c r="AT11" i="3" s="1"/>
  <c r="AO11" i="3"/>
  <c r="AU11" i="3" s="1"/>
  <c r="BQ10" i="3"/>
  <c r="P10" i="3"/>
  <c r="Q10" i="3"/>
  <c r="R10" i="3"/>
  <c r="S10" i="3"/>
  <c r="T10" i="3"/>
  <c r="U10" i="3"/>
  <c r="BB10" i="3"/>
  <c r="V10" i="3"/>
  <c r="AB10" i="3"/>
  <c r="W10" i="3"/>
  <c r="AC10" i="3" s="1"/>
  <c r="X10" i="3"/>
  <c r="AD10" i="3" s="1"/>
  <c r="Y10" i="3"/>
  <c r="AE10" i="3" s="1"/>
  <c r="Z10" i="3"/>
  <c r="AF10" i="3" s="1"/>
  <c r="AA10" i="3"/>
  <c r="AG10" i="3" s="1"/>
  <c r="AY10" i="3"/>
  <c r="AJ10" i="3"/>
  <c r="AP10" i="3" s="1"/>
  <c r="AK10" i="3"/>
  <c r="AQ10" i="3"/>
  <c r="AL10" i="3"/>
  <c r="AR10" i="3" s="1"/>
  <c r="AM10" i="3"/>
  <c r="AS10" i="3" s="1"/>
  <c r="AN10" i="3"/>
  <c r="AT10" i="3" s="1"/>
  <c r="AO10" i="3"/>
  <c r="AU10" i="3" s="1"/>
  <c r="BQ9" i="3"/>
  <c r="P9" i="3"/>
  <c r="Q9" i="3"/>
  <c r="R9" i="3"/>
  <c r="S9" i="3"/>
  <c r="T9" i="3"/>
  <c r="U9" i="3"/>
  <c r="BB9" i="3"/>
  <c r="V9" i="3"/>
  <c r="AB9" i="3"/>
  <c r="W9" i="3"/>
  <c r="AC9" i="3" s="1"/>
  <c r="X9" i="3"/>
  <c r="AD9" i="3" s="1"/>
  <c r="Y9" i="3"/>
  <c r="AE9" i="3" s="1"/>
  <c r="Z9" i="3"/>
  <c r="AF9" i="3" s="1"/>
  <c r="AA9" i="3"/>
  <c r="AG9" i="3"/>
  <c r="AY9" i="3"/>
  <c r="AJ9" i="3"/>
  <c r="AP9" i="3" s="1"/>
  <c r="AK9" i="3"/>
  <c r="AQ9" i="3" s="1"/>
  <c r="AL9" i="3"/>
  <c r="AR9" i="3" s="1"/>
  <c r="AM9" i="3"/>
  <c r="AS9" i="3" s="1"/>
  <c r="AN9" i="3"/>
  <c r="AT9" i="3" s="1"/>
  <c r="AO9" i="3"/>
  <c r="AU9" i="3" s="1"/>
  <c r="BQ8" i="3"/>
  <c r="P8" i="3"/>
  <c r="Q8" i="3"/>
  <c r="R8" i="3"/>
  <c r="S8" i="3"/>
  <c r="T8" i="3"/>
  <c r="U8" i="3"/>
  <c r="BB8" i="3"/>
  <c r="V8" i="3"/>
  <c r="AB8" i="3" s="1"/>
  <c r="W8" i="3"/>
  <c r="AC8" i="3" s="1"/>
  <c r="X8" i="3"/>
  <c r="AD8" i="3" s="1"/>
  <c r="Y8" i="3"/>
  <c r="AE8" i="3" s="1"/>
  <c r="Z8" i="3"/>
  <c r="AF8" i="3" s="1"/>
  <c r="AA8" i="3"/>
  <c r="AG8" i="3" s="1"/>
  <c r="AY8" i="3"/>
  <c r="AJ8" i="3"/>
  <c r="AP8" i="3" s="1"/>
  <c r="AK8" i="3"/>
  <c r="AQ8" i="3" s="1"/>
  <c r="AL8" i="3"/>
  <c r="AR8" i="3"/>
  <c r="AM8" i="3"/>
  <c r="AS8" i="3" s="1"/>
  <c r="AN8" i="3"/>
  <c r="AT8" i="3"/>
  <c r="AO8" i="3"/>
  <c r="AU8" i="3" s="1"/>
  <c r="BQ7" i="3"/>
  <c r="P7" i="3"/>
  <c r="Q7" i="3"/>
  <c r="R7" i="3"/>
  <c r="S7" i="3"/>
  <c r="T7" i="3"/>
  <c r="U7" i="3"/>
  <c r="BB7" i="3"/>
  <c r="V7" i="3"/>
  <c r="AB7" i="3" s="1"/>
  <c r="W7" i="3"/>
  <c r="AC7" i="3"/>
  <c r="X7" i="3"/>
  <c r="AD7" i="3" s="1"/>
  <c r="Y7" i="3"/>
  <c r="AE7" i="3"/>
  <c r="Z7" i="3"/>
  <c r="AF7" i="3" s="1"/>
  <c r="AA7" i="3"/>
  <c r="AG7" i="3" s="1"/>
  <c r="AY7" i="3"/>
  <c r="AJ7" i="3"/>
  <c r="AP7" i="3" s="1"/>
  <c r="AK7" i="3"/>
  <c r="AQ7" i="3" s="1"/>
  <c r="AL7" i="3"/>
  <c r="AR7" i="3"/>
  <c r="AM7" i="3"/>
  <c r="AS7" i="3" s="1"/>
  <c r="AN7" i="3"/>
  <c r="AT7" i="3" s="1"/>
  <c r="AO7" i="3"/>
  <c r="AU7" i="3" s="1"/>
  <c r="BQ6" i="3"/>
  <c r="P6" i="3"/>
  <c r="Q6" i="3"/>
  <c r="R6" i="3"/>
  <c r="S6" i="3"/>
  <c r="T6" i="3"/>
  <c r="U6" i="3"/>
  <c r="BB6" i="3"/>
  <c r="V6" i="3"/>
  <c r="AB6" i="3"/>
  <c r="W6" i="3"/>
  <c r="AC6" i="3" s="1"/>
  <c r="X6" i="3"/>
  <c r="AD6" i="3"/>
  <c r="Y6" i="3"/>
  <c r="AE6" i="3" s="1"/>
  <c r="Z6" i="3"/>
  <c r="AF6" i="3" s="1"/>
  <c r="AA6" i="3"/>
  <c r="AG6" i="3" s="1"/>
  <c r="AY6" i="3"/>
  <c r="AJ6" i="3"/>
  <c r="AP6" i="3" s="1"/>
  <c r="AK6" i="3"/>
  <c r="AQ6" i="3"/>
  <c r="AL6" i="3"/>
  <c r="AR6" i="3" s="1"/>
  <c r="AM6" i="3"/>
  <c r="AS6" i="3" s="1"/>
  <c r="AN6" i="3"/>
  <c r="AT6" i="3" s="1"/>
  <c r="AO6" i="3"/>
  <c r="AU6" i="3" s="1"/>
  <c r="BQ5" i="3"/>
  <c r="P5" i="3"/>
  <c r="Q5" i="3"/>
  <c r="R5" i="3"/>
  <c r="S5" i="3"/>
  <c r="T5" i="3"/>
  <c r="U5" i="3"/>
  <c r="BB5" i="3"/>
  <c r="V5" i="3"/>
  <c r="AB5" i="3"/>
  <c r="W5" i="3"/>
  <c r="AC5" i="3" s="1"/>
  <c r="X5" i="3"/>
  <c r="AD5" i="3" s="1"/>
  <c r="Y5" i="3"/>
  <c r="AE5" i="3"/>
  <c r="Z5" i="3"/>
  <c r="AF5" i="3" s="1"/>
  <c r="AA5" i="3"/>
  <c r="AG5" i="3" s="1"/>
  <c r="AY5" i="3"/>
  <c r="AJ5" i="3"/>
  <c r="AP5" i="3" s="1"/>
  <c r="AK5" i="3"/>
  <c r="AQ5" i="3" s="1"/>
  <c r="AL5" i="3"/>
  <c r="AR5" i="3"/>
  <c r="AM5" i="3"/>
  <c r="AS5" i="3" s="1"/>
  <c r="AN5" i="3"/>
  <c r="AT5" i="3" s="1"/>
  <c r="AO5" i="3"/>
  <c r="AU5" i="3" s="1"/>
  <c r="BQ4" i="3"/>
  <c r="P4" i="3"/>
  <c r="BN4" i="3" s="1"/>
  <c r="Q4" i="3"/>
  <c r="R4" i="3"/>
  <c r="S4" i="3"/>
  <c r="T4" i="3"/>
  <c r="U4" i="3"/>
  <c r="BB4" i="3"/>
  <c r="V4" i="3"/>
  <c r="AB4" i="3" s="1"/>
  <c r="W4" i="3"/>
  <c r="AC4" i="3" s="1"/>
  <c r="X4" i="3"/>
  <c r="AD4" i="3" s="1"/>
  <c r="Y4" i="3"/>
  <c r="AE4" i="3" s="1"/>
  <c r="Z4" i="3"/>
  <c r="AF4" i="3" s="1"/>
  <c r="AA4" i="3"/>
  <c r="AG4" i="3"/>
  <c r="AY4" i="3"/>
  <c r="AJ4" i="3"/>
  <c r="AP4" i="3" s="1"/>
  <c r="AK4" i="3"/>
  <c r="AQ4" i="3" s="1"/>
  <c r="AL4" i="3"/>
  <c r="AR4" i="3"/>
  <c r="AM4" i="3"/>
  <c r="AS4" i="3" s="1"/>
  <c r="AN4" i="3"/>
  <c r="AT4" i="3" s="1"/>
  <c r="AO4" i="3"/>
  <c r="AU4" i="3" s="1"/>
  <c r="BQ3" i="3"/>
  <c r="P3" i="3"/>
  <c r="Q3" i="3"/>
  <c r="R3" i="3"/>
  <c r="S3" i="3"/>
  <c r="T3" i="3"/>
  <c r="U3" i="3"/>
  <c r="BB3" i="3"/>
  <c r="V3" i="3"/>
  <c r="AB3" i="3" s="1"/>
  <c r="W3" i="3"/>
  <c r="AC3" i="3" s="1"/>
  <c r="X3" i="3"/>
  <c r="AD3" i="3" s="1"/>
  <c r="Y3" i="3"/>
  <c r="AE3" i="3" s="1"/>
  <c r="Z3" i="3"/>
  <c r="AF3" i="3" s="1"/>
  <c r="AA3" i="3"/>
  <c r="AG3" i="3" s="1"/>
  <c r="AY3" i="3"/>
  <c r="AJ3" i="3"/>
  <c r="AP3" i="3" s="1"/>
  <c r="AK3" i="3"/>
  <c r="AQ3" i="3" s="1"/>
  <c r="AL3" i="3"/>
  <c r="AR3" i="3" s="1"/>
  <c r="AM3" i="3"/>
  <c r="AS3" i="3" s="1"/>
  <c r="AN3" i="3"/>
  <c r="AT3" i="3" s="1"/>
  <c r="AO3" i="3"/>
  <c r="AU3" i="3"/>
  <c r="BQ2" i="3"/>
  <c r="P2" i="3"/>
  <c r="Q2" i="3"/>
  <c r="R2" i="3"/>
  <c r="S2" i="3"/>
  <c r="T2" i="3"/>
  <c r="U2" i="3"/>
  <c r="BB2" i="3"/>
  <c r="V2" i="3"/>
  <c r="AB2" i="3" s="1"/>
  <c r="W2" i="3"/>
  <c r="AC2" i="3" s="1"/>
  <c r="X2" i="3"/>
  <c r="AD2" i="3"/>
  <c r="Y2" i="3"/>
  <c r="AE2" i="3" s="1"/>
  <c r="Z2" i="3"/>
  <c r="AF2" i="3" s="1"/>
  <c r="AA2" i="3"/>
  <c r="AG2" i="3" s="1"/>
  <c r="AY2" i="3"/>
  <c r="AJ2" i="3"/>
  <c r="AP2" i="3" s="1"/>
  <c r="AK2" i="3"/>
  <c r="AQ2" i="3" s="1"/>
  <c r="AL2" i="3"/>
  <c r="AR2" i="3" s="1"/>
  <c r="AM2" i="3"/>
  <c r="AS2" i="3" s="1"/>
  <c r="AN2" i="3"/>
  <c r="AT2" i="3" s="1"/>
  <c r="AO2" i="3"/>
  <c r="AU2" i="3" s="1"/>
  <c r="BJ166" i="3" l="1"/>
  <c r="BM166" i="3"/>
  <c r="BO166" i="3" s="1"/>
  <c r="BA60" i="3"/>
  <c r="BK60" i="3" s="1"/>
  <c r="BM60" i="3"/>
  <c r="BO60" i="3" s="1"/>
  <c r="AH207" i="3"/>
  <c r="AH47" i="3"/>
  <c r="AI47" i="3" s="1"/>
  <c r="BN64" i="3"/>
  <c r="BA64" i="3" s="1"/>
  <c r="BK64" i="3" s="1"/>
  <c r="AV101" i="3"/>
  <c r="AW101" i="3" s="1"/>
  <c r="BN111" i="3"/>
  <c r="AV143" i="3"/>
  <c r="AW143" i="3" s="1"/>
  <c r="BN143" i="3"/>
  <c r="AV144" i="3"/>
  <c r="AW144" i="3" s="1"/>
  <c r="AH202" i="3"/>
  <c r="BN229" i="3"/>
  <c r="AH134" i="3"/>
  <c r="AI134" i="3" s="1"/>
  <c r="BN31" i="3"/>
  <c r="AZ31" i="3" s="1"/>
  <c r="BI31" i="3" s="1"/>
  <c r="BE31" i="3" s="1"/>
  <c r="BN32" i="3"/>
  <c r="BD32" i="3" s="1"/>
  <c r="AH36" i="3"/>
  <c r="BN59" i="3"/>
  <c r="AH71" i="3"/>
  <c r="AI71" i="3" s="1"/>
  <c r="BN75" i="3"/>
  <c r="AV81" i="3"/>
  <c r="AW81" i="3" s="1"/>
  <c r="BN83" i="3"/>
  <c r="AZ83" i="3" s="1"/>
  <c r="BI83" i="3" s="1"/>
  <c r="BE83" i="3" s="1"/>
  <c r="BN95" i="3"/>
  <c r="AV109" i="3"/>
  <c r="AW109" i="3" s="1"/>
  <c r="BN121" i="3"/>
  <c r="AH126" i="3"/>
  <c r="AI126" i="3" s="1"/>
  <c r="AV146" i="3"/>
  <c r="AW146" i="3" s="1"/>
  <c r="BN146" i="3"/>
  <c r="AZ146" i="3" s="1"/>
  <c r="BI146" i="3" s="1"/>
  <c r="BE146" i="3" s="1"/>
  <c r="BN226" i="3"/>
  <c r="AZ226" i="3" s="1"/>
  <c r="BI226" i="3" s="1"/>
  <c r="BE226" i="3" s="1"/>
  <c r="AH65" i="3"/>
  <c r="BN120" i="3"/>
  <c r="BN130" i="3"/>
  <c r="AH186" i="3"/>
  <c r="BN191" i="3"/>
  <c r="BM191" i="3" s="1"/>
  <c r="BO191" i="3" s="1"/>
  <c r="BP191" i="3" s="1"/>
  <c r="BN153" i="3"/>
  <c r="BN28" i="3"/>
  <c r="BN35" i="3"/>
  <c r="BA35" i="3" s="1"/>
  <c r="BK35" i="3" s="1"/>
  <c r="BN104" i="3"/>
  <c r="BN36" i="3"/>
  <c r="AH73" i="3"/>
  <c r="BN137" i="3"/>
  <c r="BD137" i="3" s="1"/>
  <c r="BN23" i="3"/>
  <c r="AH29" i="3"/>
  <c r="AI29" i="3" s="1"/>
  <c r="BN87" i="3"/>
  <c r="BN88" i="3"/>
  <c r="BN131" i="3"/>
  <c r="BN150" i="3"/>
  <c r="BN173" i="3"/>
  <c r="BA173" i="3" s="1"/>
  <c r="BK173" i="3" s="1"/>
  <c r="AV241" i="3"/>
  <c r="AW241" i="3" s="1"/>
  <c r="AV247" i="3"/>
  <c r="AW247" i="3" s="1"/>
  <c r="AH270" i="3"/>
  <c r="BN335" i="3"/>
  <c r="AH155" i="3"/>
  <c r="BN155" i="3"/>
  <c r="AH196" i="3"/>
  <c r="AI196" i="3" s="1"/>
  <c r="BN446" i="3"/>
  <c r="BJ446" i="3" s="1"/>
  <c r="AH181" i="3"/>
  <c r="AI181" i="3" s="1"/>
  <c r="AV228" i="3"/>
  <c r="AW228" i="3" s="1"/>
  <c r="BN234" i="3"/>
  <c r="BM234" i="3" s="1"/>
  <c r="BO234" i="3" s="1"/>
  <c r="AV260" i="3"/>
  <c r="AW260" i="3" s="1"/>
  <c r="BN278" i="3"/>
  <c r="BN162" i="3"/>
  <c r="AV177" i="3"/>
  <c r="AW177" i="3" s="1"/>
  <c r="AH261" i="3"/>
  <c r="AI261" i="3" s="1"/>
  <c r="BN296" i="3"/>
  <c r="AH339" i="3"/>
  <c r="AI339" i="3" s="1"/>
  <c r="BN487" i="3"/>
  <c r="BN258" i="3"/>
  <c r="BD258" i="3" s="1"/>
  <c r="AH166" i="3"/>
  <c r="AI166" i="3" s="1"/>
  <c r="BN176" i="3"/>
  <c r="BN197" i="3"/>
  <c r="BN205" i="3"/>
  <c r="BN232" i="3"/>
  <c r="BC232" i="3" s="1"/>
  <c r="AH303" i="3"/>
  <c r="BN332" i="3"/>
  <c r="AZ332" i="3" s="1"/>
  <c r="BI332" i="3" s="1"/>
  <c r="BN334" i="3"/>
  <c r="BN427" i="3"/>
  <c r="BA427" i="3" s="1"/>
  <c r="BK427" i="3" s="1"/>
  <c r="BN475" i="3"/>
  <c r="AV476" i="3"/>
  <c r="AW476" i="3" s="1"/>
  <c r="AV490" i="3"/>
  <c r="AW490" i="3" s="1"/>
  <c r="AH378" i="3"/>
  <c r="AI378" i="3" s="1"/>
  <c r="AV471" i="3"/>
  <c r="AW471" i="3" s="1"/>
  <c r="BN293" i="3"/>
  <c r="BN306" i="3"/>
  <c r="BM306" i="3" s="1"/>
  <c r="BO306" i="3" s="1"/>
  <c r="AH311" i="3"/>
  <c r="BN311" i="3"/>
  <c r="BN394" i="3"/>
  <c r="AV452" i="3"/>
  <c r="AW452" i="3" s="1"/>
  <c r="AH455" i="3"/>
  <c r="AI455" i="3" s="1"/>
  <c r="AH315" i="3"/>
  <c r="AI315" i="3" s="1"/>
  <c r="BN348" i="3"/>
  <c r="BC348" i="3" s="1"/>
  <c r="BN363" i="3"/>
  <c r="AH374" i="3"/>
  <c r="AI374" i="3" s="1"/>
  <c r="AH384" i="3"/>
  <c r="BN389" i="3"/>
  <c r="AV412" i="3"/>
  <c r="AW412" i="3" s="1"/>
  <c r="BN415" i="3"/>
  <c r="BM415" i="3" s="1"/>
  <c r="BO415" i="3" s="1"/>
  <c r="AH442" i="3"/>
  <c r="AI442" i="3" s="1"/>
  <c r="AH443" i="3"/>
  <c r="AI443" i="3" s="1"/>
  <c r="AH456" i="3"/>
  <c r="AI456" i="3" s="1"/>
  <c r="BN464" i="3"/>
  <c r="BN474" i="3"/>
  <c r="BN498" i="3"/>
  <c r="BN286" i="3"/>
  <c r="AH293" i="3"/>
  <c r="BN303" i="3"/>
  <c r="BM303" i="3" s="1"/>
  <c r="BO303" i="3" s="1"/>
  <c r="BN312" i="3"/>
  <c r="AZ312" i="3" s="1"/>
  <c r="BI312" i="3" s="1"/>
  <c r="BE312" i="3" s="1"/>
  <c r="BN317" i="3"/>
  <c r="BJ317" i="3" s="1"/>
  <c r="AH399" i="3"/>
  <c r="BN405" i="3"/>
  <c r="BN445" i="3"/>
  <c r="BN491" i="3"/>
  <c r="BN301" i="3"/>
  <c r="AH329" i="3"/>
  <c r="AI329" i="3" s="1"/>
  <c r="BN352" i="3"/>
  <c r="AH357" i="3"/>
  <c r="BN386" i="3"/>
  <c r="BN387" i="3"/>
  <c r="BN418" i="3"/>
  <c r="BN496" i="3"/>
  <c r="AZ496" i="3" s="1"/>
  <c r="BI496" i="3" s="1"/>
  <c r="BE496" i="3" s="1"/>
  <c r="BN320" i="3"/>
  <c r="AV354" i="3"/>
  <c r="AW354" i="3" s="1"/>
  <c r="BN423" i="3"/>
  <c r="BM423" i="3" s="1"/>
  <c r="BO423" i="3" s="1"/>
  <c r="AH434" i="3"/>
  <c r="AI434" i="3" s="1"/>
  <c r="BN437" i="3"/>
  <c r="BN438" i="3"/>
  <c r="BJ438" i="3" s="1"/>
  <c r="AH17" i="3"/>
  <c r="AI17" i="3" s="1"/>
  <c r="BA36" i="3"/>
  <c r="BK36" i="3" s="1"/>
  <c r="BM36" i="3"/>
  <c r="BO36" i="3" s="1"/>
  <c r="BF17" i="3"/>
  <c r="AV14" i="3"/>
  <c r="AW14" i="3" s="1"/>
  <c r="AZ28" i="3"/>
  <c r="BI28" i="3" s="1"/>
  <c r="BE28" i="3" s="1"/>
  <c r="BM28" i="3"/>
  <c r="BO28" i="3" s="1"/>
  <c r="AV33" i="3"/>
  <c r="AW33" i="3" s="1"/>
  <c r="BM4" i="3"/>
  <c r="BO4" i="3" s="1"/>
  <c r="AZ4" i="3"/>
  <c r="BI4" i="3" s="1"/>
  <c r="BE4" i="3" s="1"/>
  <c r="AV3" i="3"/>
  <c r="AW3" i="3" s="1"/>
  <c r="BJ15" i="3"/>
  <c r="AZ15" i="3"/>
  <c r="BI15" i="3" s="1"/>
  <c r="BE15" i="3" s="1"/>
  <c r="AH19" i="3"/>
  <c r="AI19" i="3" s="1"/>
  <c r="BN9" i="3"/>
  <c r="AV13" i="3"/>
  <c r="AW13" i="3" s="1"/>
  <c r="AH27" i="3"/>
  <c r="AI27" i="3" s="1"/>
  <c r="AV34" i="3"/>
  <c r="AW34" i="3" s="1"/>
  <c r="AV2" i="3"/>
  <c r="AW2" i="3" s="1"/>
  <c r="BM12" i="3"/>
  <c r="BO12" i="3" s="1"/>
  <c r="AV15" i="3"/>
  <c r="AW15" i="3" s="1"/>
  <c r="AH16" i="3"/>
  <c r="AI16" i="3" s="1"/>
  <c r="BN19" i="3"/>
  <c r="BM20" i="3"/>
  <c r="BO20" i="3" s="1"/>
  <c r="BH20" i="3" s="1"/>
  <c r="BN25" i="3"/>
  <c r="BN26" i="3"/>
  <c r="BJ26" i="3" s="1"/>
  <c r="BN33" i="3"/>
  <c r="BN34" i="3"/>
  <c r="BN55" i="3"/>
  <c r="AZ55" i="3" s="1"/>
  <c r="BI55" i="3" s="1"/>
  <c r="BE55" i="3" s="1"/>
  <c r="BN42" i="3"/>
  <c r="AV6" i="3"/>
  <c r="AW6" i="3" s="1"/>
  <c r="BN10" i="3"/>
  <c r="AZ10" i="3" s="1"/>
  <c r="BI10" i="3" s="1"/>
  <c r="BE10" i="3" s="1"/>
  <c r="BN29" i="3"/>
  <c r="AH44" i="3"/>
  <c r="BN44" i="3"/>
  <c r="AH56" i="3"/>
  <c r="AI56" i="3" s="1"/>
  <c r="AH2" i="3"/>
  <c r="AV19" i="3"/>
  <c r="AW19" i="3" s="1"/>
  <c r="AV23" i="3"/>
  <c r="AW23" i="3" s="1"/>
  <c r="AH4" i="3"/>
  <c r="BF4" i="3" s="1"/>
  <c r="BN7" i="3"/>
  <c r="AH12" i="3"/>
  <c r="AH13" i="3"/>
  <c r="AI13" i="3" s="1"/>
  <c r="AH20" i="3"/>
  <c r="BN21" i="3"/>
  <c r="AH25" i="3"/>
  <c r="AI25" i="3" s="1"/>
  <c r="AH52" i="3"/>
  <c r="AV83" i="3"/>
  <c r="AW83" i="3" s="1"/>
  <c r="AV11" i="3"/>
  <c r="AW11" i="3" s="1"/>
  <c r="AH28" i="3"/>
  <c r="BN41" i="3"/>
  <c r="BN47" i="3"/>
  <c r="AZ47" i="3" s="1"/>
  <c r="BI47" i="3" s="1"/>
  <c r="BE47" i="3" s="1"/>
  <c r="AH79" i="3"/>
  <c r="AI79" i="3" s="1"/>
  <c r="AV35" i="3"/>
  <c r="AW35" i="3" s="1"/>
  <c r="AV26" i="3"/>
  <c r="AW26" i="3" s="1"/>
  <c r="AV30" i="3"/>
  <c r="AW30" i="3" s="1"/>
  <c r="AH9" i="3"/>
  <c r="BN14" i="3"/>
  <c r="AV22" i="3"/>
  <c r="AW22" i="3" s="1"/>
  <c r="AV32" i="3"/>
  <c r="AW32" i="3" s="1"/>
  <c r="AH42" i="3"/>
  <c r="BN52" i="3"/>
  <c r="AV53" i="3"/>
  <c r="AW53" i="3" s="1"/>
  <c r="BN67" i="3"/>
  <c r="BA67" i="3" s="1"/>
  <c r="BK67" i="3" s="1"/>
  <c r="AH72" i="3"/>
  <c r="BN17" i="3"/>
  <c r="AZ20" i="3"/>
  <c r="BI20" i="3" s="1"/>
  <c r="BE20" i="3" s="1"/>
  <c r="BN22" i="3"/>
  <c r="AV38" i="3"/>
  <c r="AW38" i="3" s="1"/>
  <c r="AH69" i="3"/>
  <c r="AV54" i="3"/>
  <c r="AW54" i="3" s="1"/>
  <c r="AH54" i="3"/>
  <c r="AH67" i="3"/>
  <c r="AI67" i="3" s="1"/>
  <c r="AV77" i="3"/>
  <c r="AW77" i="3" s="1"/>
  <c r="BJ83" i="3"/>
  <c r="AV95" i="3"/>
  <c r="AW95" i="3" s="1"/>
  <c r="AV105" i="3"/>
  <c r="AW105" i="3" s="1"/>
  <c r="BN107" i="3"/>
  <c r="BN116" i="3"/>
  <c r="BC116" i="3" s="1"/>
  <c r="AV117" i="3"/>
  <c r="AW117" i="3" s="1"/>
  <c r="BN138" i="3"/>
  <c r="AH139" i="3"/>
  <c r="BN161" i="3"/>
  <c r="AH173" i="3"/>
  <c r="AI173" i="3" s="1"/>
  <c r="BN183" i="3"/>
  <c r="AV199" i="3"/>
  <c r="AW199" i="3" s="1"/>
  <c r="AV201" i="3"/>
  <c r="AW201" i="3" s="1"/>
  <c r="AH206" i="3"/>
  <c r="AI206" i="3" s="1"/>
  <c r="AV212" i="3"/>
  <c r="AW212" i="3" s="1"/>
  <c r="AV45" i="3"/>
  <c r="AW45" i="3" s="1"/>
  <c r="BN48" i="3"/>
  <c r="BD48" i="3" s="1"/>
  <c r="BN49" i="3"/>
  <c r="BN54" i="3"/>
  <c r="AV62" i="3"/>
  <c r="AW62" i="3" s="1"/>
  <c r="AH62" i="3"/>
  <c r="AV66" i="3"/>
  <c r="AW66" i="3" s="1"/>
  <c r="AV70" i="3"/>
  <c r="AW70" i="3" s="1"/>
  <c r="AV87" i="3"/>
  <c r="AW87" i="3" s="1"/>
  <c r="AV94" i="3"/>
  <c r="AW94" i="3" s="1"/>
  <c r="AH100" i="3"/>
  <c r="AI100" i="3" s="1"/>
  <c r="AH117" i="3"/>
  <c r="BM150" i="3"/>
  <c r="BO150" i="3" s="1"/>
  <c r="BH150" i="3" s="1"/>
  <c r="BA150" i="3"/>
  <c r="BK150" i="3" s="1"/>
  <c r="BN170" i="3"/>
  <c r="BH191" i="3"/>
  <c r="AH60" i="3"/>
  <c r="BN68" i="3"/>
  <c r="BN79" i="3"/>
  <c r="BA79" i="3" s="1"/>
  <c r="BK79" i="3" s="1"/>
  <c r="AV90" i="3"/>
  <c r="AW90" i="3" s="1"/>
  <c r="BN94" i="3"/>
  <c r="AH96" i="3"/>
  <c r="BF96" i="3" s="1"/>
  <c r="AV115" i="3"/>
  <c r="AW115" i="3" s="1"/>
  <c r="BN123" i="3"/>
  <c r="AV129" i="3"/>
  <c r="AW129" i="3" s="1"/>
  <c r="AV139" i="3"/>
  <c r="AW139" i="3" s="1"/>
  <c r="AV149" i="3"/>
  <c r="AW149" i="3" s="1"/>
  <c r="AV154" i="3"/>
  <c r="AW154" i="3" s="1"/>
  <c r="BN175" i="3"/>
  <c r="AH190" i="3"/>
  <c r="AI190" i="3" s="1"/>
  <c r="BN200" i="3"/>
  <c r="AH215" i="3"/>
  <c r="BN38" i="3"/>
  <c r="AV40" i="3"/>
  <c r="AW40" i="3" s="1"/>
  <c r="AH48" i="3"/>
  <c r="AI48" i="3" s="1"/>
  <c r="BN56" i="3"/>
  <c r="AZ56" i="3" s="1"/>
  <c r="BI56" i="3" s="1"/>
  <c r="BE56" i="3" s="1"/>
  <c r="BN57" i="3"/>
  <c r="AZ60" i="3"/>
  <c r="BI60" i="3" s="1"/>
  <c r="BE60" i="3" s="1"/>
  <c r="AV67" i="3"/>
  <c r="AW67" i="3" s="1"/>
  <c r="AV69" i="3"/>
  <c r="AW69" i="3" s="1"/>
  <c r="BN86" i="3"/>
  <c r="BC86" i="3" s="1"/>
  <c r="AH109" i="3"/>
  <c r="BN115" i="3"/>
  <c r="AV103" i="3"/>
  <c r="AW103" i="3" s="1"/>
  <c r="AV164" i="3"/>
  <c r="AW164" i="3" s="1"/>
  <c r="AH59" i="3"/>
  <c r="AI59" i="3" s="1"/>
  <c r="BN69" i="3"/>
  <c r="BN71" i="3"/>
  <c r="AH75" i="3"/>
  <c r="AI75" i="3" s="1"/>
  <c r="AV78" i="3"/>
  <c r="AW78" i="3" s="1"/>
  <c r="BN78" i="3"/>
  <c r="AV89" i="3"/>
  <c r="AW89" i="3" s="1"/>
  <c r="BN91" i="3"/>
  <c r="AV106" i="3"/>
  <c r="AW106" i="3" s="1"/>
  <c r="AV111" i="3"/>
  <c r="AW111" i="3" s="1"/>
  <c r="BN118" i="3"/>
  <c r="AV176" i="3"/>
  <c r="AW176" i="3" s="1"/>
  <c r="AH58" i="3"/>
  <c r="AV61" i="3"/>
  <c r="AW61" i="3" s="1"/>
  <c r="AH63" i="3"/>
  <c r="AI63" i="3" s="1"/>
  <c r="AV65" i="3"/>
  <c r="AW65" i="3" s="1"/>
  <c r="BN72" i="3"/>
  <c r="AH77" i="3"/>
  <c r="AH84" i="3"/>
  <c r="AI84" i="3" s="1"/>
  <c r="AV99" i="3"/>
  <c r="AW99" i="3" s="1"/>
  <c r="BN102" i="3"/>
  <c r="BC102" i="3" s="1"/>
  <c r="BC191" i="3"/>
  <c r="AV44" i="3"/>
  <c r="AW44" i="3" s="1"/>
  <c r="AV46" i="3"/>
  <c r="AW46" i="3" s="1"/>
  <c r="AH57" i="3"/>
  <c r="AI57" i="3" s="1"/>
  <c r="AH80" i="3"/>
  <c r="BN80" i="3"/>
  <c r="AV85" i="3"/>
  <c r="AW85" i="3" s="1"/>
  <c r="AV91" i="3"/>
  <c r="AW91" i="3" s="1"/>
  <c r="AV93" i="3"/>
  <c r="AW93" i="3" s="1"/>
  <c r="AH93" i="3"/>
  <c r="AI93" i="3" s="1"/>
  <c r="BN99" i="3"/>
  <c r="BN110" i="3"/>
  <c r="BN127" i="3"/>
  <c r="BD127" i="3" s="1"/>
  <c r="AV128" i="3"/>
  <c r="AW128" i="3" s="1"/>
  <c r="BN129" i="3"/>
  <c r="BC129" i="3" s="1"/>
  <c r="AH136" i="3"/>
  <c r="AI136" i="3" s="1"/>
  <c r="AH182" i="3"/>
  <c r="AI182" i="3" s="1"/>
  <c r="AH235" i="3"/>
  <c r="AI235" i="3" s="1"/>
  <c r="AV138" i="3"/>
  <c r="AW138" i="3" s="1"/>
  <c r="BN139" i="3"/>
  <c r="AV142" i="3"/>
  <c r="AW142" i="3" s="1"/>
  <c r="BN147" i="3"/>
  <c r="AH152" i="3"/>
  <c r="AV160" i="3"/>
  <c r="AW160" i="3" s="1"/>
  <c r="AH160" i="3"/>
  <c r="AV165" i="3"/>
  <c r="AW165" i="3" s="1"/>
  <c r="BN174" i="3"/>
  <c r="AH180" i="3"/>
  <c r="AI180" i="3" s="1"/>
  <c r="BN181" i="3"/>
  <c r="BN186" i="3"/>
  <c r="AZ186" i="3" s="1"/>
  <c r="BI186" i="3" s="1"/>
  <c r="BE186" i="3" s="1"/>
  <c r="AV191" i="3"/>
  <c r="AW191" i="3" s="1"/>
  <c r="AV193" i="3"/>
  <c r="AW193" i="3" s="1"/>
  <c r="AV200" i="3"/>
  <c r="AW200" i="3" s="1"/>
  <c r="BN202" i="3"/>
  <c r="BC202" i="3" s="1"/>
  <c r="AV223" i="3"/>
  <c r="AW223" i="3" s="1"/>
  <c r="AV133" i="3"/>
  <c r="AW133" i="3" s="1"/>
  <c r="AV145" i="3"/>
  <c r="AW145" i="3" s="1"/>
  <c r="AH164" i="3"/>
  <c r="AV173" i="3"/>
  <c r="AW173" i="3" s="1"/>
  <c r="BN178" i="3"/>
  <c r="BN190" i="3"/>
  <c r="AV194" i="3"/>
  <c r="AW194" i="3" s="1"/>
  <c r="BN208" i="3"/>
  <c r="BC208" i="3" s="1"/>
  <c r="BN210" i="3"/>
  <c r="AV217" i="3"/>
  <c r="AW217" i="3" s="1"/>
  <c r="BN218" i="3"/>
  <c r="BM226" i="3"/>
  <c r="BO226" i="3" s="1"/>
  <c r="AH230" i="3"/>
  <c r="AI230" i="3" s="1"/>
  <c r="AH231" i="3"/>
  <c r="AZ232" i="3"/>
  <c r="BI232" i="3" s="1"/>
  <c r="BE232" i="3" s="1"/>
  <c r="AH244" i="3"/>
  <c r="AI244" i="3" s="1"/>
  <c r="BN149" i="3"/>
  <c r="BJ149" i="3" s="1"/>
  <c r="AH167" i="3"/>
  <c r="BF167" i="3" s="1"/>
  <c r="AH168" i="3"/>
  <c r="AV181" i="3"/>
  <c r="AW181" i="3" s="1"/>
  <c r="AH183" i="3"/>
  <c r="BN189" i="3"/>
  <c r="BM189" i="3" s="1"/>
  <c r="BO189" i="3" s="1"/>
  <c r="AH191" i="3"/>
  <c r="AI191" i="3" s="1"/>
  <c r="BN194" i="3"/>
  <c r="AH198" i="3"/>
  <c r="AI198" i="3" s="1"/>
  <c r="AV207" i="3"/>
  <c r="AW207" i="3" s="1"/>
  <c r="AV211" i="3"/>
  <c r="AW211" i="3" s="1"/>
  <c r="BN213" i="3"/>
  <c r="AV216" i="3"/>
  <c r="AW216" i="3" s="1"/>
  <c r="AV264" i="3"/>
  <c r="AW264" i="3" s="1"/>
  <c r="BN128" i="3"/>
  <c r="BD128" i="3" s="1"/>
  <c r="AH132" i="3"/>
  <c r="AI132" i="3" s="1"/>
  <c r="AV141" i="3"/>
  <c r="AW141" i="3" s="1"/>
  <c r="AH143" i="3"/>
  <c r="AI143" i="3" s="1"/>
  <c r="AH199" i="3"/>
  <c r="AH210" i="3"/>
  <c r="AV215" i="3"/>
  <c r="AW215" i="3" s="1"/>
  <c r="BN216" i="3"/>
  <c r="AV222" i="3"/>
  <c r="AW222" i="3" s="1"/>
  <c r="AH238" i="3"/>
  <c r="AI238" i="3" s="1"/>
  <c r="AV127" i="3"/>
  <c r="AW127" i="3" s="1"/>
  <c r="AH135" i="3"/>
  <c r="AI135" i="3" s="1"/>
  <c r="BN158" i="3"/>
  <c r="BN163" i="3"/>
  <c r="AH172" i="3"/>
  <c r="AI172" i="3" s="1"/>
  <c r="AV189" i="3"/>
  <c r="AW189" i="3" s="1"/>
  <c r="BN192" i="3"/>
  <c r="BN239" i="3"/>
  <c r="BM239" i="3" s="1"/>
  <c r="BO239" i="3" s="1"/>
  <c r="AV257" i="3"/>
  <c r="AW257" i="3" s="1"/>
  <c r="AH127" i="3"/>
  <c r="AI127" i="3" s="1"/>
  <c r="BN133" i="3"/>
  <c r="AV135" i="3"/>
  <c r="AW135" i="3" s="1"/>
  <c r="AH147" i="3"/>
  <c r="AH150" i="3"/>
  <c r="AI150" i="3" s="1"/>
  <c r="AV152" i="3"/>
  <c r="AW152" i="3" s="1"/>
  <c r="AZ166" i="3"/>
  <c r="BI166" i="3" s="1"/>
  <c r="BE166" i="3" s="1"/>
  <c r="BN182" i="3"/>
  <c r="AV202" i="3"/>
  <c r="AW202" i="3" s="1"/>
  <c r="AH214" i="3"/>
  <c r="AI214" i="3" s="1"/>
  <c r="BM229" i="3"/>
  <c r="BO229" i="3" s="1"/>
  <c r="BJ229" i="3"/>
  <c r="AZ229" i="3"/>
  <c r="BI229" i="3" s="1"/>
  <c r="BE229" i="3" s="1"/>
  <c r="AH256" i="3"/>
  <c r="AI256" i="3" s="1"/>
  <c r="AH272" i="3"/>
  <c r="AI272" i="3" s="1"/>
  <c r="BN134" i="3"/>
  <c r="AH151" i="3"/>
  <c r="AI151" i="3" s="1"/>
  <c r="BN152" i="3"/>
  <c r="BM152" i="3" s="1"/>
  <c r="BO152" i="3" s="1"/>
  <c r="BP152" i="3" s="1"/>
  <c r="AV161" i="3"/>
  <c r="AW161" i="3" s="1"/>
  <c r="AH163" i="3"/>
  <c r="AI163" i="3" s="1"/>
  <c r="BN165" i="3"/>
  <c r="BA165" i="3" s="1"/>
  <c r="BK165" i="3" s="1"/>
  <c r="BL165" i="3" s="1"/>
  <c r="AV187" i="3"/>
  <c r="AW187" i="3" s="1"/>
  <c r="AH188" i="3"/>
  <c r="AI188" i="3" s="1"/>
  <c r="AV190" i="3"/>
  <c r="AW190" i="3" s="1"/>
  <c r="BN199" i="3"/>
  <c r="AH213" i="3"/>
  <c r="AI213" i="3" s="1"/>
  <c r="BN212" i="3"/>
  <c r="BA212" i="3" s="1"/>
  <c r="BK212" i="3" s="1"/>
  <c r="BL212" i="3" s="1"/>
  <c r="AV220" i="3"/>
  <c r="AW220" i="3" s="1"/>
  <c r="BN221" i="3"/>
  <c r="AH226" i="3"/>
  <c r="AV231" i="3"/>
  <c r="AW231" i="3" s="1"/>
  <c r="AH234" i="3"/>
  <c r="AI234" i="3" s="1"/>
  <c r="BN250" i="3"/>
  <c r="AV258" i="3"/>
  <c r="AW258" i="3" s="1"/>
  <c r="BN262" i="3"/>
  <c r="BN276" i="3"/>
  <c r="AZ276" i="3" s="1"/>
  <c r="BI276" i="3" s="1"/>
  <c r="BE276" i="3" s="1"/>
  <c r="AZ278" i="3"/>
  <c r="BI278" i="3" s="1"/>
  <c r="BE278" i="3" s="1"/>
  <c r="BM278" i="3"/>
  <c r="BO278" i="3" s="1"/>
  <c r="AV280" i="3"/>
  <c r="AW280" i="3" s="1"/>
  <c r="AV292" i="3"/>
  <c r="AW292" i="3" s="1"/>
  <c r="AV313" i="3"/>
  <c r="AW313" i="3" s="1"/>
  <c r="BC332" i="3"/>
  <c r="BM332" i="3"/>
  <c r="BO332" i="3" s="1"/>
  <c r="AV225" i="3"/>
  <c r="AW225" i="3" s="1"/>
  <c r="BN228" i="3"/>
  <c r="BA228" i="3" s="1"/>
  <c r="BK228" i="3" s="1"/>
  <c r="BL228" i="3" s="1"/>
  <c r="AV232" i="3"/>
  <c r="AW232" i="3" s="1"/>
  <c r="BN263" i="3"/>
  <c r="BN266" i="3"/>
  <c r="AH269" i="3"/>
  <c r="AI269" i="3" s="1"/>
  <c r="AH283" i="3"/>
  <c r="AH211" i="3"/>
  <c r="AI211" i="3" s="1"/>
  <c r="AV227" i="3"/>
  <c r="AW227" i="3" s="1"/>
  <c r="BN241" i="3"/>
  <c r="BN243" i="3"/>
  <c r="BA243" i="3" s="1"/>
  <c r="BK243" i="3" s="1"/>
  <c r="BF244" i="3"/>
  <c r="BN265" i="3"/>
  <c r="BJ265" i="3" s="1"/>
  <c r="BN268" i="3"/>
  <c r="AH290" i="3"/>
  <c r="AH301" i="3"/>
  <c r="BM317" i="3"/>
  <c r="BO317" i="3" s="1"/>
  <c r="BH317" i="3" s="1"/>
  <c r="BC317" i="3"/>
  <c r="AZ317" i="3"/>
  <c r="BI317" i="3" s="1"/>
  <c r="BE317" i="3" s="1"/>
  <c r="AV327" i="3"/>
  <c r="AW327" i="3" s="1"/>
  <c r="BN327" i="3"/>
  <c r="AV229" i="3"/>
  <c r="AW229" i="3" s="1"/>
  <c r="AH229" i="3"/>
  <c r="AI229" i="3" s="1"/>
  <c r="BN236" i="3"/>
  <c r="BA236" i="3" s="1"/>
  <c r="BK236" i="3" s="1"/>
  <c r="BL236" i="3" s="1"/>
  <c r="BN238" i="3"/>
  <c r="BJ238" i="3" s="1"/>
  <c r="AV239" i="3"/>
  <c r="AW239" i="3" s="1"/>
  <c r="BN245" i="3"/>
  <c r="BJ245" i="3" s="1"/>
  <c r="AH252" i="3"/>
  <c r="BN257" i="3"/>
  <c r="AV300" i="3"/>
  <c r="AW300" i="3" s="1"/>
  <c r="BJ348" i="3"/>
  <c r="BA348" i="3"/>
  <c r="BK348" i="3" s="1"/>
  <c r="AH227" i="3"/>
  <c r="AI227" i="3" s="1"/>
  <c r="BN240" i="3"/>
  <c r="BN242" i="3"/>
  <c r="AZ242" i="3" s="1"/>
  <c r="BI242" i="3" s="1"/>
  <c r="BE242" i="3" s="1"/>
  <c r="BN247" i="3"/>
  <c r="BN248" i="3"/>
  <c r="AV272" i="3"/>
  <c r="AW272" i="3" s="1"/>
  <c r="AH330" i="3"/>
  <c r="AI330" i="3" s="1"/>
  <c r="AV240" i="3"/>
  <c r="AW240" i="3" s="1"/>
  <c r="AV242" i="3"/>
  <c r="AW242" i="3" s="1"/>
  <c r="AH247" i="3"/>
  <c r="AV254" i="3"/>
  <c r="AW254" i="3" s="1"/>
  <c r="BN255" i="3"/>
  <c r="BN264" i="3"/>
  <c r="AH265" i="3"/>
  <c r="BN270" i="3"/>
  <c r="AH271" i="3"/>
  <c r="AI271" i="3" s="1"/>
  <c r="AH273" i="3"/>
  <c r="AI273" i="3" s="1"/>
  <c r="AV277" i="3"/>
  <c r="AW277" i="3" s="1"/>
  <c r="AV332" i="3"/>
  <c r="AW332" i="3" s="1"/>
  <c r="AH218" i="3"/>
  <c r="AH223" i="3"/>
  <c r="AV233" i="3"/>
  <c r="AW233" i="3" s="1"/>
  <c r="AH246" i="3"/>
  <c r="AI246" i="3" s="1"/>
  <c r="BN273" i="3"/>
  <c r="AH286" i="3"/>
  <c r="AI286" i="3" s="1"/>
  <c r="BM293" i="3"/>
  <c r="BO293" i="3" s="1"/>
  <c r="BJ293" i="3"/>
  <c r="AH279" i="3"/>
  <c r="AI279" i="3" s="1"/>
  <c r="BN288" i="3"/>
  <c r="BN291" i="3"/>
  <c r="BN297" i="3"/>
  <c r="AV310" i="3"/>
  <c r="AW310" i="3" s="1"/>
  <c r="BN314" i="3"/>
  <c r="BD314" i="3" s="1"/>
  <c r="AV315" i="3"/>
  <c r="AW315" i="3" s="1"/>
  <c r="AV316" i="3"/>
  <c r="AW316" i="3" s="1"/>
  <c r="AH322" i="3"/>
  <c r="AV325" i="3"/>
  <c r="AW325" i="3" s="1"/>
  <c r="AH328" i="3"/>
  <c r="AI328" i="3" s="1"/>
  <c r="BN331" i="3"/>
  <c r="BN340" i="3"/>
  <c r="BM340" i="3" s="1"/>
  <c r="BO340" i="3" s="1"/>
  <c r="BD475" i="3"/>
  <c r="BM475" i="3"/>
  <c r="BO475" i="3" s="1"/>
  <c r="BJ475" i="3"/>
  <c r="AZ487" i="3"/>
  <c r="BI487" i="3" s="1"/>
  <c r="BE487" i="3" s="1"/>
  <c r="BA487" i="3"/>
  <c r="BK487" i="3" s="1"/>
  <c r="BN283" i="3"/>
  <c r="BM283" i="3" s="1"/>
  <c r="BO283" i="3" s="1"/>
  <c r="BN284" i="3"/>
  <c r="AV289" i="3"/>
  <c r="AW289" i="3" s="1"/>
  <c r="BN290" i="3"/>
  <c r="BJ290" i="3" s="1"/>
  <c r="AV308" i="3"/>
  <c r="AW308" i="3" s="1"/>
  <c r="AV314" i="3"/>
  <c r="AW314" i="3" s="1"/>
  <c r="BF315" i="3"/>
  <c r="AV317" i="3"/>
  <c r="AW317" i="3" s="1"/>
  <c r="AH317" i="3"/>
  <c r="BN318" i="3"/>
  <c r="BD318" i="3" s="1"/>
  <c r="AV319" i="3"/>
  <c r="AW319" i="3" s="1"/>
  <c r="AV324" i="3"/>
  <c r="AW324" i="3" s="1"/>
  <c r="BN326" i="3"/>
  <c r="BF329" i="3"/>
  <c r="BN342" i="3"/>
  <c r="AV359" i="3"/>
  <c r="AW359" i="3" s="1"/>
  <c r="AH365" i="3"/>
  <c r="AV423" i="3"/>
  <c r="AW423" i="3" s="1"/>
  <c r="BN281" i="3"/>
  <c r="BN282" i="3"/>
  <c r="BJ282" i="3" s="1"/>
  <c r="AV288" i="3"/>
  <c r="AW288" i="3" s="1"/>
  <c r="AH292" i="3"/>
  <c r="AH300" i="3"/>
  <c r="BN304" i="3"/>
  <c r="AV312" i="3"/>
  <c r="AW312" i="3" s="1"/>
  <c r="AV318" i="3"/>
  <c r="AW318" i="3" s="1"/>
  <c r="AH349" i="3"/>
  <c r="BN350" i="3"/>
  <c r="BM350" i="3" s="1"/>
  <c r="BO350" i="3" s="1"/>
  <c r="AH364" i="3"/>
  <c r="AI364" i="3" s="1"/>
  <c r="AH369" i="3"/>
  <c r="AH394" i="3"/>
  <c r="AI394" i="3" s="1"/>
  <c r="AH282" i="3"/>
  <c r="AI282" i="3" s="1"/>
  <c r="AV283" i="3"/>
  <c r="AW283" i="3" s="1"/>
  <c r="BN294" i="3"/>
  <c r="BN298" i="3"/>
  <c r="BM298" i="3" s="1"/>
  <c r="BO298" i="3" s="1"/>
  <c r="BN319" i="3"/>
  <c r="BM319" i="3" s="1"/>
  <c r="BO319" i="3" s="1"/>
  <c r="AH324" i="3"/>
  <c r="AI324" i="3" s="1"/>
  <c r="BE332" i="3"/>
  <c r="AV335" i="3"/>
  <c r="AW335" i="3" s="1"/>
  <c r="AV358" i="3"/>
  <c r="AW358" i="3" s="1"/>
  <c r="AH278" i="3"/>
  <c r="AV285" i="3"/>
  <c r="AW285" i="3" s="1"/>
  <c r="BN289" i="3"/>
  <c r="BD289" i="3" s="1"/>
  <c r="BN300" i="3"/>
  <c r="AH310" i="3"/>
  <c r="AI310" i="3" s="1"/>
  <c r="AH333" i="3"/>
  <c r="AI333" i="3" s="1"/>
  <c r="AH337" i="3"/>
  <c r="AV343" i="3"/>
  <c r="AW343" i="3" s="1"/>
  <c r="AV347" i="3"/>
  <c r="AW347" i="3" s="1"/>
  <c r="BN354" i="3"/>
  <c r="BF272" i="3"/>
  <c r="AV275" i="3"/>
  <c r="AW275" i="3" s="1"/>
  <c r="AH275" i="3"/>
  <c r="AV279" i="3"/>
  <c r="AW279" i="3" s="1"/>
  <c r="AV303" i="3"/>
  <c r="AW303" i="3" s="1"/>
  <c r="BN308" i="3"/>
  <c r="BM308" i="3" s="1"/>
  <c r="BO308" i="3" s="1"/>
  <c r="BN309" i="3"/>
  <c r="BN315" i="3"/>
  <c r="BJ315" i="3" s="1"/>
  <c r="AH319" i="3"/>
  <c r="AI319" i="3" s="1"/>
  <c r="AH331" i="3"/>
  <c r="AI331" i="3" s="1"/>
  <c r="BN346" i="3"/>
  <c r="AH368" i="3"/>
  <c r="BF368" i="3" s="1"/>
  <c r="AV388" i="3"/>
  <c r="AW388" i="3" s="1"/>
  <c r="AV406" i="3"/>
  <c r="AW406" i="3" s="1"/>
  <c r="AH407" i="3"/>
  <c r="AV409" i="3"/>
  <c r="AW409" i="3" s="1"/>
  <c r="AH412" i="3"/>
  <c r="AI412" i="3" s="1"/>
  <c r="AZ418" i="3"/>
  <c r="BI418" i="3" s="1"/>
  <c r="BE418" i="3" s="1"/>
  <c r="BM418" i="3"/>
  <c r="BO418" i="3" s="1"/>
  <c r="AV305" i="3"/>
  <c r="AW305" i="3" s="1"/>
  <c r="AH305" i="3"/>
  <c r="BN305" i="3"/>
  <c r="BA305" i="3" s="1"/>
  <c r="BK305" i="3" s="1"/>
  <c r="BN324" i="3"/>
  <c r="BN328" i="3"/>
  <c r="BN379" i="3"/>
  <c r="AZ379" i="3" s="1"/>
  <c r="BI379" i="3" s="1"/>
  <c r="BE379" i="3" s="1"/>
  <c r="AH391" i="3"/>
  <c r="AI391" i="3" s="1"/>
  <c r="BN401" i="3"/>
  <c r="AV403" i="3"/>
  <c r="AW403" i="3" s="1"/>
  <c r="BN339" i="3"/>
  <c r="AH340" i="3"/>
  <c r="AI340" i="3" s="1"/>
  <c r="AV342" i="3"/>
  <c r="AW342" i="3" s="1"/>
  <c r="BN412" i="3"/>
  <c r="BM412" i="3" s="1"/>
  <c r="BO412" i="3" s="1"/>
  <c r="BN413" i="3"/>
  <c r="AZ413" i="3" s="1"/>
  <c r="BI413" i="3" s="1"/>
  <c r="BE413" i="3" s="1"/>
  <c r="AH423" i="3"/>
  <c r="AI423" i="3" s="1"/>
  <c r="AH431" i="3"/>
  <c r="AV444" i="3"/>
  <c r="AW444" i="3" s="1"/>
  <c r="BN456" i="3"/>
  <c r="BN362" i="3"/>
  <c r="AZ362" i="3" s="1"/>
  <c r="BI362" i="3" s="1"/>
  <c r="AV363" i="3"/>
  <c r="AW363" i="3" s="1"/>
  <c r="BN368" i="3"/>
  <c r="AV385" i="3"/>
  <c r="AW385" i="3" s="1"/>
  <c r="AV394" i="3"/>
  <c r="AW394" i="3" s="1"/>
  <c r="AH408" i="3"/>
  <c r="AI408" i="3" s="1"/>
  <c r="BN414" i="3"/>
  <c r="BD414" i="3" s="1"/>
  <c r="AV397" i="3"/>
  <c r="AW397" i="3" s="1"/>
  <c r="AV413" i="3"/>
  <c r="AW413" i="3" s="1"/>
  <c r="BM464" i="3"/>
  <c r="BO464" i="3" s="1"/>
  <c r="BC464" i="3"/>
  <c r="AZ464" i="3"/>
  <c r="BI464" i="3" s="1"/>
  <c r="BE464" i="3" s="1"/>
  <c r="BN477" i="3"/>
  <c r="AH485" i="3"/>
  <c r="AV498" i="3"/>
  <c r="AW498" i="3" s="1"/>
  <c r="AV382" i="3"/>
  <c r="AW382" i="3" s="1"/>
  <c r="AH392" i="3"/>
  <c r="AV393" i="3"/>
  <c r="AW393" i="3" s="1"/>
  <c r="BN397" i="3"/>
  <c r="BC397" i="3" s="1"/>
  <c r="AH401" i="3"/>
  <c r="AI401" i="3" s="1"/>
  <c r="BN410" i="3"/>
  <c r="BJ410" i="3" s="1"/>
  <c r="AV414" i="3"/>
  <c r="AW414" i="3" s="1"/>
  <c r="AV417" i="3"/>
  <c r="AW417" i="3" s="1"/>
  <c r="AH427" i="3"/>
  <c r="AI427" i="3" s="1"/>
  <c r="BJ427" i="3"/>
  <c r="BM427" i="3"/>
  <c r="BO427" i="3" s="1"/>
  <c r="AH437" i="3"/>
  <c r="AI437" i="3" s="1"/>
  <c r="AV450" i="3"/>
  <c r="AW450" i="3" s="1"/>
  <c r="BN347" i="3"/>
  <c r="AV351" i="3"/>
  <c r="AW351" i="3" s="1"/>
  <c r="AH352" i="3"/>
  <c r="BN355" i="3"/>
  <c r="BN357" i="3"/>
  <c r="BN359" i="3"/>
  <c r="AH361" i="3"/>
  <c r="AI361" i="3" s="1"/>
  <c r="BN371" i="3"/>
  <c r="BN373" i="3"/>
  <c r="BN377" i="3"/>
  <c r="BN419" i="3"/>
  <c r="AV478" i="3"/>
  <c r="AW478" i="3" s="1"/>
  <c r="BN351" i="3"/>
  <c r="AV367" i="3"/>
  <c r="AW367" i="3" s="1"/>
  <c r="AV370" i="3"/>
  <c r="AW370" i="3" s="1"/>
  <c r="BN370" i="3"/>
  <c r="BN381" i="3"/>
  <c r="AH383" i="3"/>
  <c r="AI383" i="3" s="1"/>
  <c r="AV390" i="3"/>
  <c r="AW390" i="3" s="1"/>
  <c r="AV399" i="3"/>
  <c r="AW399" i="3" s="1"/>
  <c r="BN400" i="3"/>
  <c r="AH402" i="3"/>
  <c r="BF402" i="3" s="1"/>
  <c r="BN407" i="3"/>
  <c r="AH409" i="3"/>
  <c r="AI409" i="3" s="1"/>
  <c r="AH410" i="3"/>
  <c r="AH420" i="3"/>
  <c r="AI420" i="3" s="1"/>
  <c r="BN426" i="3"/>
  <c r="BN447" i="3"/>
  <c r="AZ447" i="3" s="1"/>
  <c r="BI447" i="3" s="1"/>
  <c r="AH464" i="3"/>
  <c r="AH359" i="3"/>
  <c r="AI359" i="3" s="1"/>
  <c r="BN364" i="3"/>
  <c r="BN366" i="3"/>
  <c r="BN367" i="3"/>
  <c r="BN369" i="3"/>
  <c r="AH372" i="3"/>
  <c r="BN398" i="3"/>
  <c r="AZ398" i="3" s="1"/>
  <c r="BI398" i="3" s="1"/>
  <c r="BE398" i="3" s="1"/>
  <c r="AH411" i="3"/>
  <c r="AI411" i="3" s="1"/>
  <c r="BN411" i="3"/>
  <c r="BN434" i="3"/>
  <c r="BM434" i="3" s="1"/>
  <c r="BO434" i="3" s="1"/>
  <c r="AH418" i="3"/>
  <c r="AH424" i="3"/>
  <c r="AH428" i="3"/>
  <c r="AV429" i="3"/>
  <c r="AW429" i="3" s="1"/>
  <c r="BN429" i="3"/>
  <c r="BJ429" i="3" s="1"/>
  <c r="BN433" i="3"/>
  <c r="BN442" i="3"/>
  <c r="AH463" i="3"/>
  <c r="AI463" i="3" s="1"/>
  <c r="BN467" i="3"/>
  <c r="BN483" i="3"/>
  <c r="AV491" i="3"/>
  <c r="AW491" i="3" s="1"/>
  <c r="AH493" i="3"/>
  <c r="AI493" i="3" s="1"/>
  <c r="AV419" i="3"/>
  <c r="AW419" i="3" s="1"/>
  <c r="BN431" i="3"/>
  <c r="BN472" i="3"/>
  <c r="AH473" i="3"/>
  <c r="AI473" i="3" s="1"/>
  <c r="BN479" i="3"/>
  <c r="AH484" i="3"/>
  <c r="AH492" i="3"/>
  <c r="AI492" i="3" s="1"/>
  <c r="AV432" i="3"/>
  <c r="AW432" i="3" s="1"/>
  <c r="AH435" i="3"/>
  <c r="AI435" i="3" s="1"/>
  <c r="BN444" i="3"/>
  <c r="AV445" i="3"/>
  <c r="AW445" i="3" s="1"/>
  <c r="BN453" i="3"/>
  <c r="AV467" i="3"/>
  <c r="AW467" i="3" s="1"/>
  <c r="BN480" i="3"/>
  <c r="BN481" i="3"/>
  <c r="AV494" i="3"/>
  <c r="AW494" i="3" s="1"/>
  <c r="BN443" i="3"/>
  <c r="BJ443" i="3" s="1"/>
  <c r="BN462" i="3"/>
  <c r="BJ462" i="3" s="1"/>
  <c r="BN488" i="3"/>
  <c r="AV500" i="3"/>
  <c r="AW500" i="3" s="1"/>
  <c r="AV436" i="3"/>
  <c r="AW436" i="3" s="1"/>
  <c r="BN436" i="3"/>
  <c r="AV437" i="3"/>
  <c r="AW437" i="3" s="1"/>
  <c r="AV438" i="3"/>
  <c r="AW438" i="3" s="1"/>
  <c r="AH440" i="3"/>
  <c r="AI440" i="3" s="1"/>
  <c r="AH467" i="3"/>
  <c r="AI467" i="3" s="1"/>
  <c r="AH477" i="3"/>
  <c r="AH480" i="3"/>
  <c r="AV482" i="3"/>
  <c r="AW482" i="3" s="1"/>
  <c r="BN421" i="3"/>
  <c r="AV433" i="3"/>
  <c r="AW433" i="3" s="1"/>
  <c r="BN450" i="3"/>
  <c r="AV451" i="3"/>
  <c r="AW451" i="3" s="1"/>
  <c r="AH452" i="3"/>
  <c r="AI452" i="3" s="1"/>
  <c r="BN454" i="3"/>
  <c r="BC454" i="3" s="1"/>
  <c r="AH460" i="3"/>
  <c r="AI460" i="3" s="1"/>
  <c r="AH469" i="3"/>
  <c r="BN486" i="3"/>
  <c r="AH488" i="3"/>
  <c r="BN489" i="3"/>
  <c r="BD489" i="3" s="1"/>
  <c r="AV422" i="3"/>
  <c r="AW422" i="3" s="1"/>
  <c r="AV425" i="3"/>
  <c r="AW425" i="3" s="1"/>
  <c r="BN430" i="3"/>
  <c r="BN435" i="3"/>
  <c r="AV440" i="3"/>
  <c r="AW440" i="3" s="1"/>
  <c r="BN458" i="3"/>
  <c r="AV469" i="3"/>
  <c r="AW469" i="3" s="1"/>
  <c r="BN469" i="3"/>
  <c r="BD469" i="3" s="1"/>
  <c r="BN482" i="3"/>
  <c r="AZ482" i="3" s="1"/>
  <c r="BI482" i="3" s="1"/>
  <c r="BE482" i="3" s="1"/>
  <c r="AH496" i="3"/>
  <c r="BM7" i="3"/>
  <c r="BO7" i="3" s="1"/>
  <c r="BA7" i="3"/>
  <c r="BK7" i="3" s="1"/>
  <c r="BD7" i="3"/>
  <c r="BC7" i="3"/>
  <c r="BJ7" i="3"/>
  <c r="AZ7" i="3"/>
  <c r="BI7" i="3" s="1"/>
  <c r="BE7" i="3" s="1"/>
  <c r="BF12" i="3"/>
  <c r="AI12" i="3"/>
  <c r="BF20" i="3"/>
  <c r="AI20" i="3"/>
  <c r="BF60" i="3"/>
  <c r="AI60" i="3"/>
  <c r="BF28" i="3"/>
  <c r="AI28" i="3"/>
  <c r="BH4" i="3"/>
  <c r="BP4" i="3"/>
  <c r="AI9" i="3"/>
  <c r="BF9" i="3"/>
  <c r="BF52" i="3"/>
  <c r="AI52" i="3"/>
  <c r="BJ21" i="3"/>
  <c r="AZ21" i="3"/>
  <c r="BI21" i="3" s="1"/>
  <c r="BE21" i="3" s="1"/>
  <c r="BD21" i="3"/>
  <c r="BM21" i="3"/>
  <c r="BO21" i="3" s="1"/>
  <c r="BA21" i="3"/>
  <c r="BK21" i="3" s="1"/>
  <c r="BM23" i="3"/>
  <c r="BO23" i="3" s="1"/>
  <c r="BJ23" i="3"/>
  <c r="BA23" i="3"/>
  <c r="BK23" i="3" s="1"/>
  <c r="BD23" i="3"/>
  <c r="BC23" i="3"/>
  <c r="BF36" i="3"/>
  <c r="AI36" i="3"/>
  <c r="BA41" i="3"/>
  <c r="BK41" i="3" s="1"/>
  <c r="BD41" i="3"/>
  <c r="BC41" i="3"/>
  <c r="BJ41" i="3"/>
  <c r="BM41" i="3"/>
  <c r="BO41" i="3" s="1"/>
  <c r="AZ41" i="3"/>
  <c r="BI41" i="3" s="1"/>
  <c r="BE41" i="3" s="1"/>
  <c r="BD59" i="3"/>
  <c r="BC59" i="3"/>
  <c r="BJ59" i="3"/>
  <c r="AZ59" i="3"/>
  <c r="BI59" i="3" s="1"/>
  <c r="BE59" i="3" s="1"/>
  <c r="BM59" i="3"/>
  <c r="BO59" i="3" s="1"/>
  <c r="BN16" i="3"/>
  <c r="AH37" i="3"/>
  <c r="AI37" i="3" s="1"/>
  <c r="BF48" i="3"/>
  <c r="AH55" i="3"/>
  <c r="AI55" i="3" s="1"/>
  <c r="BN2" i="3"/>
  <c r="AV4" i="3"/>
  <c r="AW4" i="3" s="1"/>
  <c r="AH7" i="3"/>
  <c r="AI7" i="3" s="1"/>
  <c r="BF16" i="3"/>
  <c r="BF19" i="3"/>
  <c r="AV20" i="3"/>
  <c r="AW20" i="3" s="1"/>
  <c r="BF25" i="3"/>
  <c r="AV27" i="3"/>
  <c r="AW27" i="3" s="1"/>
  <c r="BF29" i="3"/>
  <c r="AH34" i="3"/>
  <c r="BN37" i="3"/>
  <c r="AV39" i="3"/>
  <c r="AW39" i="3" s="1"/>
  <c r="BM39" i="3"/>
  <c r="BO39" i="3" s="1"/>
  <c r="BJ39" i="3"/>
  <c r="BA39" i="3"/>
  <c r="BK39" i="3" s="1"/>
  <c r="BD39" i="3"/>
  <c r="BC39" i="3"/>
  <c r="AH41" i="3"/>
  <c r="AV42" i="3"/>
  <c r="AW42" i="3" s="1"/>
  <c r="BN46" i="3"/>
  <c r="BF47" i="3"/>
  <c r="BA49" i="3"/>
  <c r="BK49" i="3" s="1"/>
  <c r="BD49" i="3"/>
  <c r="BM49" i="3"/>
  <c r="BO49" i="3" s="1"/>
  <c r="BC49" i="3"/>
  <c r="BJ49" i="3"/>
  <c r="AZ49" i="3"/>
  <c r="BI49" i="3" s="1"/>
  <c r="BE49" i="3" s="1"/>
  <c r="BF56" i="3"/>
  <c r="BA59" i="3"/>
  <c r="BK59" i="3" s="1"/>
  <c r="BG60" i="3"/>
  <c r="BL60" i="3"/>
  <c r="AV64" i="3"/>
  <c r="AW64" i="3" s="1"/>
  <c r="BA88" i="3"/>
  <c r="BK88" i="3" s="1"/>
  <c r="BC88" i="3"/>
  <c r="BJ88" i="3"/>
  <c r="AZ88" i="3"/>
  <c r="BI88" i="3" s="1"/>
  <c r="BE88" i="3" s="1"/>
  <c r="BD88" i="3"/>
  <c r="BM88" i="3"/>
  <c r="BO88" i="3" s="1"/>
  <c r="BD91" i="3"/>
  <c r="BC91" i="3"/>
  <c r="BM91" i="3"/>
  <c r="BO91" i="3" s="1"/>
  <c r="BA91" i="3"/>
  <c r="BK91" i="3" s="1"/>
  <c r="BJ91" i="3"/>
  <c r="AZ91" i="3"/>
  <c r="BI91" i="3" s="1"/>
  <c r="BE91" i="3" s="1"/>
  <c r="BC111" i="3"/>
  <c r="BJ111" i="3"/>
  <c r="BM111" i="3"/>
  <c r="BO111" i="3" s="1"/>
  <c r="AZ111" i="3"/>
  <c r="BI111" i="3" s="1"/>
  <c r="BE111" i="3" s="1"/>
  <c r="BA111" i="3"/>
  <c r="BK111" i="3" s="1"/>
  <c r="BD111" i="3"/>
  <c r="BC119" i="3"/>
  <c r="BJ119" i="3"/>
  <c r="BM119" i="3"/>
  <c r="BO119" i="3" s="1"/>
  <c r="AZ119" i="3"/>
  <c r="BI119" i="3" s="1"/>
  <c r="BE119" i="3" s="1"/>
  <c r="BA119" i="3"/>
  <c r="BK119" i="3" s="1"/>
  <c r="BD119" i="3"/>
  <c r="BD19" i="3"/>
  <c r="BC19" i="3"/>
  <c r="BJ19" i="3"/>
  <c r="AZ19" i="3"/>
  <c r="BI19" i="3" s="1"/>
  <c r="BE19" i="3" s="1"/>
  <c r="BM19" i="3"/>
  <c r="BO19" i="3" s="1"/>
  <c r="AV41" i="3"/>
  <c r="AW41" i="3" s="1"/>
  <c r="AZ42" i="3"/>
  <c r="BI42" i="3" s="1"/>
  <c r="BE42" i="3" s="1"/>
  <c r="BC42" i="3"/>
  <c r="BM42" i="3"/>
  <c r="BO42" i="3" s="1"/>
  <c r="BA42" i="3"/>
  <c r="BK42" i="3" s="1"/>
  <c r="BD42" i="3"/>
  <c r="BF44" i="3"/>
  <c r="AI44" i="3"/>
  <c r="BL51" i="3"/>
  <c r="BG51" i="3"/>
  <c r="BJ56" i="3"/>
  <c r="BH60" i="3"/>
  <c r="BP60" i="3"/>
  <c r="AI62" i="3"/>
  <c r="BF62" i="3"/>
  <c r="BF63" i="3"/>
  <c r="AH11" i="3"/>
  <c r="AI11" i="3" s="1"/>
  <c r="BG20" i="3"/>
  <c r="BL20" i="3"/>
  <c r="BN24" i="3"/>
  <c r="BN27" i="3"/>
  <c r="AH45" i="3"/>
  <c r="AI45" i="3" s="1"/>
  <c r="AV48" i="3"/>
  <c r="AW48" i="3" s="1"/>
  <c r="AV49" i="3"/>
  <c r="AW49" i="3" s="1"/>
  <c r="BN50" i="3"/>
  <c r="BA54" i="3"/>
  <c r="BK54" i="3" s="1"/>
  <c r="BD54" i="3"/>
  <c r="BC54" i="3"/>
  <c r="BJ54" i="3"/>
  <c r="AZ54" i="3"/>
  <c r="BI54" i="3" s="1"/>
  <c r="BE54" i="3" s="1"/>
  <c r="BM54" i="3"/>
  <c r="BO54" i="3" s="1"/>
  <c r="BF55" i="3"/>
  <c r="BA57" i="3"/>
  <c r="BK57" i="3" s="1"/>
  <c r="BD57" i="3"/>
  <c r="BC57" i="3"/>
  <c r="BJ57" i="3"/>
  <c r="BM57" i="3"/>
  <c r="BO57" i="3" s="1"/>
  <c r="AZ57" i="3"/>
  <c r="BI57" i="3" s="1"/>
  <c r="BE57" i="3" s="1"/>
  <c r="AI65" i="3"/>
  <c r="BF65" i="3"/>
  <c r="BL79" i="3"/>
  <c r="BG79" i="3"/>
  <c r="BA104" i="3"/>
  <c r="BK104" i="3" s="1"/>
  <c r="BC104" i="3"/>
  <c r="BJ104" i="3"/>
  <c r="AZ104" i="3"/>
  <c r="BI104" i="3" s="1"/>
  <c r="BE104" i="3" s="1"/>
  <c r="BD104" i="3"/>
  <c r="BM104" i="3"/>
  <c r="BO104" i="3" s="1"/>
  <c r="BD107" i="3"/>
  <c r="BC107" i="3"/>
  <c r="BM107" i="3"/>
  <c r="BO107" i="3" s="1"/>
  <c r="BA107" i="3"/>
  <c r="BK107" i="3" s="1"/>
  <c r="BJ107" i="3"/>
  <c r="AZ107" i="3"/>
  <c r="BI107" i="3" s="1"/>
  <c r="BE107" i="3" s="1"/>
  <c r="AZ34" i="3"/>
  <c r="BI34" i="3" s="1"/>
  <c r="BE34" i="3" s="1"/>
  <c r="BM34" i="3"/>
  <c r="BO34" i="3" s="1"/>
  <c r="BD34" i="3"/>
  <c r="BA34" i="3"/>
  <c r="BK34" i="3" s="1"/>
  <c r="BC34" i="3"/>
  <c r="AH26" i="3"/>
  <c r="AV31" i="3"/>
  <c r="AW31" i="3" s="1"/>
  <c r="BN5" i="3"/>
  <c r="BF42" i="3"/>
  <c r="AI42" i="3"/>
  <c r="BM17" i="3"/>
  <c r="BO17" i="3" s="1"/>
  <c r="BA17" i="3"/>
  <c r="BK17" i="3" s="1"/>
  <c r="BD17" i="3"/>
  <c r="AZ17" i="3"/>
  <c r="BI17" i="3" s="1"/>
  <c r="BE17" i="3" s="1"/>
  <c r="BC17" i="3"/>
  <c r="BJ17" i="3"/>
  <c r="AV21" i="3"/>
  <c r="AW21" i="3" s="1"/>
  <c r="AH23" i="3"/>
  <c r="AI23" i="3" s="1"/>
  <c r="AH24" i="3"/>
  <c r="AI24" i="3" s="1"/>
  <c r="BF27" i="3"/>
  <c r="AV28" i="3"/>
  <c r="AW28" i="3" s="1"/>
  <c r="AH30" i="3"/>
  <c r="BC32" i="3"/>
  <c r="BJ32" i="3"/>
  <c r="AZ32" i="3"/>
  <c r="BI32" i="3" s="1"/>
  <c r="BE32" i="3" s="1"/>
  <c r="BM32" i="3"/>
  <c r="BO32" i="3" s="1"/>
  <c r="BA32" i="3"/>
  <c r="BK32" i="3" s="1"/>
  <c r="AH35" i="3"/>
  <c r="AI35" i="3" s="1"/>
  <c r="BD35" i="3"/>
  <c r="BC35" i="3"/>
  <c r="BJ35" i="3"/>
  <c r="AZ35" i="3"/>
  <c r="BI35" i="3" s="1"/>
  <c r="BE35" i="3" s="1"/>
  <c r="BM35" i="3"/>
  <c r="BO35" i="3" s="1"/>
  <c r="BH36" i="3"/>
  <c r="BP36" i="3"/>
  <c r="AV43" i="3"/>
  <c r="AW43" i="3" s="1"/>
  <c r="BN45" i="3"/>
  <c r="AV47" i="3"/>
  <c r="AW47" i="3" s="1"/>
  <c r="BM47" i="3"/>
  <c r="BO47" i="3" s="1"/>
  <c r="BJ47" i="3"/>
  <c r="BA47" i="3"/>
  <c r="BK47" i="3" s="1"/>
  <c r="BD47" i="3"/>
  <c r="BC47" i="3"/>
  <c r="AH49" i="3"/>
  <c r="AV50" i="3"/>
  <c r="AW50" i="3" s="1"/>
  <c r="AH53" i="3"/>
  <c r="AI53" i="3" s="1"/>
  <c r="AV56" i="3"/>
  <c r="AW56" i="3" s="1"/>
  <c r="AV57" i="3"/>
  <c r="AW57" i="3" s="1"/>
  <c r="BN58" i="3"/>
  <c r="BN62" i="3"/>
  <c r="BA158" i="3"/>
  <c r="BK158" i="3" s="1"/>
  <c r="BD158" i="3"/>
  <c r="BC158" i="3"/>
  <c r="BM158" i="3"/>
  <c r="BO158" i="3" s="1"/>
  <c r="AZ158" i="3"/>
  <c r="BI158" i="3" s="1"/>
  <c r="BE158" i="3" s="1"/>
  <c r="BJ158" i="3"/>
  <c r="BA38" i="3"/>
  <c r="BK38" i="3" s="1"/>
  <c r="BD38" i="3"/>
  <c r="BC38" i="3"/>
  <c r="BM38" i="3"/>
  <c r="BO38" i="3" s="1"/>
  <c r="BJ38" i="3"/>
  <c r="AZ38" i="3"/>
  <c r="BI38" i="3" s="1"/>
  <c r="BE38" i="3" s="1"/>
  <c r="AI80" i="3"/>
  <c r="BF80" i="3"/>
  <c r="AH5" i="3"/>
  <c r="AI5" i="3" s="1"/>
  <c r="BJ29" i="3"/>
  <c r="BD29" i="3"/>
  <c r="AZ29" i="3"/>
  <c r="BI29" i="3" s="1"/>
  <c r="BE29" i="3" s="1"/>
  <c r="BA29" i="3"/>
  <c r="BK29" i="3" s="1"/>
  <c r="BM29" i="3"/>
  <c r="BO29" i="3" s="1"/>
  <c r="AH33" i="3"/>
  <c r="AI2" i="3"/>
  <c r="BF2" i="3"/>
  <c r="BA9" i="3"/>
  <c r="BK9" i="3" s="1"/>
  <c r="BD9" i="3"/>
  <c r="BC9" i="3"/>
  <c r="BJ9" i="3"/>
  <c r="AZ9" i="3"/>
  <c r="BI9" i="3" s="1"/>
  <c r="BE9" i="3" s="1"/>
  <c r="AH14" i="3"/>
  <c r="BM15" i="3"/>
  <c r="BO15" i="3" s="1"/>
  <c r="BA15" i="3"/>
  <c r="BK15" i="3" s="1"/>
  <c r="BC15" i="3"/>
  <c r="BD15" i="3"/>
  <c r="AH22" i="3"/>
  <c r="BH28" i="3"/>
  <c r="BP28" i="3"/>
  <c r="BF37" i="3"/>
  <c r="BN6" i="3"/>
  <c r="AV5" i="3"/>
  <c r="AW5" i="3" s="1"/>
  <c r="AH8" i="3"/>
  <c r="AI8" i="3" s="1"/>
  <c r="BN8" i="3"/>
  <c r="BM9" i="3"/>
  <c r="BO9" i="3" s="1"/>
  <c r="AV10" i="3"/>
  <c r="AW10" i="3" s="1"/>
  <c r="BN11" i="3"/>
  <c r="AV17" i="3"/>
  <c r="AW17" i="3" s="1"/>
  <c r="BN18" i="3"/>
  <c r="BC21" i="3"/>
  <c r="AV29" i="3"/>
  <c r="AW29" i="3" s="1"/>
  <c r="AH31" i="3"/>
  <c r="AI31" i="3" s="1"/>
  <c r="AH32" i="3"/>
  <c r="AI32" i="3" s="1"/>
  <c r="BJ34" i="3"/>
  <c r="BF35" i="3"/>
  <c r="AV36" i="3"/>
  <c r="AW36" i="3" s="1"/>
  <c r="BG36" i="3"/>
  <c r="BL36" i="3"/>
  <c r="AH38" i="3"/>
  <c r="BN40" i="3"/>
  <c r="AH43" i="3"/>
  <c r="AI43" i="3" s="1"/>
  <c r="BN43" i="3"/>
  <c r="AH50" i="3"/>
  <c r="BN53" i="3"/>
  <c r="AV55" i="3"/>
  <c r="AW55" i="3" s="1"/>
  <c r="BM55" i="3"/>
  <c r="BO55" i="3" s="1"/>
  <c r="BA55" i="3"/>
  <c r="BK55" i="3" s="1"/>
  <c r="BD55" i="3"/>
  <c r="BJ55" i="3"/>
  <c r="BC55" i="3"/>
  <c r="AV58" i="3"/>
  <c r="AW58" i="3" s="1"/>
  <c r="AV74" i="3"/>
  <c r="AW74" i="3" s="1"/>
  <c r="AV107" i="3"/>
  <c r="AW107" i="3" s="1"/>
  <c r="BN3" i="3"/>
  <c r="BF21" i="3"/>
  <c r="BA19" i="3"/>
  <c r="BK19" i="3" s="1"/>
  <c r="AV12" i="3"/>
  <c r="AW12" i="3" s="1"/>
  <c r="AH15" i="3"/>
  <c r="AI15" i="3" s="1"/>
  <c r="AV18" i="3"/>
  <c r="AW18" i="3" s="1"/>
  <c r="BA22" i="3"/>
  <c r="BK22" i="3" s="1"/>
  <c r="BD22" i="3"/>
  <c r="BC22" i="3"/>
  <c r="BJ22" i="3"/>
  <c r="AZ22" i="3"/>
  <c r="BI22" i="3" s="1"/>
  <c r="BE22" i="3" s="1"/>
  <c r="BM22" i="3"/>
  <c r="BO22" i="3" s="1"/>
  <c r="BA25" i="3"/>
  <c r="BK25" i="3" s="1"/>
  <c r="BD25" i="3"/>
  <c r="BC25" i="3"/>
  <c r="AZ25" i="3"/>
  <c r="BI25" i="3" s="1"/>
  <c r="BE25" i="3" s="1"/>
  <c r="BJ25" i="3"/>
  <c r="BM25" i="3"/>
  <c r="BO25" i="3" s="1"/>
  <c r="BC29" i="3"/>
  <c r="BL35" i="3"/>
  <c r="BG35" i="3"/>
  <c r="AV37" i="3"/>
  <c r="AW37" i="3" s="1"/>
  <c r="AH39" i="3"/>
  <c r="AI39" i="3" s="1"/>
  <c r="AH40" i="3"/>
  <c r="AI40" i="3" s="1"/>
  <c r="BJ42" i="3"/>
  <c r="BF53" i="3"/>
  <c r="BF58" i="3"/>
  <c r="AI58" i="3"/>
  <c r="AH61" i="3"/>
  <c r="AI61" i="3" s="1"/>
  <c r="AV63" i="3"/>
  <c r="AW63" i="3" s="1"/>
  <c r="AH64" i="3"/>
  <c r="AI64" i="3" s="1"/>
  <c r="BD134" i="3"/>
  <c r="BJ134" i="3"/>
  <c r="AZ134" i="3"/>
  <c r="BI134" i="3" s="1"/>
  <c r="BE134" i="3" s="1"/>
  <c r="BM134" i="3"/>
  <c r="BO134" i="3" s="1"/>
  <c r="BA134" i="3"/>
  <c r="BK134" i="3" s="1"/>
  <c r="BC134" i="3"/>
  <c r="AI155" i="3"/>
  <c r="BF155" i="3"/>
  <c r="BA14" i="3"/>
  <c r="BK14" i="3" s="1"/>
  <c r="BD14" i="3"/>
  <c r="BC14" i="3"/>
  <c r="BM14" i="3"/>
  <c r="BO14" i="3" s="1"/>
  <c r="BJ14" i="3"/>
  <c r="AZ14" i="3"/>
  <c r="BI14" i="3" s="1"/>
  <c r="BE14" i="3" s="1"/>
  <c r="AI54" i="3"/>
  <c r="BF54" i="3"/>
  <c r="BJ68" i="3"/>
  <c r="AZ68" i="3"/>
  <c r="BI68" i="3" s="1"/>
  <c r="BE68" i="3" s="1"/>
  <c r="BA68" i="3"/>
  <c r="BK68" i="3" s="1"/>
  <c r="BC68" i="3"/>
  <c r="BD68" i="3"/>
  <c r="BM68" i="3"/>
  <c r="BO68" i="3" s="1"/>
  <c r="BA147" i="3"/>
  <c r="BK147" i="3" s="1"/>
  <c r="BC147" i="3"/>
  <c r="BJ147" i="3"/>
  <c r="AZ147" i="3"/>
  <c r="BI147" i="3" s="1"/>
  <c r="BE147" i="3" s="1"/>
  <c r="BD147" i="3"/>
  <c r="BM147" i="3"/>
  <c r="BO147" i="3" s="1"/>
  <c r="BC162" i="3"/>
  <c r="BJ162" i="3"/>
  <c r="AZ162" i="3"/>
  <c r="BI162" i="3" s="1"/>
  <c r="BE162" i="3" s="1"/>
  <c r="BM162" i="3"/>
  <c r="BO162" i="3" s="1"/>
  <c r="BA162" i="3"/>
  <c r="BK162" i="3" s="1"/>
  <c r="BD162" i="3"/>
  <c r="AV9" i="3"/>
  <c r="AW9" i="3" s="1"/>
  <c r="BM31" i="3"/>
  <c r="BO31" i="3" s="1"/>
  <c r="BC31" i="3"/>
  <c r="BA31" i="3"/>
  <c r="BK31" i="3" s="1"/>
  <c r="BD31" i="3"/>
  <c r="BJ31" i="3"/>
  <c r="BF59" i="3"/>
  <c r="AV60" i="3"/>
  <c r="AW60" i="3" s="1"/>
  <c r="BG64" i="3"/>
  <c r="BL64" i="3"/>
  <c r="BA4" i="3"/>
  <c r="BK4" i="3" s="1"/>
  <c r="BJ4" i="3"/>
  <c r="BD4" i="3"/>
  <c r="BC4" i="3"/>
  <c r="AV16" i="3"/>
  <c r="AW16" i="3" s="1"/>
  <c r="AV7" i="3"/>
  <c r="AW7" i="3" s="1"/>
  <c r="BM10" i="3"/>
  <c r="BO10" i="3" s="1"/>
  <c r="BH12" i="3"/>
  <c r="BP12" i="3"/>
  <c r="AH3" i="3"/>
  <c r="AI3" i="3" s="1"/>
  <c r="AH6" i="3"/>
  <c r="AV8" i="3"/>
  <c r="AW8" i="3" s="1"/>
  <c r="AH10" i="3"/>
  <c r="BA12" i="3"/>
  <c r="BK12" i="3" s="1"/>
  <c r="BD12" i="3"/>
  <c r="BC12" i="3"/>
  <c r="BJ12" i="3"/>
  <c r="BF13" i="3"/>
  <c r="BN13" i="3"/>
  <c r="AH18" i="3"/>
  <c r="AH21" i="3"/>
  <c r="AI21" i="3" s="1"/>
  <c r="AZ23" i="3"/>
  <c r="BI23" i="3" s="1"/>
  <c r="BE23" i="3" s="1"/>
  <c r="AV24" i="3"/>
  <c r="AW24" i="3" s="1"/>
  <c r="AV25" i="3"/>
  <c r="AW25" i="3" s="1"/>
  <c r="AZ26" i="3"/>
  <c r="BI26" i="3" s="1"/>
  <c r="BE26" i="3" s="1"/>
  <c r="BC26" i="3"/>
  <c r="BM26" i="3"/>
  <c r="BO26" i="3" s="1"/>
  <c r="BD26" i="3"/>
  <c r="BA26" i="3"/>
  <c r="BK26" i="3" s="1"/>
  <c r="BN30" i="3"/>
  <c r="BF31" i="3"/>
  <c r="BA33" i="3"/>
  <c r="BK33" i="3" s="1"/>
  <c r="BM33" i="3"/>
  <c r="BO33" i="3" s="1"/>
  <c r="BD33" i="3"/>
  <c r="BC33" i="3"/>
  <c r="BJ33" i="3"/>
  <c r="AZ33" i="3"/>
  <c r="BI33" i="3" s="1"/>
  <c r="BE33" i="3" s="1"/>
  <c r="BF40" i="3"/>
  <c r="AH46" i="3"/>
  <c r="BC48" i="3"/>
  <c r="BA48" i="3"/>
  <c r="BK48" i="3" s="1"/>
  <c r="BJ48" i="3"/>
  <c r="AZ48" i="3"/>
  <c r="BI48" i="3" s="1"/>
  <c r="BE48" i="3" s="1"/>
  <c r="BM48" i="3"/>
  <c r="BO48" i="3" s="1"/>
  <c r="AH51" i="3"/>
  <c r="AI51" i="3" s="1"/>
  <c r="BD51" i="3"/>
  <c r="BC51" i="3"/>
  <c r="BJ51" i="3"/>
  <c r="AZ51" i="3"/>
  <c r="BI51" i="3" s="1"/>
  <c r="BE51" i="3" s="1"/>
  <c r="BM51" i="3"/>
  <c r="BO51" i="3" s="1"/>
  <c r="AV59" i="3"/>
  <c r="AW59" i="3" s="1"/>
  <c r="BN61" i="3"/>
  <c r="BN63" i="3"/>
  <c r="BF72" i="3"/>
  <c r="AI72" i="3"/>
  <c r="AI109" i="3"/>
  <c r="BF109" i="3"/>
  <c r="AI117" i="3"/>
  <c r="BF117" i="3"/>
  <c r="AH98" i="3"/>
  <c r="BJ52" i="3"/>
  <c r="BJ60" i="3"/>
  <c r="BC64" i="3"/>
  <c r="AH66" i="3"/>
  <c r="AI66" i="3" s="1"/>
  <c r="BA72" i="3"/>
  <c r="BK72" i="3" s="1"/>
  <c r="BJ72" i="3"/>
  <c r="BD72" i="3"/>
  <c r="BM72" i="3"/>
  <c r="BO72" i="3" s="1"/>
  <c r="BC72" i="3"/>
  <c r="AI73" i="3"/>
  <c r="BF73" i="3"/>
  <c r="BF75" i="3"/>
  <c r="AH78" i="3"/>
  <c r="AI78" i="3" s="1"/>
  <c r="BM78" i="3"/>
  <c r="BO78" i="3" s="1"/>
  <c r="BD78" i="3"/>
  <c r="BJ78" i="3"/>
  <c r="AZ78" i="3"/>
  <c r="BI78" i="3" s="1"/>
  <c r="BE78" i="3" s="1"/>
  <c r="BC78" i="3"/>
  <c r="AV79" i="3"/>
  <c r="AW79" i="3" s="1"/>
  <c r="BA80" i="3"/>
  <c r="BK80" i="3" s="1"/>
  <c r="BJ80" i="3"/>
  <c r="BM80" i="3"/>
  <c r="BO80" i="3" s="1"/>
  <c r="AZ80" i="3"/>
  <c r="BI80" i="3" s="1"/>
  <c r="BE80" i="3" s="1"/>
  <c r="BC80" i="3"/>
  <c r="BM86" i="3"/>
  <c r="BO86" i="3" s="1"/>
  <c r="BA86" i="3"/>
  <c r="BK86" i="3" s="1"/>
  <c r="BD86" i="3"/>
  <c r="AZ86" i="3"/>
  <c r="BI86" i="3" s="1"/>
  <c r="BE86" i="3" s="1"/>
  <c r="BM102" i="3"/>
  <c r="BO102" i="3" s="1"/>
  <c r="BA102" i="3"/>
  <c r="BK102" i="3" s="1"/>
  <c r="BD102" i="3"/>
  <c r="AZ102" i="3"/>
  <c r="BI102" i="3" s="1"/>
  <c r="BE102" i="3" s="1"/>
  <c r="AH114" i="3"/>
  <c r="AH116" i="3"/>
  <c r="AI116" i="3" s="1"/>
  <c r="BM128" i="3"/>
  <c r="BO128" i="3" s="1"/>
  <c r="BN157" i="3"/>
  <c r="BA221" i="3"/>
  <c r="BK221" i="3" s="1"/>
  <c r="BD221" i="3"/>
  <c r="BC221" i="3"/>
  <c r="BM221" i="3"/>
  <c r="BO221" i="3" s="1"/>
  <c r="BJ221" i="3"/>
  <c r="AZ221" i="3"/>
  <c r="BI221" i="3" s="1"/>
  <c r="BE221" i="3" s="1"/>
  <c r="AZ36" i="3"/>
  <c r="BI36" i="3" s="1"/>
  <c r="BE36" i="3" s="1"/>
  <c r="BM121" i="3"/>
  <c r="BO121" i="3" s="1"/>
  <c r="BA121" i="3"/>
  <c r="BK121" i="3" s="1"/>
  <c r="BJ121" i="3"/>
  <c r="AZ121" i="3"/>
  <c r="BI121" i="3" s="1"/>
  <c r="BE121" i="3" s="1"/>
  <c r="BD121" i="3"/>
  <c r="BJ20" i="3"/>
  <c r="BJ36" i="3"/>
  <c r="BJ44" i="3"/>
  <c r="BC20" i="3"/>
  <c r="BC28" i="3"/>
  <c r="BC36" i="3"/>
  <c r="BC44" i="3"/>
  <c r="BC52" i="3"/>
  <c r="BC60" i="3"/>
  <c r="BD64" i="3"/>
  <c r="BM64" i="3"/>
  <c r="BO64" i="3" s="1"/>
  <c r="AI69" i="3"/>
  <c r="BF69" i="3"/>
  <c r="BC75" i="3"/>
  <c r="BA75" i="3"/>
  <c r="BK75" i="3" s="1"/>
  <c r="BJ75" i="3"/>
  <c r="BD75" i="3"/>
  <c r="AZ75" i="3"/>
  <c r="BI75" i="3" s="1"/>
  <c r="BE75" i="3" s="1"/>
  <c r="BM75" i="3"/>
  <c r="BO75" i="3" s="1"/>
  <c r="AV82" i="3"/>
  <c r="AW82" i="3" s="1"/>
  <c r="BC87" i="3"/>
  <c r="BJ87" i="3"/>
  <c r="BM87" i="3"/>
  <c r="BO87" i="3" s="1"/>
  <c r="AZ87" i="3"/>
  <c r="BI87" i="3" s="1"/>
  <c r="BE87" i="3" s="1"/>
  <c r="BA87" i="3"/>
  <c r="BK87" i="3" s="1"/>
  <c r="BD87" i="3"/>
  <c r="AH92" i="3"/>
  <c r="AI92" i="3" s="1"/>
  <c r="AV98" i="3"/>
  <c r="AW98" i="3" s="1"/>
  <c r="BC103" i="3"/>
  <c r="BJ103" i="3"/>
  <c r="BM103" i="3"/>
  <c r="BO103" i="3" s="1"/>
  <c r="AZ103" i="3"/>
  <c r="BI103" i="3" s="1"/>
  <c r="BE103" i="3" s="1"/>
  <c r="BA103" i="3"/>
  <c r="BK103" i="3" s="1"/>
  <c r="BD103" i="3"/>
  <c r="AH108" i="3"/>
  <c r="AI108" i="3" s="1"/>
  <c r="AV110" i="3"/>
  <c r="AW110" i="3" s="1"/>
  <c r="AH112" i="3"/>
  <c r="AV118" i="3"/>
  <c r="AW118" i="3" s="1"/>
  <c r="AH120" i="3"/>
  <c r="AH141" i="3"/>
  <c r="BJ143" i="3"/>
  <c r="AZ143" i="3"/>
  <c r="BI143" i="3" s="1"/>
  <c r="BE143" i="3" s="1"/>
  <c r="BC143" i="3"/>
  <c r="BM143" i="3"/>
  <c r="BO143" i="3" s="1"/>
  <c r="BA143" i="3"/>
  <c r="BK143" i="3" s="1"/>
  <c r="BD143" i="3"/>
  <c r="BC146" i="3"/>
  <c r="BJ146" i="3"/>
  <c r="BM146" i="3"/>
  <c r="BO146" i="3" s="1"/>
  <c r="BA146" i="3"/>
  <c r="BK146" i="3" s="1"/>
  <c r="BD146" i="3"/>
  <c r="BD149" i="3"/>
  <c r="BC149" i="3"/>
  <c r="AZ149" i="3"/>
  <c r="BI149" i="3" s="1"/>
  <c r="BE149" i="3" s="1"/>
  <c r="BM149" i="3"/>
  <c r="BO149" i="3" s="1"/>
  <c r="BA149" i="3"/>
  <c r="BK149" i="3" s="1"/>
  <c r="BA218" i="3"/>
  <c r="BK218" i="3" s="1"/>
  <c r="BD218" i="3"/>
  <c r="BC218" i="3"/>
  <c r="BJ218" i="3"/>
  <c r="AZ218" i="3"/>
  <c r="BI218" i="3" s="1"/>
  <c r="BE218" i="3" s="1"/>
  <c r="BM218" i="3"/>
  <c r="BO218" i="3" s="1"/>
  <c r="BC79" i="3"/>
  <c r="BJ79" i="3"/>
  <c r="AZ79" i="3"/>
  <c r="BI79" i="3" s="1"/>
  <c r="BE79" i="3" s="1"/>
  <c r="BD79" i="3"/>
  <c r="BM79" i="3"/>
  <c r="BO79" i="3" s="1"/>
  <c r="AH107" i="3"/>
  <c r="AI107" i="3" s="1"/>
  <c r="BA167" i="3"/>
  <c r="BK167" i="3" s="1"/>
  <c r="BJ167" i="3"/>
  <c r="AZ167" i="3"/>
  <c r="BI167" i="3" s="1"/>
  <c r="BE167" i="3" s="1"/>
  <c r="BC167" i="3"/>
  <c r="BD167" i="3"/>
  <c r="BM167" i="3"/>
  <c r="BO167" i="3" s="1"/>
  <c r="BJ28" i="3"/>
  <c r="BD20" i="3"/>
  <c r="BD28" i="3"/>
  <c r="BD36" i="3"/>
  <c r="BD44" i="3"/>
  <c r="BD52" i="3"/>
  <c r="BD60" i="3"/>
  <c r="BF66" i="3"/>
  <c r="BC71" i="3"/>
  <c r="BJ71" i="3"/>
  <c r="BM71" i="3"/>
  <c r="BO71" i="3" s="1"/>
  <c r="BA71" i="3"/>
  <c r="BK71" i="3" s="1"/>
  <c r="AZ71" i="3"/>
  <c r="BI71" i="3" s="1"/>
  <c r="BE71" i="3" s="1"/>
  <c r="BD71" i="3"/>
  <c r="BD83" i="3"/>
  <c r="BC83" i="3"/>
  <c r="BM83" i="3"/>
  <c r="BO83" i="3" s="1"/>
  <c r="BA83" i="3"/>
  <c r="BK83" i="3" s="1"/>
  <c r="AH85" i="3"/>
  <c r="BJ86" i="3"/>
  <c r="BA96" i="3"/>
  <c r="BK96" i="3" s="1"/>
  <c r="BC96" i="3"/>
  <c r="BJ96" i="3"/>
  <c r="AZ96" i="3"/>
  <c r="BI96" i="3" s="1"/>
  <c r="BE96" i="3" s="1"/>
  <c r="BD96" i="3"/>
  <c r="BM96" i="3"/>
  <c r="BO96" i="3" s="1"/>
  <c r="AV97" i="3"/>
  <c r="AW97" i="3" s="1"/>
  <c r="BD99" i="3"/>
  <c r="BC99" i="3"/>
  <c r="BM99" i="3"/>
  <c r="BO99" i="3" s="1"/>
  <c r="BA99" i="3"/>
  <c r="BK99" i="3" s="1"/>
  <c r="AH101" i="3"/>
  <c r="BJ102" i="3"/>
  <c r="AV114" i="3"/>
  <c r="AW114" i="3" s="1"/>
  <c r="AV121" i="3"/>
  <c r="AW121" i="3" s="1"/>
  <c r="AV123" i="3"/>
  <c r="AW123" i="3" s="1"/>
  <c r="BC130" i="3"/>
  <c r="BJ130" i="3"/>
  <c r="BM130" i="3"/>
  <c r="BO130" i="3" s="1"/>
  <c r="BD130" i="3"/>
  <c r="BA130" i="3"/>
  <c r="BK130" i="3" s="1"/>
  <c r="AZ130" i="3"/>
  <c r="BI130" i="3" s="1"/>
  <c r="BE130" i="3" s="1"/>
  <c r="BM161" i="3"/>
  <c r="BO161" i="3" s="1"/>
  <c r="BA161" i="3"/>
  <c r="BK161" i="3" s="1"/>
  <c r="BD161" i="3"/>
  <c r="BJ161" i="3"/>
  <c r="AZ161" i="3"/>
  <c r="BI161" i="3" s="1"/>
  <c r="BE161" i="3" s="1"/>
  <c r="BC161" i="3"/>
  <c r="AZ52" i="3"/>
  <c r="BI52" i="3" s="1"/>
  <c r="BE52" i="3" s="1"/>
  <c r="BJ64" i="3"/>
  <c r="AZ64" i="3"/>
  <c r="BI64" i="3" s="1"/>
  <c r="BE64" i="3" s="1"/>
  <c r="BC138" i="3"/>
  <c r="BJ138" i="3"/>
  <c r="BM138" i="3"/>
  <c r="BO138" i="3" s="1"/>
  <c r="BA138" i="3"/>
  <c r="BK138" i="3" s="1"/>
  <c r="AZ138" i="3"/>
  <c r="BI138" i="3" s="1"/>
  <c r="BE138" i="3" s="1"/>
  <c r="BD138" i="3"/>
  <c r="BA28" i="3"/>
  <c r="BK28" i="3" s="1"/>
  <c r="BA69" i="3"/>
  <c r="BK69" i="3" s="1"/>
  <c r="BD69" i="3"/>
  <c r="AZ69" i="3"/>
  <c r="BI69" i="3" s="1"/>
  <c r="BE69" i="3" s="1"/>
  <c r="BJ69" i="3"/>
  <c r="BC69" i="3"/>
  <c r="BM69" i="3"/>
  <c r="BO69" i="3" s="1"/>
  <c r="BN70" i="3"/>
  <c r="AV73" i="3"/>
  <c r="AW73" i="3" s="1"/>
  <c r="AH76" i="3"/>
  <c r="AI76" i="3" s="1"/>
  <c r="BA78" i="3"/>
  <c r="BK78" i="3" s="1"/>
  <c r="BD80" i="3"/>
  <c r="AH83" i="3"/>
  <c r="AI83" i="3" s="1"/>
  <c r="AH90" i="3"/>
  <c r="AH99" i="3"/>
  <c r="AI99" i="3" s="1"/>
  <c r="AH106" i="3"/>
  <c r="BA112" i="3"/>
  <c r="BK112" i="3" s="1"/>
  <c r="BC112" i="3"/>
  <c r="BJ112" i="3"/>
  <c r="AZ112" i="3"/>
  <c r="BI112" i="3" s="1"/>
  <c r="BE112" i="3" s="1"/>
  <c r="BD112" i="3"/>
  <c r="BM112" i="3"/>
  <c r="BO112" i="3" s="1"/>
  <c r="AV113" i="3"/>
  <c r="AW113" i="3" s="1"/>
  <c r="BA120" i="3"/>
  <c r="BK120" i="3" s="1"/>
  <c r="BC120" i="3"/>
  <c r="BJ120" i="3"/>
  <c r="AZ120" i="3"/>
  <c r="BI120" i="3" s="1"/>
  <c r="BE120" i="3" s="1"/>
  <c r="BD120" i="3"/>
  <c r="BM120" i="3"/>
  <c r="BO120" i="3" s="1"/>
  <c r="BC121" i="3"/>
  <c r="BM137" i="3"/>
  <c r="BO137" i="3" s="1"/>
  <c r="BA137" i="3"/>
  <c r="BK137" i="3" s="1"/>
  <c r="BJ137" i="3"/>
  <c r="AZ137" i="3"/>
  <c r="BI137" i="3" s="1"/>
  <c r="BE137" i="3" s="1"/>
  <c r="BC137" i="3"/>
  <c r="AI160" i="3"/>
  <c r="BF160" i="3"/>
  <c r="BM176" i="3"/>
  <c r="BO176" i="3" s="1"/>
  <c r="BA176" i="3"/>
  <c r="BK176" i="3" s="1"/>
  <c r="BC176" i="3"/>
  <c r="BJ176" i="3"/>
  <c r="BD176" i="3"/>
  <c r="AZ176" i="3"/>
  <c r="BI176" i="3" s="1"/>
  <c r="BE176" i="3" s="1"/>
  <c r="AH82" i="3"/>
  <c r="AH91" i="3"/>
  <c r="AI91" i="3" s="1"/>
  <c r="BN65" i="3"/>
  <c r="BN66" i="3"/>
  <c r="AZ72" i="3"/>
  <c r="BI72" i="3" s="1"/>
  <c r="BE72" i="3" s="1"/>
  <c r="AH88" i="3"/>
  <c r="BM94" i="3"/>
  <c r="BO94" i="3" s="1"/>
  <c r="BA94" i="3"/>
  <c r="BK94" i="3" s="1"/>
  <c r="BD94" i="3"/>
  <c r="AZ94" i="3"/>
  <c r="BI94" i="3" s="1"/>
  <c r="BE94" i="3" s="1"/>
  <c r="AH104" i="3"/>
  <c r="BD115" i="3"/>
  <c r="BC115" i="3"/>
  <c r="BM115" i="3"/>
  <c r="BO115" i="3" s="1"/>
  <c r="BA115" i="3"/>
  <c r="BK115" i="3" s="1"/>
  <c r="AV119" i="3"/>
  <c r="AW119" i="3" s="1"/>
  <c r="AV196" i="3"/>
  <c r="AW196" i="3" s="1"/>
  <c r="BF67" i="3"/>
  <c r="AH68" i="3"/>
  <c r="AI68" i="3" s="1"/>
  <c r="BD74" i="3"/>
  <c r="BC74" i="3"/>
  <c r="BM74" i="3"/>
  <c r="BO74" i="3" s="1"/>
  <c r="BA74" i="3"/>
  <c r="BK74" i="3" s="1"/>
  <c r="BJ74" i="3"/>
  <c r="AZ74" i="3"/>
  <c r="BI74" i="3" s="1"/>
  <c r="BE74" i="3" s="1"/>
  <c r="AI77" i="3"/>
  <c r="BF77" i="3"/>
  <c r="AV86" i="3"/>
  <c r="AW86" i="3" s="1"/>
  <c r="BC95" i="3"/>
  <c r="BJ95" i="3"/>
  <c r="BM95" i="3"/>
  <c r="BO95" i="3" s="1"/>
  <c r="AZ95" i="3"/>
  <c r="BI95" i="3" s="1"/>
  <c r="BE95" i="3" s="1"/>
  <c r="BA95" i="3"/>
  <c r="BK95" i="3" s="1"/>
  <c r="BD95" i="3"/>
  <c r="AI96" i="3"/>
  <c r="AV102" i="3"/>
  <c r="AW102" i="3" s="1"/>
  <c r="BM110" i="3"/>
  <c r="BO110" i="3" s="1"/>
  <c r="BA110" i="3"/>
  <c r="BK110" i="3" s="1"/>
  <c r="BD110" i="3"/>
  <c r="AZ110" i="3"/>
  <c r="BI110" i="3" s="1"/>
  <c r="BE110" i="3" s="1"/>
  <c r="AH115" i="3"/>
  <c r="AI115" i="3" s="1"/>
  <c r="BM118" i="3"/>
  <c r="BO118" i="3" s="1"/>
  <c r="BA118" i="3"/>
  <c r="BK118" i="3" s="1"/>
  <c r="BD118" i="3"/>
  <c r="AZ118" i="3"/>
  <c r="BI118" i="3" s="1"/>
  <c r="BE118" i="3" s="1"/>
  <c r="AV125" i="3"/>
  <c r="AW125" i="3" s="1"/>
  <c r="AH156" i="3"/>
  <c r="BG173" i="3"/>
  <c r="BL173" i="3"/>
  <c r="AV174" i="3"/>
  <c r="AW174" i="3" s="1"/>
  <c r="BF71" i="3"/>
  <c r="AH74" i="3"/>
  <c r="AI74" i="3" s="1"/>
  <c r="BN84" i="3"/>
  <c r="BN92" i="3"/>
  <c r="BN100" i="3"/>
  <c r="BN108" i="3"/>
  <c r="AZ116" i="3"/>
  <c r="BI116" i="3" s="1"/>
  <c r="BE116" i="3" s="1"/>
  <c r="AH123" i="3"/>
  <c r="AI123" i="3" s="1"/>
  <c r="AH124" i="3"/>
  <c r="AI124" i="3" s="1"/>
  <c r="AH125" i="3"/>
  <c r="AI125" i="3" s="1"/>
  <c r="AH131" i="3"/>
  <c r="BA139" i="3"/>
  <c r="BK139" i="3" s="1"/>
  <c r="BC139" i="3"/>
  <c r="BJ139" i="3"/>
  <c r="AZ139" i="3"/>
  <c r="BI139" i="3" s="1"/>
  <c r="BE139" i="3" s="1"/>
  <c r="BM139" i="3"/>
  <c r="BO139" i="3" s="1"/>
  <c r="BA163" i="3"/>
  <c r="BK163" i="3" s="1"/>
  <c r="BD163" i="3"/>
  <c r="BC163" i="3"/>
  <c r="BJ163" i="3"/>
  <c r="BM163" i="3"/>
  <c r="BO163" i="3" s="1"/>
  <c r="AZ163" i="3"/>
  <c r="BI163" i="3" s="1"/>
  <c r="BE163" i="3" s="1"/>
  <c r="AV166" i="3"/>
  <c r="AW166" i="3" s="1"/>
  <c r="AI186" i="3"/>
  <c r="BF186" i="3"/>
  <c r="AI223" i="3"/>
  <c r="BF223" i="3"/>
  <c r="BF247" i="3"/>
  <c r="AI247" i="3"/>
  <c r="AV72" i="3"/>
  <c r="AW72" i="3" s="1"/>
  <c r="BN73" i="3"/>
  <c r="AV75" i="3"/>
  <c r="AW75" i="3" s="1"/>
  <c r="BN81" i="3"/>
  <c r="AH87" i="3"/>
  <c r="AI87" i="3" s="1"/>
  <c r="AV88" i="3"/>
  <c r="AW88" i="3" s="1"/>
  <c r="BN89" i="3"/>
  <c r="AH95" i="3"/>
  <c r="AI95" i="3" s="1"/>
  <c r="AV96" i="3"/>
  <c r="AW96" i="3" s="1"/>
  <c r="BN97" i="3"/>
  <c r="AH103" i="3"/>
  <c r="AI103" i="3" s="1"/>
  <c r="AV104" i="3"/>
  <c r="AW104" i="3" s="1"/>
  <c r="BN105" i="3"/>
  <c r="AH111" i="3"/>
  <c r="AI111" i="3" s="1"/>
  <c r="AV112" i="3"/>
  <c r="AW112" i="3" s="1"/>
  <c r="BN113" i="3"/>
  <c r="AH119" i="3"/>
  <c r="AI119" i="3" s="1"/>
  <c r="AV120" i="3"/>
  <c r="AW120" i="3" s="1"/>
  <c r="BN122" i="3"/>
  <c r="BC123" i="3"/>
  <c r="BJ123" i="3"/>
  <c r="BD123" i="3"/>
  <c r="BJ127" i="3"/>
  <c r="AZ127" i="3"/>
  <c r="BI127" i="3" s="1"/>
  <c r="BE127" i="3" s="1"/>
  <c r="BM127" i="3"/>
  <c r="BO127" i="3" s="1"/>
  <c r="BC127" i="3"/>
  <c r="BA127" i="3"/>
  <c r="BK127" i="3" s="1"/>
  <c r="BA131" i="3"/>
  <c r="BK131" i="3" s="1"/>
  <c r="BC131" i="3"/>
  <c r="BM131" i="3"/>
  <c r="BO131" i="3" s="1"/>
  <c r="BJ131" i="3"/>
  <c r="AZ131" i="3"/>
  <c r="BI131" i="3" s="1"/>
  <c r="BE131" i="3" s="1"/>
  <c r="BF132" i="3"/>
  <c r="BD133" i="3"/>
  <c r="BC133" i="3"/>
  <c r="AZ133" i="3"/>
  <c r="BI133" i="3" s="1"/>
  <c r="BE133" i="3" s="1"/>
  <c r="BA133" i="3"/>
  <c r="BK133" i="3" s="1"/>
  <c r="BJ133" i="3"/>
  <c r="BM133" i="3"/>
  <c r="BO133" i="3" s="1"/>
  <c r="AH137" i="3"/>
  <c r="BD139" i="3"/>
  <c r="BN142" i="3"/>
  <c r="AV150" i="3"/>
  <c r="AW150" i="3" s="1"/>
  <c r="BG150" i="3"/>
  <c r="BL150" i="3"/>
  <c r="BN154" i="3"/>
  <c r="AV169" i="3"/>
  <c r="AW169" i="3" s="1"/>
  <c r="AV192" i="3"/>
  <c r="AW192" i="3" s="1"/>
  <c r="BF78" i="3"/>
  <c r="BF79" i="3"/>
  <c r="AH86" i="3"/>
  <c r="AI86" i="3" s="1"/>
  <c r="AH94" i="3"/>
  <c r="AI94" i="3" s="1"/>
  <c r="BF95" i="3"/>
  <c r="AH102" i="3"/>
  <c r="AI102" i="3" s="1"/>
  <c r="AH110" i="3"/>
  <c r="AI110" i="3" s="1"/>
  <c r="AH118" i="3"/>
  <c r="AI118" i="3" s="1"/>
  <c r="AH121" i="3"/>
  <c r="AV122" i="3"/>
  <c r="AW122" i="3" s="1"/>
  <c r="BN124" i="3"/>
  <c r="BN125" i="3"/>
  <c r="BN126" i="3"/>
  <c r="BM129" i="3"/>
  <c r="BO129" i="3" s="1"/>
  <c r="BA129" i="3"/>
  <c r="BK129" i="3" s="1"/>
  <c r="BJ129" i="3"/>
  <c r="AZ129" i="3"/>
  <c r="BI129" i="3" s="1"/>
  <c r="BE129" i="3" s="1"/>
  <c r="BD129" i="3"/>
  <c r="AV134" i="3"/>
  <c r="AW134" i="3" s="1"/>
  <c r="BF135" i="3"/>
  <c r="AH142" i="3"/>
  <c r="AI142" i="3" s="1"/>
  <c r="AH158" i="3"/>
  <c r="AI158" i="3" s="1"/>
  <c r="AV163" i="3"/>
  <c r="AW163" i="3" s="1"/>
  <c r="BC170" i="3"/>
  <c r="BA170" i="3"/>
  <c r="BK170" i="3" s="1"/>
  <c r="BJ170" i="3"/>
  <c r="AZ170" i="3"/>
  <c r="BI170" i="3" s="1"/>
  <c r="BE170" i="3" s="1"/>
  <c r="AH171" i="3"/>
  <c r="BN177" i="3"/>
  <c r="BC178" i="3"/>
  <c r="BA178" i="3"/>
  <c r="BK178" i="3" s="1"/>
  <c r="BJ178" i="3"/>
  <c r="AZ178" i="3"/>
  <c r="BI178" i="3" s="1"/>
  <c r="BE178" i="3" s="1"/>
  <c r="BM178" i="3"/>
  <c r="BO178" i="3" s="1"/>
  <c r="BD178" i="3"/>
  <c r="AH179" i="3"/>
  <c r="AV76" i="3"/>
  <c r="AW76" i="3" s="1"/>
  <c r="BN77" i="3"/>
  <c r="BF84" i="3"/>
  <c r="BF92" i="3"/>
  <c r="BF100" i="3"/>
  <c r="BF108" i="3"/>
  <c r="BF116" i="3"/>
  <c r="BM123" i="3"/>
  <c r="BO123" i="3" s="1"/>
  <c r="AV126" i="3"/>
  <c r="AW126" i="3" s="1"/>
  <c r="AV130" i="3"/>
  <c r="AW130" i="3" s="1"/>
  <c r="AH133" i="3"/>
  <c r="AI133" i="3" s="1"/>
  <c r="BN136" i="3"/>
  <c r="AH138" i="3"/>
  <c r="AI138" i="3" s="1"/>
  <c r="AV148" i="3"/>
  <c r="AW148" i="3" s="1"/>
  <c r="BH152" i="3"/>
  <c r="BA155" i="3"/>
  <c r="BK155" i="3" s="1"/>
  <c r="BD155" i="3"/>
  <c r="BC155" i="3"/>
  <c r="BJ155" i="3"/>
  <c r="AZ155" i="3"/>
  <c r="BI155" i="3" s="1"/>
  <c r="BE155" i="3" s="1"/>
  <c r="AH159" i="3"/>
  <c r="AI159" i="3" s="1"/>
  <c r="AI210" i="3"/>
  <c r="BF210" i="3"/>
  <c r="AV68" i="3"/>
  <c r="AW68" i="3" s="1"/>
  <c r="AH70" i="3"/>
  <c r="AI70" i="3" s="1"/>
  <c r="BN76" i="3"/>
  <c r="AV80" i="3"/>
  <c r="AW80" i="3" s="1"/>
  <c r="AH81" i="3"/>
  <c r="AV84" i="3"/>
  <c r="AW84" i="3" s="1"/>
  <c r="BN85" i="3"/>
  <c r="BF86" i="3"/>
  <c r="AH89" i="3"/>
  <c r="AV92" i="3"/>
  <c r="AW92" i="3" s="1"/>
  <c r="BN93" i="3"/>
  <c r="BF94" i="3"/>
  <c r="AH97" i="3"/>
  <c r="AV100" i="3"/>
  <c r="AW100" i="3" s="1"/>
  <c r="BN101" i="3"/>
  <c r="AH105" i="3"/>
  <c r="AV108" i="3"/>
  <c r="AW108" i="3" s="1"/>
  <c r="BN109" i="3"/>
  <c r="AH113" i="3"/>
  <c r="AV116" i="3"/>
  <c r="AW116" i="3" s="1"/>
  <c r="BN117" i="3"/>
  <c r="AH128" i="3"/>
  <c r="AV131" i="3"/>
  <c r="AW131" i="3" s="1"/>
  <c r="AV136" i="3"/>
  <c r="AW136" i="3" s="1"/>
  <c r="AH144" i="3"/>
  <c r="BN145" i="3"/>
  <c r="AI152" i="3"/>
  <c r="BF152" i="3"/>
  <c r="BM153" i="3"/>
  <c r="BO153" i="3" s="1"/>
  <c r="BA153" i="3"/>
  <c r="BK153" i="3" s="1"/>
  <c r="BD153" i="3"/>
  <c r="BC153" i="3"/>
  <c r="BJ153" i="3"/>
  <c r="AZ153" i="3"/>
  <c r="BI153" i="3" s="1"/>
  <c r="BE153" i="3" s="1"/>
  <c r="AV155" i="3"/>
  <c r="AW155" i="3" s="1"/>
  <c r="AV157" i="3"/>
  <c r="AW157" i="3" s="1"/>
  <c r="BF164" i="3"/>
  <c r="AI164" i="3"/>
  <c r="BA194" i="3"/>
  <c r="BK194" i="3" s="1"/>
  <c r="BD194" i="3"/>
  <c r="BC194" i="3"/>
  <c r="BJ194" i="3"/>
  <c r="AZ194" i="3"/>
  <c r="BI194" i="3" s="1"/>
  <c r="BE194" i="3" s="1"/>
  <c r="BM194" i="3"/>
  <c r="BO194" i="3" s="1"/>
  <c r="BN82" i="3"/>
  <c r="BF83" i="3"/>
  <c r="BN90" i="3"/>
  <c r="BN98" i="3"/>
  <c r="BF99" i="3"/>
  <c r="BN106" i="3"/>
  <c r="BF107" i="3"/>
  <c r="BN114" i="3"/>
  <c r="BF115" i="3"/>
  <c r="AH129" i="3"/>
  <c r="BD131" i="3"/>
  <c r="AV137" i="3"/>
  <c r="AW137" i="3" s="1"/>
  <c r="AH140" i="3"/>
  <c r="BF142" i="3"/>
  <c r="AH148" i="3"/>
  <c r="BM155" i="3"/>
  <c r="BO155" i="3" s="1"/>
  <c r="AV159" i="3"/>
  <c r="AW159" i="3" s="1"/>
  <c r="BF183" i="3"/>
  <c r="AI183" i="3"/>
  <c r="AH194" i="3"/>
  <c r="AV209" i="3"/>
  <c r="AW209" i="3" s="1"/>
  <c r="AV132" i="3"/>
  <c r="AW132" i="3" s="1"/>
  <c r="BN140" i="3"/>
  <c r="BN148" i="3"/>
  <c r="AH149" i="3"/>
  <c r="AI149" i="3" s="1"/>
  <c r="BD150" i="3"/>
  <c r="BC150" i="3"/>
  <c r="AV153" i="3"/>
  <c r="AW153" i="3" s="1"/>
  <c r="BN159" i="3"/>
  <c r="BH166" i="3"/>
  <c r="BP166" i="3"/>
  <c r="AH169" i="3"/>
  <c r="AV175" i="3"/>
  <c r="AW175" i="3" s="1"/>
  <c r="BD181" i="3"/>
  <c r="AZ181" i="3"/>
  <c r="BI181" i="3" s="1"/>
  <c r="BE181" i="3" s="1"/>
  <c r="BC181" i="3"/>
  <c r="BM181" i="3"/>
  <c r="BO181" i="3" s="1"/>
  <c r="BJ182" i="3"/>
  <c r="AZ182" i="3"/>
  <c r="BI182" i="3" s="1"/>
  <c r="BE182" i="3" s="1"/>
  <c r="BD182" i="3"/>
  <c r="BH189" i="3"/>
  <c r="BP189" i="3"/>
  <c r="AH203" i="3"/>
  <c r="AI203" i="3" s="1"/>
  <c r="BH239" i="3"/>
  <c r="BP239" i="3"/>
  <c r="BM250" i="3"/>
  <c r="BO250" i="3" s="1"/>
  <c r="BA250" i="3"/>
  <c r="BK250" i="3" s="1"/>
  <c r="BC250" i="3"/>
  <c r="BJ250" i="3"/>
  <c r="BD250" i="3"/>
  <c r="AZ250" i="3"/>
  <c r="BI250" i="3" s="1"/>
  <c r="BE250" i="3" s="1"/>
  <c r="BN144" i="3"/>
  <c r="AV151" i="3"/>
  <c r="AW151" i="3" s="1"/>
  <c r="BN156" i="3"/>
  <c r="AH157" i="3"/>
  <c r="AV158" i="3"/>
  <c r="AW158" i="3" s="1"/>
  <c r="BN160" i="3"/>
  <c r="AH161" i="3"/>
  <c r="AH162" i="3"/>
  <c r="AI162" i="3" s="1"/>
  <c r="BG165" i="3"/>
  <c r="BA166" i="3"/>
  <c r="BK166" i="3" s="1"/>
  <c r="BD166" i="3"/>
  <c r="BC166" i="3"/>
  <c r="AI167" i="3"/>
  <c r="AV168" i="3"/>
  <c r="AW168" i="3" s="1"/>
  <c r="BN168" i="3"/>
  <c r="AV172" i="3"/>
  <c r="AW172" i="3" s="1"/>
  <c r="AH178" i="3"/>
  <c r="AI178" i="3" s="1"/>
  <c r="BF180" i="3"/>
  <c r="BF182" i="3"/>
  <c r="BA186" i="3"/>
  <c r="BK186" i="3" s="1"/>
  <c r="BC186" i="3"/>
  <c r="BD186" i="3"/>
  <c r="BM186" i="3"/>
  <c r="BO186" i="3" s="1"/>
  <c r="BJ186" i="3"/>
  <c r="BD189" i="3"/>
  <c r="BA189" i="3"/>
  <c r="BK189" i="3" s="1"/>
  <c r="BJ189" i="3"/>
  <c r="AZ189" i="3"/>
  <c r="BI189" i="3" s="1"/>
  <c r="BE189" i="3" s="1"/>
  <c r="BC189" i="3"/>
  <c r="BM192" i="3"/>
  <c r="BO192" i="3" s="1"/>
  <c r="BA192" i="3"/>
  <c r="BK192" i="3" s="1"/>
  <c r="BD192" i="3"/>
  <c r="BJ192" i="3"/>
  <c r="BC192" i="3"/>
  <c r="AZ192" i="3"/>
  <c r="BI192" i="3" s="1"/>
  <c r="BE192" i="3" s="1"/>
  <c r="AV198" i="3"/>
  <c r="AW198" i="3" s="1"/>
  <c r="AI199" i="3"/>
  <c r="BF199" i="3"/>
  <c r="AI202" i="3"/>
  <c r="BF202" i="3"/>
  <c r="AV206" i="3"/>
  <c r="AW206" i="3" s="1"/>
  <c r="AH221" i="3"/>
  <c r="AI221" i="3" s="1"/>
  <c r="AI231" i="3"/>
  <c r="BF231" i="3"/>
  <c r="AH122" i="3"/>
  <c r="AI122" i="3" s="1"/>
  <c r="BF127" i="3"/>
  <c r="AH130" i="3"/>
  <c r="AI130" i="3" s="1"/>
  <c r="BF134" i="3"/>
  <c r="BN135" i="3"/>
  <c r="BN141" i="3"/>
  <c r="BF143" i="3"/>
  <c r="AH145" i="3"/>
  <c r="BF150" i="3"/>
  <c r="AV156" i="3"/>
  <c r="AW156" i="3" s="1"/>
  <c r="AV167" i="3"/>
  <c r="AW167" i="3" s="1"/>
  <c r="BN169" i="3"/>
  <c r="AV178" i="3"/>
  <c r="AW178" i="3" s="1"/>
  <c r="BJ181" i="3"/>
  <c r="BA182" i="3"/>
  <c r="BK182" i="3" s="1"/>
  <c r="AV183" i="3"/>
  <c r="AW183" i="3" s="1"/>
  <c r="AV204" i="3"/>
  <c r="AW204" i="3" s="1"/>
  <c r="AI207" i="3"/>
  <c r="BF207" i="3"/>
  <c r="BF234" i="3"/>
  <c r="AV236" i="3"/>
  <c r="AW236" i="3" s="1"/>
  <c r="BD165" i="3"/>
  <c r="BC165" i="3"/>
  <c r="BJ165" i="3"/>
  <c r="AZ165" i="3"/>
  <c r="BI165" i="3" s="1"/>
  <c r="BE165" i="3" s="1"/>
  <c r="BM165" i="3"/>
  <c r="BO165" i="3" s="1"/>
  <c r="BD173" i="3"/>
  <c r="AZ173" i="3"/>
  <c r="BI173" i="3" s="1"/>
  <c r="BE173" i="3" s="1"/>
  <c r="BC173" i="3"/>
  <c r="BM173" i="3"/>
  <c r="BO173" i="3" s="1"/>
  <c r="AH174" i="3"/>
  <c r="AI174" i="3" s="1"/>
  <c r="BA181" i="3"/>
  <c r="BK181" i="3" s="1"/>
  <c r="AV182" i="3"/>
  <c r="AW182" i="3" s="1"/>
  <c r="BM182" i="3"/>
  <c r="BO182" i="3" s="1"/>
  <c r="BA183" i="3"/>
  <c r="BK183" i="3" s="1"/>
  <c r="BJ183" i="3"/>
  <c r="AZ183" i="3"/>
  <c r="BI183" i="3" s="1"/>
  <c r="BE183" i="3" s="1"/>
  <c r="BM183" i="3"/>
  <c r="BO183" i="3" s="1"/>
  <c r="BD183" i="3"/>
  <c r="AH184" i="3"/>
  <c r="BN184" i="3"/>
  <c r="AH185" i="3"/>
  <c r="BD202" i="3"/>
  <c r="BA205" i="3"/>
  <c r="BK205" i="3" s="1"/>
  <c r="BD205" i="3"/>
  <c r="BC205" i="3"/>
  <c r="BM205" i="3"/>
  <c r="BO205" i="3" s="1"/>
  <c r="BJ205" i="3"/>
  <c r="AZ205" i="3"/>
  <c r="BI205" i="3" s="1"/>
  <c r="BE205" i="3" s="1"/>
  <c r="AI226" i="3"/>
  <c r="BF226" i="3"/>
  <c r="AV124" i="3"/>
  <c r="AW124" i="3" s="1"/>
  <c r="BF126" i="3"/>
  <c r="BN132" i="3"/>
  <c r="AV140" i="3"/>
  <c r="AW140" i="3" s="1"/>
  <c r="AH146" i="3"/>
  <c r="AI146" i="3" s="1"/>
  <c r="AZ150" i="3"/>
  <c r="BI150" i="3" s="1"/>
  <c r="BE150" i="3" s="1"/>
  <c r="BF151" i="3"/>
  <c r="BN151" i="3"/>
  <c r="BF166" i="3"/>
  <c r="AH170" i="3"/>
  <c r="AI170" i="3" s="1"/>
  <c r="BJ173" i="3"/>
  <c r="BA175" i="3"/>
  <c r="BK175" i="3" s="1"/>
  <c r="BJ175" i="3"/>
  <c r="AZ175" i="3"/>
  <c r="BI175" i="3" s="1"/>
  <c r="BE175" i="3" s="1"/>
  <c r="AH176" i="3"/>
  <c r="BC183" i="3"/>
  <c r="AV185" i="3"/>
  <c r="AW185" i="3" s="1"/>
  <c r="BN185" i="3"/>
  <c r="AV188" i="3"/>
  <c r="AW188" i="3" s="1"/>
  <c r="BJ190" i="3"/>
  <c r="AZ190" i="3"/>
  <c r="BI190" i="3" s="1"/>
  <c r="BE190" i="3" s="1"/>
  <c r="BD190" i="3"/>
  <c r="BC190" i="3"/>
  <c r="BM190" i="3"/>
  <c r="BO190" i="3" s="1"/>
  <c r="BA190" i="3"/>
  <c r="BK190" i="3" s="1"/>
  <c r="BF196" i="3"/>
  <c r="AV213" i="3"/>
  <c r="AW213" i="3" s="1"/>
  <c r="AH219" i="3"/>
  <c r="AI219" i="3" s="1"/>
  <c r="BP226" i="3"/>
  <c r="BH226" i="3"/>
  <c r="AI252" i="3"/>
  <c r="BF252" i="3"/>
  <c r="BF146" i="3"/>
  <c r="AV147" i="3"/>
  <c r="AW147" i="3" s="1"/>
  <c r="BJ150" i="3"/>
  <c r="BA152" i="3"/>
  <c r="BK152" i="3" s="1"/>
  <c r="BD152" i="3"/>
  <c r="BC152" i="3"/>
  <c r="BJ152" i="3"/>
  <c r="AZ152" i="3"/>
  <c r="BI152" i="3" s="1"/>
  <c r="BE152" i="3" s="1"/>
  <c r="AH153" i="3"/>
  <c r="AH154" i="3"/>
  <c r="AI154" i="3" s="1"/>
  <c r="BN164" i="3"/>
  <c r="AH165" i="3"/>
  <c r="AI165" i="3" s="1"/>
  <c r="AV170" i="3"/>
  <c r="AW170" i="3" s="1"/>
  <c r="BJ174" i="3"/>
  <c r="AZ174" i="3"/>
  <c r="BI174" i="3" s="1"/>
  <c r="BE174" i="3" s="1"/>
  <c r="BD174" i="3"/>
  <c r="AH175" i="3"/>
  <c r="AH177" i="3"/>
  <c r="AV180" i="3"/>
  <c r="AW180" i="3" s="1"/>
  <c r="BC182" i="3"/>
  <c r="AV184" i="3"/>
  <c r="AW184" i="3" s="1"/>
  <c r="AH189" i="3"/>
  <c r="AI189" i="3" s="1"/>
  <c r="BF191" i="3"/>
  <c r="AH192" i="3"/>
  <c r="AH195" i="3"/>
  <c r="AI195" i="3" s="1"/>
  <c r="AV197" i="3"/>
  <c r="AW197" i="3" s="1"/>
  <c r="BA197" i="3"/>
  <c r="BK197" i="3" s="1"/>
  <c r="BD197" i="3"/>
  <c r="BM197" i="3"/>
  <c r="BO197" i="3" s="1"/>
  <c r="BJ197" i="3"/>
  <c r="AZ197" i="3"/>
  <c r="BI197" i="3" s="1"/>
  <c r="BE197" i="3" s="1"/>
  <c r="BC197" i="3"/>
  <c r="BA199" i="3"/>
  <c r="BK199" i="3" s="1"/>
  <c r="BD199" i="3"/>
  <c r="BC199" i="3"/>
  <c r="BJ199" i="3"/>
  <c r="AZ199" i="3"/>
  <c r="BI199" i="3" s="1"/>
  <c r="BE199" i="3" s="1"/>
  <c r="BM199" i="3"/>
  <c r="BO199" i="3" s="1"/>
  <c r="AH205" i="3"/>
  <c r="AI205" i="3" s="1"/>
  <c r="AI215" i="3"/>
  <c r="BF215" i="3"/>
  <c r="BP234" i="3"/>
  <c r="BH234" i="3"/>
  <c r="BL243" i="3"/>
  <c r="BG243" i="3"/>
  <c r="BC243" i="3"/>
  <c r="AZ243" i="3"/>
  <c r="BI243" i="3" s="1"/>
  <c r="BE243" i="3" s="1"/>
  <c r="BM243" i="3"/>
  <c r="BO243" i="3" s="1"/>
  <c r="BJ243" i="3"/>
  <c r="AZ245" i="3"/>
  <c r="BI245" i="3" s="1"/>
  <c r="BE245" i="3" s="1"/>
  <c r="BD245" i="3"/>
  <c r="BM245" i="3"/>
  <c r="BO245" i="3" s="1"/>
  <c r="BA245" i="3"/>
  <c r="BK245" i="3" s="1"/>
  <c r="BM258" i="3"/>
  <c r="BO258" i="3" s="1"/>
  <c r="BA258" i="3"/>
  <c r="BK258" i="3" s="1"/>
  <c r="BC258" i="3"/>
  <c r="AZ258" i="3"/>
  <c r="BI258" i="3" s="1"/>
  <c r="BE258" i="3" s="1"/>
  <c r="BD359" i="3"/>
  <c r="BC359" i="3"/>
  <c r="BJ359" i="3"/>
  <c r="BM359" i="3"/>
  <c r="BO359" i="3" s="1"/>
  <c r="BA359" i="3"/>
  <c r="BK359" i="3" s="1"/>
  <c r="AZ359" i="3"/>
  <c r="BI359" i="3" s="1"/>
  <c r="BE359" i="3" s="1"/>
  <c r="BA191" i="3"/>
  <c r="BK191" i="3" s="1"/>
  <c r="BD191" i="3"/>
  <c r="BJ191" i="3"/>
  <c r="BN193" i="3"/>
  <c r="BF197" i="3"/>
  <c r="BM200" i="3"/>
  <c r="BO200" i="3" s="1"/>
  <c r="BA200" i="3"/>
  <c r="BK200" i="3" s="1"/>
  <c r="BN201" i="3"/>
  <c r="BN204" i="3"/>
  <c r="BM208" i="3"/>
  <c r="BO208" i="3" s="1"/>
  <c r="BA208" i="3"/>
  <c r="BK208" i="3" s="1"/>
  <c r="BD208" i="3"/>
  <c r="AV210" i="3"/>
  <c r="AW210" i="3" s="1"/>
  <c r="BN220" i="3"/>
  <c r="BM224" i="3"/>
  <c r="BO224" i="3" s="1"/>
  <c r="BA224" i="3"/>
  <c r="BK224" i="3" s="1"/>
  <c r="BD224" i="3"/>
  <c r="AV226" i="3"/>
  <c r="AW226" i="3" s="1"/>
  <c r="BD236" i="3"/>
  <c r="BC236" i="3"/>
  <c r="BJ236" i="3"/>
  <c r="AZ236" i="3"/>
  <c r="BI236" i="3" s="1"/>
  <c r="BE236" i="3" s="1"/>
  <c r="BM236" i="3"/>
  <c r="BO236" i="3" s="1"/>
  <c r="BJ240" i="3"/>
  <c r="BM240" i="3"/>
  <c r="BO240" i="3" s="1"/>
  <c r="BA240" i="3"/>
  <c r="BK240" i="3" s="1"/>
  <c r="BA241" i="3"/>
  <c r="BK241" i="3" s="1"/>
  <c r="BC241" i="3"/>
  <c r="BJ241" i="3"/>
  <c r="BM241" i="3"/>
  <c r="BO241" i="3" s="1"/>
  <c r="AZ241" i="3"/>
  <c r="BI241" i="3" s="1"/>
  <c r="BE241" i="3" s="1"/>
  <c r="BD241" i="3"/>
  <c r="BA354" i="3"/>
  <c r="BK354" i="3" s="1"/>
  <c r="BD354" i="3"/>
  <c r="BC354" i="3"/>
  <c r="BM354" i="3"/>
  <c r="BO354" i="3" s="1"/>
  <c r="BJ354" i="3"/>
  <c r="AZ354" i="3"/>
  <c r="BI354" i="3" s="1"/>
  <c r="BE354" i="3" s="1"/>
  <c r="AH200" i="3"/>
  <c r="BF203" i="3"/>
  <c r="BF206" i="3"/>
  <c r="BN206" i="3"/>
  <c r="BN217" i="3"/>
  <c r="BF219" i="3"/>
  <c r="BF221" i="3"/>
  <c r="BF222" i="3"/>
  <c r="BN222" i="3"/>
  <c r="BH229" i="3"/>
  <c r="BP229" i="3"/>
  <c r="BN233" i="3"/>
  <c r="BA234" i="3"/>
  <c r="BK234" i="3" s="1"/>
  <c r="BD234" i="3"/>
  <c r="BC234" i="3"/>
  <c r="BJ234" i="3"/>
  <c r="BF238" i="3"/>
  <c r="BA247" i="3"/>
  <c r="BK247" i="3" s="1"/>
  <c r="BD247" i="3"/>
  <c r="BJ247" i="3"/>
  <c r="AZ247" i="3"/>
  <c r="BI247" i="3" s="1"/>
  <c r="BE247" i="3" s="1"/>
  <c r="BC247" i="3"/>
  <c r="BD259" i="3"/>
  <c r="BA259" i="3"/>
  <c r="BK259" i="3" s="1"/>
  <c r="BC259" i="3"/>
  <c r="BJ259" i="3"/>
  <c r="AZ259" i="3"/>
  <c r="BI259" i="3" s="1"/>
  <c r="BE259" i="3" s="1"/>
  <c r="BM259" i="3"/>
  <c r="BO259" i="3" s="1"/>
  <c r="BD264" i="3"/>
  <c r="BC264" i="3"/>
  <c r="BJ264" i="3"/>
  <c r="BA264" i="3"/>
  <c r="BK264" i="3" s="1"/>
  <c r="AZ264" i="3"/>
  <c r="BI264" i="3" s="1"/>
  <c r="BE264" i="3" s="1"/>
  <c r="BF265" i="3"/>
  <c r="AI265" i="3"/>
  <c r="BP278" i="3"/>
  <c r="BH278" i="3"/>
  <c r="BH308" i="3"/>
  <c r="BP308" i="3"/>
  <c r="BA314" i="3"/>
  <c r="BK314" i="3" s="1"/>
  <c r="BA352" i="3"/>
  <c r="BK352" i="3" s="1"/>
  <c r="BJ352" i="3"/>
  <c r="AZ352" i="3"/>
  <c r="BI352" i="3" s="1"/>
  <c r="BE352" i="3" s="1"/>
  <c r="BD352" i="3"/>
  <c r="BM352" i="3"/>
  <c r="BO352" i="3" s="1"/>
  <c r="BC352" i="3"/>
  <c r="BN171" i="3"/>
  <c r="BN179" i="3"/>
  <c r="BF198" i="3"/>
  <c r="BN203" i="3"/>
  <c r="AH204" i="3"/>
  <c r="AI204" i="3" s="1"/>
  <c r="AV205" i="3"/>
  <c r="AW205" i="3" s="1"/>
  <c r="BN207" i="3"/>
  <c r="AH208" i="3"/>
  <c r="AH209" i="3"/>
  <c r="AI209" i="3" s="1"/>
  <c r="BG212" i="3"/>
  <c r="BA213" i="3"/>
  <c r="BK213" i="3" s="1"/>
  <c r="BD213" i="3"/>
  <c r="BC213" i="3"/>
  <c r="BN219" i="3"/>
  <c r="AH220" i="3"/>
  <c r="AI220" i="3" s="1"/>
  <c r="AV221" i="3"/>
  <c r="AW221" i="3" s="1"/>
  <c r="BN223" i="3"/>
  <c r="AH224" i="3"/>
  <c r="AH225" i="3"/>
  <c r="AI225" i="3" s="1"/>
  <c r="BG228" i="3"/>
  <c r="BA229" i="3"/>
  <c r="BK229" i="3" s="1"/>
  <c r="BD229" i="3"/>
  <c r="BC229" i="3"/>
  <c r="BJ232" i="3"/>
  <c r="BN235" i="3"/>
  <c r="AH236" i="3"/>
  <c r="AI236" i="3" s="1"/>
  <c r="AV238" i="3"/>
  <c r="AW238" i="3" s="1"/>
  <c r="BD238" i="3"/>
  <c r="BC240" i="3"/>
  <c r="AV243" i="3"/>
  <c r="AW243" i="3" s="1"/>
  <c r="AV245" i="3"/>
  <c r="AW245" i="3" s="1"/>
  <c r="AH245" i="3"/>
  <c r="AI245" i="3" s="1"/>
  <c r="AV256" i="3"/>
  <c r="AW256" i="3" s="1"/>
  <c r="AZ263" i="3"/>
  <c r="BI263" i="3" s="1"/>
  <c r="BE263" i="3" s="1"/>
  <c r="BM263" i="3"/>
  <c r="BO263" i="3" s="1"/>
  <c r="BA263" i="3"/>
  <c r="BK263" i="3" s="1"/>
  <c r="BJ263" i="3"/>
  <c r="BC263" i="3"/>
  <c r="BD263" i="3"/>
  <c r="AV265" i="3"/>
  <c r="AW265" i="3" s="1"/>
  <c r="AV278" i="3"/>
  <c r="AW278" i="3" s="1"/>
  <c r="AI278" i="3"/>
  <c r="BF278" i="3"/>
  <c r="BP283" i="3"/>
  <c r="BH283" i="3"/>
  <c r="BM284" i="3"/>
  <c r="BO284" i="3" s="1"/>
  <c r="BA284" i="3"/>
  <c r="BK284" i="3" s="1"/>
  <c r="BD284" i="3"/>
  <c r="BC284" i="3"/>
  <c r="BJ284" i="3"/>
  <c r="AZ284" i="3"/>
  <c r="BI284" i="3" s="1"/>
  <c r="BE284" i="3" s="1"/>
  <c r="AV171" i="3"/>
  <c r="AW171" i="3" s="1"/>
  <c r="BF173" i="3"/>
  <c r="AV179" i="3"/>
  <c r="AW179" i="3" s="1"/>
  <c r="BF181" i="3"/>
  <c r="BN187" i="3"/>
  <c r="AZ191" i="3"/>
  <c r="BI191" i="3" s="1"/>
  <c r="BE191" i="3" s="1"/>
  <c r="AH193" i="3"/>
  <c r="BF195" i="3"/>
  <c r="AH201" i="3"/>
  <c r="AV203" i="3"/>
  <c r="AW203" i="3" s="1"/>
  <c r="AV214" i="3"/>
  <c r="AW214" i="3" s="1"/>
  <c r="AV219" i="3"/>
  <c r="AW219" i="3" s="1"/>
  <c r="BF225" i="3"/>
  <c r="AV230" i="3"/>
  <c r="AW230" i="3" s="1"/>
  <c r="AV235" i="3"/>
  <c r="AW235" i="3" s="1"/>
  <c r="BD240" i="3"/>
  <c r="BD243" i="3"/>
  <c r="BC245" i="3"/>
  <c r="AH248" i="3"/>
  <c r="AI248" i="3" s="1"/>
  <c r="BA257" i="3"/>
  <c r="BK257" i="3" s="1"/>
  <c r="BD257" i="3"/>
  <c r="BC257" i="3"/>
  <c r="BJ257" i="3"/>
  <c r="BM257" i="3"/>
  <c r="BO257" i="3" s="1"/>
  <c r="AZ257" i="3"/>
  <c r="BI257" i="3" s="1"/>
  <c r="BE257" i="3" s="1"/>
  <c r="BM264" i="3"/>
  <c r="BO264" i="3" s="1"/>
  <c r="BA273" i="3"/>
  <c r="BK273" i="3" s="1"/>
  <c r="BD273" i="3"/>
  <c r="BC273" i="3"/>
  <c r="BJ273" i="3"/>
  <c r="AZ273" i="3"/>
  <c r="BI273" i="3" s="1"/>
  <c r="BE273" i="3" s="1"/>
  <c r="BM273" i="3"/>
  <c r="BO273" i="3" s="1"/>
  <c r="BJ276" i="3"/>
  <c r="BC282" i="3"/>
  <c r="AV186" i="3"/>
  <c r="AW186" i="3" s="1"/>
  <c r="AV195" i="3"/>
  <c r="AW195" i="3" s="1"/>
  <c r="BN198" i="3"/>
  <c r="AZ200" i="3"/>
  <c r="BI200" i="3" s="1"/>
  <c r="BE200" i="3" s="1"/>
  <c r="BD212" i="3"/>
  <c r="BC212" i="3"/>
  <c r="BJ212" i="3"/>
  <c r="AZ212" i="3"/>
  <c r="BI212" i="3" s="1"/>
  <c r="BE212" i="3" s="1"/>
  <c r="BM212" i="3"/>
  <c r="BO212" i="3" s="1"/>
  <c r="AV218" i="3"/>
  <c r="AW218" i="3" s="1"/>
  <c r="BD228" i="3"/>
  <c r="BC228" i="3"/>
  <c r="BJ228" i="3"/>
  <c r="AZ228" i="3"/>
  <c r="BI228" i="3" s="1"/>
  <c r="BE228" i="3" s="1"/>
  <c r="BM228" i="3"/>
  <c r="BO228" i="3" s="1"/>
  <c r="BM232" i="3"/>
  <c r="BO232" i="3" s="1"/>
  <c r="BA232" i="3"/>
  <c r="BK232" i="3" s="1"/>
  <c r="BD232" i="3"/>
  <c r="AV234" i="3"/>
  <c r="AW234" i="3" s="1"/>
  <c r="AH237" i="3"/>
  <c r="AI237" i="3" s="1"/>
  <c r="BA239" i="3"/>
  <c r="BK239" i="3" s="1"/>
  <c r="BJ239" i="3"/>
  <c r="AZ239" i="3"/>
  <c r="BI239" i="3" s="1"/>
  <c r="BE239" i="3" s="1"/>
  <c r="BD239" i="3"/>
  <c r="AZ240" i="3"/>
  <c r="BI240" i="3" s="1"/>
  <c r="BE240" i="3" s="1"/>
  <c r="BM247" i="3"/>
  <c r="BO247" i="3" s="1"/>
  <c r="BJ248" i="3"/>
  <c r="BM248" i="3"/>
  <c r="BO248" i="3" s="1"/>
  <c r="BA248" i="3"/>
  <c r="BK248" i="3" s="1"/>
  <c r="AV249" i="3"/>
  <c r="AW249" i="3" s="1"/>
  <c r="AI300" i="3"/>
  <c r="BF300" i="3"/>
  <c r="AH187" i="3"/>
  <c r="AI187" i="3" s="1"/>
  <c r="BN188" i="3"/>
  <c r="BF190" i="3"/>
  <c r="BN195" i="3"/>
  <c r="BC200" i="3"/>
  <c r="BJ200" i="3"/>
  <c r="AV208" i="3"/>
  <c r="AW208" i="3" s="1"/>
  <c r="AZ208" i="3"/>
  <c r="BI208" i="3" s="1"/>
  <c r="BE208" i="3" s="1"/>
  <c r="BN209" i="3"/>
  <c r="BA210" i="3"/>
  <c r="BK210" i="3" s="1"/>
  <c r="BD210" i="3"/>
  <c r="BC210" i="3"/>
  <c r="BJ210" i="3"/>
  <c r="BF211" i="3"/>
  <c r="BF213" i="3"/>
  <c r="BF214" i="3"/>
  <c r="BN214" i="3"/>
  <c r="AV224" i="3"/>
  <c r="AW224" i="3" s="1"/>
  <c r="AZ224" i="3"/>
  <c r="BI224" i="3" s="1"/>
  <c r="BE224" i="3" s="1"/>
  <c r="BN225" i="3"/>
  <c r="BA226" i="3"/>
  <c r="BK226" i="3" s="1"/>
  <c r="BD226" i="3"/>
  <c r="BC226" i="3"/>
  <c r="BJ226" i="3"/>
  <c r="BF229" i="3"/>
  <c r="BF230" i="3"/>
  <c r="BN230" i="3"/>
  <c r="BC239" i="3"/>
  <c r="AH239" i="3"/>
  <c r="AH241" i="3"/>
  <c r="BM242" i="3"/>
  <c r="BO242" i="3" s="1"/>
  <c r="BA242" i="3"/>
  <c r="BK242" i="3" s="1"/>
  <c r="BC242" i="3"/>
  <c r="BJ242" i="3"/>
  <c r="BD242" i="3"/>
  <c r="AV248" i="3"/>
  <c r="AW248" i="3" s="1"/>
  <c r="AZ248" i="3"/>
  <c r="BI248" i="3" s="1"/>
  <c r="BE248" i="3" s="1"/>
  <c r="AH251" i="3"/>
  <c r="AH255" i="3"/>
  <c r="BJ258" i="3"/>
  <c r="BP298" i="3"/>
  <c r="BH298" i="3"/>
  <c r="BN172" i="3"/>
  <c r="BN180" i="3"/>
  <c r="BN196" i="3"/>
  <c r="BD200" i="3"/>
  <c r="BJ208" i="3"/>
  <c r="BN211" i="3"/>
  <c r="AH212" i="3"/>
  <c r="AI212" i="3" s="1"/>
  <c r="BN215" i="3"/>
  <c r="AH216" i="3"/>
  <c r="AH217" i="3"/>
  <c r="AI217" i="3" s="1"/>
  <c r="BJ224" i="3"/>
  <c r="BN227" i="3"/>
  <c r="AH228" i="3"/>
  <c r="AI228" i="3" s="1"/>
  <c r="BN231" i="3"/>
  <c r="AH232" i="3"/>
  <c r="AH233" i="3"/>
  <c r="AI233" i="3" s="1"/>
  <c r="AZ234" i="3"/>
  <c r="BI234" i="3" s="1"/>
  <c r="BE234" i="3" s="1"/>
  <c r="BG236" i="3"/>
  <c r="AV237" i="3"/>
  <c r="AW237" i="3" s="1"/>
  <c r="AV246" i="3"/>
  <c r="AW246" i="3" s="1"/>
  <c r="BN249" i="3"/>
  <c r="AV253" i="3"/>
  <c r="AW253" i="3" s="1"/>
  <c r="AH254" i="3"/>
  <c r="AI254" i="3" s="1"/>
  <c r="BA255" i="3"/>
  <c r="BK255" i="3" s="1"/>
  <c r="BD255" i="3"/>
  <c r="BJ255" i="3"/>
  <c r="AH262" i="3"/>
  <c r="BJ266" i="3"/>
  <c r="AZ266" i="3"/>
  <c r="BI266" i="3" s="1"/>
  <c r="BE266" i="3" s="1"/>
  <c r="BM266" i="3"/>
  <c r="BO266" i="3" s="1"/>
  <c r="BC266" i="3"/>
  <c r="BD266" i="3"/>
  <c r="BA266" i="3"/>
  <c r="BK266" i="3" s="1"/>
  <c r="AV267" i="3"/>
  <c r="AW267" i="3" s="1"/>
  <c r="BF273" i="3"/>
  <c r="BN246" i="3"/>
  <c r="AH249" i="3"/>
  <c r="AH250" i="3"/>
  <c r="BN251" i="3"/>
  <c r="AV261" i="3"/>
  <c r="AW261" i="3" s="1"/>
  <c r="BA262" i="3"/>
  <c r="BK262" i="3" s="1"/>
  <c r="AZ262" i="3"/>
  <c r="BI262" i="3" s="1"/>
  <c r="BE262" i="3" s="1"/>
  <c r="BM262" i="3"/>
  <c r="BO262" i="3" s="1"/>
  <c r="BD262" i="3"/>
  <c r="AH267" i="3"/>
  <c r="AV269" i="3"/>
  <c r="AW269" i="3" s="1"/>
  <c r="AH274" i="3"/>
  <c r="AI274" i="3" s="1"/>
  <c r="AV284" i="3"/>
  <c r="AW284" i="3" s="1"/>
  <c r="BA286" i="3"/>
  <c r="BK286" i="3" s="1"/>
  <c r="BD286" i="3"/>
  <c r="BC286" i="3"/>
  <c r="BJ286" i="3"/>
  <c r="AZ286" i="3"/>
  <c r="BI286" i="3" s="1"/>
  <c r="BE286" i="3" s="1"/>
  <c r="BM286" i="3"/>
  <c r="BO286" i="3" s="1"/>
  <c r="BD288" i="3"/>
  <c r="BC288" i="3"/>
  <c r="BJ288" i="3"/>
  <c r="AZ288" i="3"/>
  <c r="BI288" i="3" s="1"/>
  <c r="BE288" i="3" s="1"/>
  <c r="BM288" i="3"/>
  <c r="BO288" i="3" s="1"/>
  <c r="BA288" i="3"/>
  <c r="BK288" i="3" s="1"/>
  <c r="BF317" i="3"/>
  <c r="AI317" i="3"/>
  <c r="BM320" i="3"/>
  <c r="BO320" i="3" s="1"/>
  <c r="BA320" i="3"/>
  <c r="BK320" i="3" s="1"/>
  <c r="BD320" i="3"/>
  <c r="BJ320" i="3"/>
  <c r="BC320" i="3"/>
  <c r="AZ320" i="3"/>
  <c r="BI320" i="3" s="1"/>
  <c r="BE320" i="3" s="1"/>
  <c r="BN237" i="3"/>
  <c r="AH243" i="3"/>
  <c r="AI243" i="3" s="1"/>
  <c r="AV244" i="3"/>
  <c r="AW244" i="3" s="1"/>
  <c r="AV251" i="3"/>
  <c r="AW251" i="3" s="1"/>
  <c r="AH253" i="3"/>
  <c r="AI253" i="3" s="1"/>
  <c r="BF259" i="3"/>
  <c r="BF261" i="3"/>
  <c r="BN261" i="3"/>
  <c r="AV250" i="3"/>
  <c r="AW250" i="3" s="1"/>
  <c r="AH258" i="3"/>
  <c r="AV259" i="3"/>
  <c r="AW259" i="3" s="1"/>
  <c r="AH260" i="3"/>
  <c r="AI260" i="3" s="1"/>
  <c r="AV263" i="3"/>
  <c r="AW263" i="3" s="1"/>
  <c r="AV270" i="3"/>
  <c r="AW270" i="3" s="1"/>
  <c r="AI270" i="3"/>
  <c r="BF270" i="3"/>
  <c r="AI275" i="3"/>
  <c r="BF275" i="3"/>
  <c r="AV282" i="3"/>
  <c r="AW282" i="3" s="1"/>
  <c r="AI290" i="3"/>
  <c r="BF290" i="3"/>
  <c r="BC297" i="3"/>
  <c r="BJ297" i="3"/>
  <c r="AZ297" i="3"/>
  <c r="BI297" i="3" s="1"/>
  <c r="BE297" i="3" s="1"/>
  <c r="BM297" i="3"/>
  <c r="BO297" i="3" s="1"/>
  <c r="BD297" i="3"/>
  <c r="BA297" i="3"/>
  <c r="BK297" i="3" s="1"/>
  <c r="AH240" i="3"/>
  <c r="AI240" i="3" s="1"/>
  <c r="AV252" i="3"/>
  <c r="AW252" i="3" s="1"/>
  <c r="BF253" i="3"/>
  <c r="BN254" i="3"/>
  <c r="BF256" i="3"/>
  <c r="AV262" i="3"/>
  <c r="AW262" i="3" s="1"/>
  <c r="AH264" i="3"/>
  <c r="AI264" i="3" s="1"/>
  <c r="BA281" i="3"/>
  <c r="BK281" i="3" s="1"/>
  <c r="BD281" i="3"/>
  <c r="BC281" i="3"/>
  <c r="BM281" i="3"/>
  <c r="BO281" i="3" s="1"/>
  <c r="BJ281" i="3"/>
  <c r="AZ281" i="3"/>
  <c r="BI281" i="3" s="1"/>
  <c r="BE281" i="3" s="1"/>
  <c r="AI283" i="3"/>
  <c r="BF283" i="3"/>
  <c r="AH287" i="3"/>
  <c r="AI287" i="3" s="1"/>
  <c r="AZ290" i="3"/>
  <c r="BI290" i="3" s="1"/>
  <c r="BE290" i="3" s="1"/>
  <c r="AI311" i="3"/>
  <c r="BF311" i="3"/>
  <c r="AH242" i="3"/>
  <c r="BN244" i="3"/>
  <c r="BF246" i="3"/>
  <c r="BN252" i="3"/>
  <c r="BN253" i="3"/>
  <c r="AV255" i="3"/>
  <c r="AW255" i="3" s="1"/>
  <c r="BN256" i="3"/>
  <c r="AH257" i="3"/>
  <c r="BN260" i="3"/>
  <c r="BA265" i="3"/>
  <c r="BK265" i="3" s="1"/>
  <c r="BC265" i="3"/>
  <c r="BM265" i="3"/>
  <c r="BO265" i="3" s="1"/>
  <c r="BD265" i="3"/>
  <c r="AZ265" i="3"/>
  <c r="BI265" i="3" s="1"/>
  <c r="BE265" i="3" s="1"/>
  <c r="AV268" i="3"/>
  <c r="AW268" i="3" s="1"/>
  <c r="BM268" i="3"/>
  <c r="BO268" i="3" s="1"/>
  <c r="BA268" i="3"/>
  <c r="BK268" i="3" s="1"/>
  <c r="BD268" i="3"/>
  <c r="AZ268" i="3"/>
  <c r="BI268" i="3" s="1"/>
  <c r="BE268" i="3" s="1"/>
  <c r="AV271" i="3"/>
  <c r="AW271" i="3" s="1"/>
  <c r="AV281" i="3"/>
  <c r="AW281" i="3" s="1"/>
  <c r="AH281" i="3"/>
  <c r="AI292" i="3"/>
  <c r="BF292" i="3"/>
  <c r="AH304" i="3"/>
  <c r="AI304" i="3" s="1"/>
  <c r="BN285" i="3"/>
  <c r="AV297" i="3"/>
  <c r="AW297" i="3" s="1"/>
  <c r="AH302" i="3"/>
  <c r="AI302" i="3" s="1"/>
  <c r="AH309" i="3"/>
  <c r="AH312" i="3"/>
  <c r="AI312" i="3" s="1"/>
  <c r="BP317" i="3"/>
  <c r="BC328" i="3"/>
  <c r="BM328" i="3"/>
  <c r="BO328" i="3" s="1"/>
  <c r="BJ328" i="3"/>
  <c r="AZ328" i="3"/>
  <c r="BI328" i="3" s="1"/>
  <c r="BE328" i="3" s="1"/>
  <c r="BD328" i="3"/>
  <c r="BA328" i="3"/>
  <c r="BK328" i="3" s="1"/>
  <c r="BF331" i="3"/>
  <c r="AI402" i="3"/>
  <c r="AH276" i="3"/>
  <c r="AI276" i="3" s="1"/>
  <c r="AH277" i="3"/>
  <c r="AI277" i="3" s="1"/>
  <c r="AH280" i="3"/>
  <c r="BF287" i="3"/>
  <c r="BN287" i="3"/>
  <c r="BA295" i="3"/>
  <c r="BK295" i="3" s="1"/>
  <c r="BD295" i="3"/>
  <c r="BC295" i="3"/>
  <c r="BJ295" i="3"/>
  <c r="BM295" i="3"/>
  <c r="BO295" i="3" s="1"/>
  <c r="AZ295" i="3"/>
  <c r="BI295" i="3" s="1"/>
  <c r="BE295" i="3" s="1"/>
  <c r="BM296" i="3"/>
  <c r="BO296" i="3" s="1"/>
  <c r="BA296" i="3"/>
  <c r="BK296" i="3" s="1"/>
  <c r="BJ296" i="3"/>
  <c r="BC296" i="3"/>
  <c r="AZ296" i="3"/>
  <c r="BI296" i="3" s="1"/>
  <c r="BE296" i="3" s="1"/>
  <c r="BD296" i="3"/>
  <c r="BF301" i="3"/>
  <c r="AI301" i="3"/>
  <c r="BM304" i="3"/>
  <c r="BO304" i="3" s="1"/>
  <c r="BA304" i="3"/>
  <c r="BK304" i="3" s="1"/>
  <c r="BD304" i="3"/>
  <c r="BJ304" i="3"/>
  <c r="BC304" i="3"/>
  <c r="AZ304" i="3"/>
  <c r="BI304" i="3" s="1"/>
  <c r="BE304" i="3" s="1"/>
  <c r="BL305" i="3"/>
  <c r="BG305" i="3"/>
  <c r="BP306" i="3"/>
  <c r="BH306" i="3"/>
  <c r="BF312" i="3"/>
  <c r="AV322" i="3"/>
  <c r="AW322" i="3" s="1"/>
  <c r="AH325" i="3"/>
  <c r="AI325" i="3" s="1"/>
  <c r="BA326" i="3"/>
  <c r="BK326" i="3" s="1"/>
  <c r="BJ326" i="3"/>
  <c r="BM326" i="3"/>
  <c r="BO326" i="3" s="1"/>
  <c r="AZ326" i="3"/>
  <c r="BI326" i="3" s="1"/>
  <c r="BE326" i="3" s="1"/>
  <c r="BC326" i="3"/>
  <c r="AH268" i="3"/>
  <c r="AI268" i="3" s="1"/>
  <c r="BF269" i="3"/>
  <c r="AV274" i="3"/>
  <c r="AW274" i="3" s="1"/>
  <c r="BN274" i="3"/>
  <c r="BN275" i="3"/>
  <c r="BJ294" i="3"/>
  <c r="AZ294" i="3"/>
  <c r="BI294" i="3" s="1"/>
  <c r="BE294" i="3" s="1"/>
  <c r="BM294" i="3"/>
  <c r="BO294" i="3" s="1"/>
  <c r="BC294" i="3"/>
  <c r="AV295" i="3"/>
  <c r="AW295" i="3" s="1"/>
  <c r="AV302" i="3"/>
  <c r="AW302" i="3" s="1"/>
  <c r="BP303" i="3"/>
  <c r="BH303" i="3"/>
  <c r="BA306" i="3"/>
  <c r="BK306" i="3" s="1"/>
  <c r="BD306" i="3"/>
  <c r="BC306" i="3"/>
  <c r="BJ306" i="3"/>
  <c r="AZ306" i="3"/>
  <c r="BI306" i="3" s="1"/>
  <c r="BC318" i="3"/>
  <c r="AI322" i="3"/>
  <c r="BF322" i="3"/>
  <c r="BF325" i="3"/>
  <c r="BF328" i="3"/>
  <c r="BM389" i="3"/>
  <c r="BO389" i="3" s="1"/>
  <c r="BA389" i="3"/>
  <c r="BK389" i="3" s="1"/>
  <c r="BD389" i="3"/>
  <c r="BC389" i="3"/>
  <c r="BJ389" i="3"/>
  <c r="AZ389" i="3"/>
  <c r="BI389" i="3" s="1"/>
  <c r="BE389" i="3" s="1"/>
  <c r="BN267" i="3"/>
  <c r="BF271" i="3"/>
  <c r="BN271" i="3"/>
  <c r="BN272" i="3"/>
  <c r="AV286" i="3"/>
  <c r="AW286" i="3" s="1"/>
  <c r="AV287" i="3"/>
  <c r="AW287" i="3" s="1"/>
  <c r="BH293" i="3"/>
  <c r="BP293" i="3"/>
  <c r="AH298" i="3"/>
  <c r="AI303" i="3"/>
  <c r="BF303" i="3"/>
  <c r="BA303" i="3"/>
  <c r="BK303" i="3" s="1"/>
  <c r="BD303" i="3"/>
  <c r="BC303" i="3"/>
  <c r="BJ303" i="3"/>
  <c r="AZ303" i="3"/>
  <c r="BI303" i="3" s="1"/>
  <c r="BE303" i="3" s="1"/>
  <c r="AH308" i="3"/>
  <c r="AH318" i="3"/>
  <c r="AI318" i="3" s="1"/>
  <c r="AH320" i="3"/>
  <c r="AI320" i="3" s="1"/>
  <c r="AH263" i="3"/>
  <c r="AI263" i="3" s="1"/>
  <c r="AH266" i="3"/>
  <c r="AI266" i="3" s="1"/>
  <c r="BN269" i="3"/>
  <c r="AV273" i="3"/>
  <c r="AW273" i="3" s="1"/>
  <c r="AV276" i="3"/>
  <c r="AW276" i="3" s="1"/>
  <c r="BN277" i="3"/>
  <c r="BF293" i="3"/>
  <c r="AI293" i="3"/>
  <c r="AH295" i="3"/>
  <c r="BA301" i="3"/>
  <c r="BK301" i="3" s="1"/>
  <c r="BD301" i="3"/>
  <c r="BJ301" i="3"/>
  <c r="AZ301" i="3"/>
  <c r="BI301" i="3" s="1"/>
  <c r="BE301" i="3" s="1"/>
  <c r="BC301" i="3"/>
  <c r="BM301" i="3"/>
  <c r="BO301" i="3" s="1"/>
  <c r="BA309" i="3"/>
  <c r="BK309" i="3" s="1"/>
  <c r="BD309" i="3"/>
  <c r="BM309" i="3"/>
  <c r="BO309" i="3" s="1"/>
  <c r="BJ309" i="3"/>
  <c r="AZ309" i="3"/>
  <c r="BI309" i="3" s="1"/>
  <c r="BE309" i="3" s="1"/>
  <c r="BC309" i="3"/>
  <c r="BJ318" i="3"/>
  <c r="AZ318" i="3"/>
  <c r="BI318" i="3" s="1"/>
  <c r="BE318" i="3" s="1"/>
  <c r="BM318" i="3"/>
  <c r="BO318" i="3" s="1"/>
  <c r="BA318" i="3"/>
  <c r="BK318" i="3" s="1"/>
  <c r="BD326" i="3"/>
  <c r="BM327" i="3"/>
  <c r="BO327" i="3" s="1"/>
  <c r="BA327" i="3"/>
  <c r="BK327" i="3" s="1"/>
  <c r="BC327" i="3"/>
  <c r="BJ327" i="3"/>
  <c r="BD327" i="3"/>
  <c r="AZ327" i="3"/>
  <c r="BI327" i="3" s="1"/>
  <c r="BE327" i="3" s="1"/>
  <c r="BM335" i="3"/>
  <c r="BO335" i="3" s="1"/>
  <c r="BA335" i="3"/>
  <c r="BK335" i="3" s="1"/>
  <c r="BC335" i="3"/>
  <c r="BJ335" i="3"/>
  <c r="AZ335" i="3"/>
  <c r="BI335" i="3" s="1"/>
  <c r="BE335" i="3" s="1"/>
  <c r="BD335" i="3"/>
  <c r="BC344" i="3"/>
  <c r="BJ344" i="3"/>
  <c r="AZ344" i="3"/>
  <c r="BI344" i="3" s="1"/>
  <c r="BE344" i="3" s="1"/>
  <c r="BM344" i="3"/>
  <c r="BO344" i="3" s="1"/>
  <c r="BA344" i="3"/>
  <c r="BK344" i="3" s="1"/>
  <c r="BA270" i="3"/>
  <c r="BK270" i="3" s="1"/>
  <c r="BD270" i="3"/>
  <c r="BC270" i="3"/>
  <c r="BJ270" i="3"/>
  <c r="BA278" i="3"/>
  <c r="BK278" i="3" s="1"/>
  <c r="BD278" i="3"/>
  <c r="BC278" i="3"/>
  <c r="BJ278" i="3"/>
  <c r="BF279" i="3"/>
  <c r="BN279" i="3"/>
  <c r="BN280" i="3"/>
  <c r="BF282" i="3"/>
  <c r="AH284" i="3"/>
  <c r="AI284" i="3" s="1"/>
  <c r="AH285" i="3"/>
  <c r="AI285" i="3" s="1"/>
  <c r="AH288" i="3"/>
  <c r="AI288" i="3" s="1"/>
  <c r="AH289" i="3"/>
  <c r="AI289" i="3" s="1"/>
  <c r="AV294" i="3"/>
  <c r="AW294" i="3" s="1"/>
  <c r="BD300" i="3"/>
  <c r="BC300" i="3"/>
  <c r="BJ300" i="3"/>
  <c r="AZ300" i="3"/>
  <c r="BI300" i="3" s="1"/>
  <c r="BE300" i="3" s="1"/>
  <c r="BM300" i="3"/>
  <c r="BO300" i="3" s="1"/>
  <c r="BA300" i="3"/>
  <c r="BK300" i="3" s="1"/>
  <c r="AH306" i="3"/>
  <c r="AH307" i="3"/>
  <c r="AI307" i="3" s="1"/>
  <c r="BM312" i="3"/>
  <c r="BO312" i="3" s="1"/>
  <c r="BA312" i="3"/>
  <c r="BK312" i="3" s="1"/>
  <c r="BD312" i="3"/>
  <c r="BJ312" i="3"/>
  <c r="BC312" i="3"/>
  <c r="AH316" i="3"/>
  <c r="AI316" i="3" s="1"/>
  <c r="AV321" i="3"/>
  <c r="AW321" i="3" s="1"/>
  <c r="AV336" i="3"/>
  <c r="AW336" i="3" s="1"/>
  <c r="AH344" i="3"/>
  <c r="BA283" i="3"/>
  <c r="BK283" i="3" s="1"/>
  <c r="BD283" i="3"/>
  <c r="BC283" i="3"/>
  <c r="BJ283" i="3"/>
  <c r="AZ283" i="3"/>
  <c r="BI283" i="3" s="1"/>
  <c r="BE283" i="3" s="1"/>
  <c r="AZ289" i="3"/>
  <c r="BI289" i="3" s="1"/>
  <c r="BE289" i="3" s="1"/>
  <c r="BA298" i="3"/>
  <c r="BK298" i="3" s="1"/>
  <c r="BD298" i="3"/>
  <c r="BC298" i="3"/>
  <c r="AZ298" i="3"/>
  <c r="BI298" i="3" s="1"/>
  <c r="BE298" i="3" s="1"/>
  <c r="BJ298" i="3"/>
  <c r="AV309" i="3"/>
  <c r="AW309" i="3" s="1"/>
  <c r="AV311" i="3"/>
  <c r="AW311" i="3" s="1"/>
  <c r="AI314" i="3"/>
  <c r="BF314" i="3"/>
  <c r="AZ315" i="3"/>
  <c r="BI315" i="3" s="1"/>
  <c r="BE315" i="3" s="1"/>
  <c r="BM315" i="3"/>
  <c r="BO315" i="3" s="1"/>
  <c r="BA315" i="3"/>
  <c r="BK315" i="3" s="1"/>
  <c r="BD315" i="3"/>
  <c r="BC315" i="3"/>
  <c r="BF316" i="3"/>
  <c r="BA334" i="3"/>
  <c r="BK334" i="3" s="1"/>
  <c r="BD334" i="3"/>
  <c r="BC334" i="3"/>
  <c r="BJ334" i="3"/>
  <c r="BM334" i="3"/>
  <c r="BO334" i="3" s="1"/>
  <c r="AZ334" i="3"/>
  <c r="BI334" i="3" s="1"/>
  <c r="BE334" i="3" s="1"/>
  <c r="BA357" i="3"/>
  <c r="BK357" i="3" s="1"/>
  <c r="BD357" i="3"/>
  <c r="AZ357" i="3"/>
  <c r="BI357" i="3" s="1"/>
  <c r="BE357" i="3" s="1"/>
  <c r="BJ357" i="3"/>
  <c r="BC357" i="3"/>
  <c r="BM357" i="3"/>
  <c r="BO357" i="3" s="1"/>
  <c r="AV361" i="3"/>
  <c r="AW361" i="3" s="1"/>
  <c r="AV291" i="3"/>
  <c r="AW291" i="3" s="1"/>
  <c r="AZ291" i="3"/>
  <c r="BI291" i="3" s="1"/>
  <c r="BE291" i="3" s="1"/>
  <c r="BM291" i="3"/>
  <c r="BO291" i="3" s="1"/>
  <c r="BC305" i="3"/>
  <c r="BJ305" i="3"/>
  <c r="AZ305" i="3"/>
  <c r="BI305" i="3" s="1"/>
  <c r="BE305" i="3" s="1"/>
  <c r="BM305" i="3"/>
  <c r="BO305" i="3" s="1"/>
  <c r="BD308" i="3"/>
  <c r="BC308" i="3"/>
  <c r="BJ308" i="3"/>
  <c r="AZ308" i="3"/>
  <c r="BI308" i="3" s="1"/>
  <c r="BE308" i="3" s="1"/>
  <c r="BA311" i="3"/>
  <c r="BK311" i="3" s="1"/>
  <c r="BD311" i="3"/>
  <c r="BC311" i="3"/>
  <c r="BJ311" i="3"/>
  <c r="AH313" i="3"/>
  <c r="AI313" i="3" s="1"/>
  <c r="AH321" i="3"/>
  <c r="AI321" i="3" s="1"/>
  <c r="AH323" i="3"/>
  <c r="AI323" i="3" s="1"/>
  <c r="BD324" i="3"/>
  <c r="BC324" i="3"/>
  <c r="BM324" i="3"/>
  <c r="BO324" i="3" s="1"/>
  <c r="BF339" i="3"/>
  <c r="AV344" i="3"/>
  <c r="AW344" i="3" s="1"/>
  <c r="AV346" i="3"/>
  <c r="AW346" i="3" s="1"/>
  <c r="BD346" i="3"/>
  <c r="BM346" i="3"/>
  <c r="BO346" i="3" s="1"/>
  <c r="BC346" i="3"/>
  <c r="BA346" i="3"/>
  <c r="BK346" i="3" s="1"/>
  <c r="BJ346" i="3"/>
  <c r="AZ346" i="3"/>
  <c r="BI346" i="3" s="1"/>
  <c r="BE346" i="3" s="1"/>
  <c r="AH347" i="3"/>
  <c r="AI347" i="3" s="1"/>
  <c r="BF348" i="3"/>
  <c r="AI349" i="3"/>
  <c r="BF349" i="3"/>
  <c r="BM355" i="3"/>
  <c r="BO355" i="3" s="1"/>
  <c r="BC355" i="3"/>
  <c r="BA355" i="3"/>
  <c r="BK355" i="3" s="1"/>
  <c r="BD355" i="3"/>
  <c r="BJ355" i="3"/>
  <c r="AZ355" i="3"/>
  <c r="BI355" i="3" s="1"/>
  <c r="BE355" i="3" s="1"/>
  <c r="BA291" i="3"/>
  <c r="BK291" i="3" s="1"/>
  <c r="BN292" i="3"/>
  <c r="BA293" i="3"/>
  <c r="BK293" i="3" s="1"/>
  <c r="BD293" i="3"/>
  <c r="AH296" i="3"/>
  <c r="AI296" i="3" s="1"/>
  <c r="AH299" i="3"/>
  <c r="AI299" i="3" s="1"/>
  <c r="AV301" i="3"/>
  <c r="AW301" i="3" s="1"/>
  <c r="AV304" i="3"/>
  <c r="AW304" i="3" s="1"/>
  <c r="AV306" i="3"/>
  <c r="AW306" i="3" s="1"/>
  <c r="BF310" i="3"/>
  <c r="BA324" i="3"/>
  <c r="BK324" i="3" s="1"/>
  <c r="BN325" i="3"/>
  <c r="AH326" i="3"/>
  <c r="AH338" i="3"/>
  <c r="AI338" i="3" s="1"/>
  <c r="BN338" i="3"/>
  <c r="BA394" i="3"/>
  <c r="BK394" i="3" s="1"/>
  <c r="BD394" i="3"/>
  <c r="BC394" i="3"/>
  <c r="BJ394" i="3"/>
  <c r="BM394" i="3"/>
  <c r="BO394" i="3" s="1"/>
  <c r="AZ394" i="3"/>
  <c r="BI394" i="3" s="1"/>
  <c r="BE394" i="3" s="1"/>
  <c r="AV290" i="3"/>
  <c r="AW290" i="3" s="1"/>
  <c r="AH294" i="3"/>
  <c r="AI294" i="3" s="1"/>
  <c r="AH297" i="3"/>
  <c r="AV298" i="3"/>
  <c r="AW298" i="3" s="1"/>
  <c r="AZ311" i="3"/>
  <c r="BI311" i="3" s="1"/>
  <c r="BE311" i="3" s="1"/>
  <c r="BA317" i="3"/>
  <c r="BK317" i="3" s="1"/>
  <c r="BD317" i="3"/>
  <c r="AV320" i="3"/>
  <c r="AW320" i="3" s="1"/>
  <c r="BF320" i="3"/>
  <c r="AV323" i="3"/>
  <c r="AW323" i="3" s="1"/>
  <c r="AV328" i="3"/>
  <c r="AW328" i="3" s="1"/>
  <c r="BN330" i="3"/>
  <c r="AV331" i="3"/>
  <c r="AW331" i="3" s="1"/>
  <c r="BF384" i="3"/>
  <c r="AI384" i="3"/>
  <c r="AH385" i="3"/>
  <c r="AI385" i="3" s="1"/>
  <c r="AH291" i="3"/>
  <c r="AI291" i="3" s="1"/>
  <c r="AV293" i="3"/>
  <c r="AW293" i="3" s="1"/>
  <c r="AV296" i="3"/>
  <c r="AW296" i="3" s="1"/>
  <c r="BF299" i="3"/>
  <c r="BE306" i="3"/>
  <c r="AV307" i="3"/>
  <c r="AW307" i="3" s="1"/>
  <c r="BN307" i="3"/>
  <c r="BN313" i="3"/>
  <c r="BN316" i="3"/>
  <c r="BN321" i="3"/>
  <c r="BN323" i="3"/>
  <c r="AV330" i="3"/>
  <c r="AW330" i="3" s="1"/>
  <c r="AV333" i="3"/>
  <c r="AW333" i="3" s="1"/>
  <c r="BF340" i="3"/>
  <c r="AV341" i="3"/>
  <c r="AW341" i="3" s="1"/>
  <c r="BE343" i="3"/>
  <c r="BC347" i="3"/>
  <c r="BA347" i="3"/>
  <c r="BK347" i="3" s="1"/>
  <c r="BJ347" i="3"/>
  <c r="AZ347" i="3"/>
  <c r="BI347" i="3" s="1"/>
  <c r="BE347" i="3" s="1"/>
  <c r="BD347" i="3"/>
  <c r="BM347" i="3"/>
  <c r="BO347" i="3" s="1"/>
  <c r="BA378" i="3"/>
  <c r="BK378" i="3" s="1"/>
  <c r="BC378" i="3"/>
  <c r="BJ378" i="3"/>
  <c r="BD378" i="3"/>
  <c r="AZ378" i="3"/>
  <c r="BI378" i="3" s="1"/>
  <c r="BE378" i="3" s="1"/>
  <c r="BM378" i="3"/>
  <c r="BO378" i="3" s="1"/>
  <c r="AV299" i="3"/>
  <c r="AW299" i="3" s="1"/>
  <c r="BN299" i="3"/>
  <c r="BD305" i="3"/>
  <c r="BN310" i="3"/>
  <c r="AV326" i="3"/>
  <c r="AW326" i="3" s="1"/>
  <c r="AH332" i="3"/>
  <c r="AI332" i="3" s="1"/>
  <c r="BH332" i="3"/>
  <c r="BP332" i="3"/>
  <c r="AH348" i="3"/>
  <c r="AI348" i="3" s="1"/>
  <c r="AH351" i="3"/>
  <c r="AI351" i="3" s="1"/>
  <c r="BF364" i="3"/>
  <c r="BC364" i="3"/>
  <c r="BJ364" i="3"/>
  <c r="AZ364" i="3"/>
  <c r="BI364" i="3" s="1"/>
  <c r="BE364" i="3" s="1"/>
  <c r="BD364" i="3"/>
  <c r="BM364" i="3"/>
  <c r="BO364" i="3" s="1"/>
  <c r="BA364" i="3"/>
  <c r="BK364" i="3" s="1"/>
  <c r="BD367" i="3"/>
  <c r="BC367" i="3"/>
  <c r="BJ367" i="3"/>
  <c r="BM367" i="3"/>
  <c r="BO367" i="3" s="1"/>
  <c r="BA367" i="3"/>
  <c r="BK367" i="3" s="1"/>
  <c r="AZ367" i="3"/>
  <c r="BI367" i="3" s="1"/>
  <c r="BE367" i="3" s="1"/>
  <c r="BC293" i="3"/>
  <c r="AZ293" i="3"/>
  <c r="BI293" i="3" s="1"/>
  <c r="BE293" i="3" s="1"/>
  <c r="BN302" i="3"/>
  <c r="BA308" i="3"/>
  <c r="BK308" i="3" s="1"/>
  <c r="BM311" i="3"/>
  <c r="BO311" i="3" s="1"/>
  <c r="AH334" i="3"/>
  <c r="AV337" i="3"/>
  <c r="AW337" i="3" s="1"/>
  <c r="BD339" i="3"/>
  <c r="BC339" i="3"/>
  <c r="BJ339" i="3"/>
  <c r="AZ339" i="3"/>
  <c r="BI339" i="3" s="1"/>
  <c r="BE339" i="3" s="1"/>
  <c r="BM339" i="3"/>
  <c r="BO339" i="3" s="1"/>
  <c r="BA339" i="3"/>
  <c r="BK339" i="3" s="1"/>
  <c r="AH360" i="3"/>
  <c r="BA362" i="3"/>
  <c r="BK362" i="3" s="1"/>
  <c r="BD362" i="3"/>
  <c r="BC362" i="3"/>
  <c r="BM362" i="3"/>
  <c r="BO362" i="3" s="1"/>
  <c r="BJ362" i="3"/>
  <c r="AI365" i="3"/>
  <c r="BF365" i="3"/>
  <c r="AI372" i="3"/>
  <c r="BF372" i="3"/>
  <c r="BN322" i="3"/>
  <c r="AV329" i="3"/>
  <c r="AW329" i="3" s="1"/>
  <c r="BA332" i="3"/>
  <c r="BK332" i="3" s="1"/>
  <c r="BD332" i="3"/>
  <c r="BJ332" i="3"/>
  <c r="BF333" i="3"/>
  <c r="BN333" i="3"/>
  <c r="AV340" i="3"/>
  <c r="AW340" i="3" s="1"/>
  <c r="BH340" i="3"/>
  <c r="BP340" i="3"/>
  <c r="AH343" i="3"/>
  <c r="AV345" i="3"/>
  <c r="AW345" i="3" s="1"/>
  <c r="BG348" i="3"/>
  <c r="BL348" i="3"/>
  <c r="AV349" i="3"/>
  <c r="AW349" i="3" s="1"/>
  <c r="BC351" i="3"/>
  <c r="BJ351" i="3"/>
  <c r="AZ351" i="3"/>
  <c r="BI351" i="3" s="1"/>
  <c r="BE351" i="3" s="1"/>
  <c r="BD351" i="3"/>
  <c r="BM351" i="3"/>
  <c r="BO351" i="3" s="1"/>
  <c r="BF352" i="3"/>
  <c r="AI352" i="3"/>
  <c r="AH356" i="3"/>
  <c r="AI356" i="3" s="1"/>
  <c r="BF369" i="3"/>
  <c r="AI369" i="3"/>
  <c r="BD377" i="3"/>
  <c r="BJ377" i="3"/>
  <c r="BM377" i="3"/>
  <c r="BO377" i="3" s="1"/>
  <c r="BA377" i="3"/>
  <c r="BK377" i="3" s="1"/>
  <c r="AZ377" i="3"/>
  <c r="BI377" i="3" s="1"/>
  <c r="BE377" i="3" s="1"/>
  <c r="BC377" i="3"/>
  <c r="BF324" i="3"/>
  <c r="AH335" i="3"/>
  <c r="AH336" i="3"/>
  <c r="BN337" i="3"/>
  <c r="AV339" i="3"/>
  <c r="AW339" i="3" s="1"/>
  <c r="BN360" i="3"/>
  <c r="AV362" i="3"/>
  <c r="AW362" i="3" s="1"/>
  <c r="BM363" i="3"/>
  <c r="BO363" i="3" s="1"/>
  <c r="BC363" i="3"/>
  <c r="BA363" i="3"/>
  <c r="BK363" i="3" s="1"/>
  <c r="BD363" i="3"/>
  <c r="BJ363" i="3"/>
  <c r="AZ363" i="3"/>
  <c r="BI363" i="3" s="1"/>
  <c r="BE363" i="3" s="1"/>
  <c r="BF392" i="3"/>
  <c r="AI392" i="3"/>
  <c r="BA340" i="3"/>
  <c r="BK340" i="3" s="1"/>
  <c r="BD340" i="3"/>
  <c r="BC340" i="3"/>
  <c r="BJ340" i="3"/>
  <c r="AZ340" i="3"/>
  <c r="BI340" i="3" s="1"/>
  <c r="BE340" i="3" s="1"/>
  <c r="AH342" i="3"/>
  <c r="BA342" i="3"/>
  <c r="BK342" i="3" s="1"/>
  <c r="BD342" i="3"/>
  <c r="BC342" i="3"/>
  <c r="BJ342" i="3"/>
  <c r="AZ342" i="3"/>
  <c r="BI342" i="3" s="1"/>
  <c r="BE342" i="3" s="1"/>
  <c r="BM342" i="3"/>
  <c r="BO342" i="3" s="1"/>
  <c r="AH345" i="3"/>
  <c r="AV350" i="3"/>
  <c r="AW350" i="3" s="1"/>
  <c r="AV353" i="3"/>
  <c r="AW353" i="3" s="1"/>
  <c r="AV366" i="3"/>
  <c r="AW366" i="3" s="1"/>
  <c r="BA368" i="3"/>
  <c r="BK368" i="3" s="1"/>
  <c r="BC368" i="3"/>
  <c r="BJ368" i="3"/>
  <c r="AZ368" i="3"/>
  <c r="BI368" i="3" s="1"/>
  <c r="BE368" i="3" s="1"/>
  <c r="BM368" i="3"/>
  <c r="BO368" i="3" s="1"/>
  <c r="BD368" i="3"/>
  <c r="BM381" i="3"/>
  <c r="BO381" i="3" s="1"/>
  <c r="BD381" i="3"/>
  <c r="BC381" i="3"/>
  <c r="BA381" i="3"/>
  <c r="BK381" i="3" s="1"/>
  <c r="BJ381" i="3"/>
  <c r="AZ381" i="3"/>
  <c r="BI381" i="3" s="1"/>
  <c r="BE381" i="3" s="1"/>
  <c r="BM405" i="3"/>
  <c r="BO405" i="3" s="1"/>
  <c r="BA405" i="3"/>
  <c r="BK405" i="3" s="1"/>
  <c r="BD405" i="3"/>
  <c r="BJ405" i="3"/>
  <c r="BC405" i="3"/>
  <c r="AZ405" i="3"/>
  <c r="BI405" i="3" s="1"/>
  <c r="BE405" i="3" s="1"/>
  <c r="AH327" i="3"/>
  <c r="BN329" i="3"/>
  <c r="BF330" i="3"/>
  <c r="BD331" i="3"/>
  <c r="BJ331" i="3"/>
  <c r="AZ331" i="3"/>
  <c r="BI331" i="3" s="1"/>
  <c r="BE331" i="3" s="1"/>
  <c r="BF332" i="3"/>
  <c r="BN336" i="3"/>
  <c r="AV338" i="3"/>
  <c r="AW338" i="3" s="1"/>
  <c r="AH341" i="3"/>
  <c r="AI341" i="3" s="1"/>
  <c r="BN341" i="3"/>
  <c r="BM343" i="3"/>
  <c r="BO343" i="3" s="1"/>
  <c r="BA343" i="3"/>
  <c r="BK343" i="3" s="1"/>
  <c r="BD343" i="3"/>
  <c r="BC343" i="3"/>
  <c r="BJ343" i="3"/>
  <c r="BA351" i="3"/>
  <c r="BK351" i="3" s="1"/>
  <c r="AH353" i="3"/>
  <c r="AI357" i="3"/>
  <c r="BF357" i="3"/>
  <c r="BE362" i="3"/>
  <c r="BF347" i="3"/>
  <c r="BD348" i="3"/>
  <c r="AH350" i="3"/>
  <c r="AI350" i="3" s="1"/>
  <c r="AV355" i="3"/>
  <c r="AW355" i="3" s="1"/>
  <c r="AH358" i="3"/>
  <c r="AI358" i="3" s="1"/>
  <c r="AZ366" i="3"/>
  <c r="BI366" i="3" s="1"/>
  <c r="BE366" i="3" s="1"/>
  <c r="BM366" i="3"/>
  <c r="BO366" i="3" s="1"/>
  <c r="BD366" i="3"/>
  <c r="AH367" i="3"/>
  <c r="AI367" i="3" s="1"/>
  <c r="AV371" i="3"/>
  <c r="AW371" i="3" s="1"/>
  <c r="BJ371" i="3"/>
  <c r="BM371" i="3"/>
  <c r="BO371" i="3" s="1"/>
  <c r="AZ371" i="3"/>
  <c r="BI371" i="3" s="1"/>
  <c r="BE371" i="3" s="1"/>
  <c r="BD371" i="3"/>
  <c r="BC371" i="3"/>
  <c r="BA371" i="3"/>
  <c r="BK371" i="3" s="1"/>
  <c r="AH375" i="3"/>
  <c r="AI375" i="3" s="1"/>
  <c r="AV381" i="3"/>
  <c r="AW381" i="3" s="1"/>
  <c r="AV383" i="3"/>
  <c r="AW383" i="3" s="1"/>
  <c r="BM467" i="3"/>
  <c r="BO467" i="3" s="1"/>
  <c r="BA467" i="3"/>
  <c r="BK467" i="3" s="1"/>
  <c r="BC467" i="3"/>
  <c r="BD467" i="3"/>
  <c r="BJ467" i="3"/>
  <c r="AZ467" i="3"/>
  <c r="BI467" i="3" s="1"/>
  <c r="BE467" i="3" s="1"/>
  <c r="BM348" i="3"/>
  <c r="BO348" i="3" s="1"/>
  <c r="BN361" i="3"/>
  <c r="AH363" i="3"/>
  <c r="AI363" i="3" s="1"/>
  <c r="AV365" i="3"/>
  <c r="AW365" i="3" s="1"/>
  <c r="BC366" i="3"/>
  <c r="AV378" i="3"/>
  <c r="AW378" i="3" s="1"/>
  <c r="AV380" i="3"/>
  <c r="AW380" i="3" s="1"/>
  <c r="BN349" i="3"/>
  <c r="BF351" i="3"/>
  <c r="AH362" i="3"/>
  <c r="AV364" i="3"/>
  <c r="AW364" i="3" s="1"/>
  <c r="AV369" i="3"/>
  <c r="AW369" i="3" s="1"/>
  <c r="BJ369" i="3"/>
  <c r="AZ369" i="3"/>
  <c r="BI369" i="3" s="1"/>
  <c r="BE369" i="3" s="1"/>
  <c r="BM369" i="3"/>
  <c r="BO369" i="3" s="1"/>
  <c r="BA369" i="3"/>
  <c r="BK369" i="3" s="1"/>
  <c r="BF374" i="3"/>
  <c r="AH393" i="3"/>
  <c r="AI393" i="3" s="1"/>
  <c r="BM400" i="3"/>
  <c r="BO400" i="3" s="1"/>
  <c r="BD400" i="3"/>
  <c r="BJ400" i="3"/>
  <c r="AZ400" i="3"/>
  <c r="BI400" i="3" s="1"/>
  <c r="BE400" i="3" s="1"/>
  <c r="BC400" i="3"/>
  <c r="BA400" i="3"/>
  <c r="BK400" i="3" s="1"/>
  <c r="BA407" i="3"/>
  <c r="BK407" i="3" s="1"/>
  <c r="BD407" i="3"/>
  <c r="BC407" i="3"/>
  <c r="AZ407" i="3"/>
  <c r="BI407" i="3" s="1"/>
  <c r="BE407" i="3" s="1"/>
  <c r="BM407" i="3"/>
  <c r="BO407" i="3" s="1"/>
  <c r="BJ407" i="3"/>
  <c r="BH418" i="3"/>
  <c r="BP418" i="3"/>
  <c r="BN356" i="3"/>
  <c r="BN365" i="3"/>
  <c r="BC369" i="3"/>
  <c r="AV375" i="3"/>
  <c r="AW375" i="3" s="1"/>
  <c r="AH376" i="3"/>
  <c r="AH381" i="3"/>
  <c r="AH387" i="3"/>
  <c r="AV391" i="3"/>
  <c r="AW391" i="3" s="1"/>
  <c r="AV398" i="3"/>
  <c r="AW398" i="3" s="1"/>
  <c r="AV410" i="3"/>
  <c r="AW410" i="3" s="1"/>
  <c r="BF418" i="3"/>
  <c r="AI418" i="3"/>
  <c r="AH346" i="3"/>
  <c r="AZ348" i="3"/>
  <c r="BI348" i="3" s="1"/>
  <c r="BE348" i="3" s="1"/>
  <c r="BN358" i="3"/>
  <c r="AH366" i="3"/>
  <c r="AI366" i="3" s="1"/>
  <c r="BD369" i="3"/>
  <c r="BA386" i="3"/>
  <c r="BK386" i="3" s="1"/>
  <c r="BD386" i="3"/>
  <c r="BC386" i="3"/>
  <c r="BJ386" i="3"/>
  <c r="BM386" i="3"/>
  <c r="BO386" i="3" s="1"/>
  <c r="AZ386" i="3"/>
  <c r="BI386" i="3" s="1"/>
  <c r="BE386" i="3" s="1"/>
  <c r="BC406" i="3"/>
  <c r="BJ406" i="3"/>
  <c r="AZ406" i="3"/>
  <c r="BI406" i="3" s="1"/>
  <c r="BE406" i="3" s="1"/>
  <c r="BM406" i="3"/>
  <c r="BO406" i="3" s="1"/>
  <c r="BD406" i="3"/>
  <c r="BA406" i="3"/>
  <c r="BK406" i="3" s="1"/>
  <c r="BA437" i="3"/>
  <c r="BK437" i="3" s="1"/>
  <c r="BD437" i="3"/>
  <c r="BC437" i="3"/>
  <c r="BJ437" i="3"/>
  <c r="BM437" i="3"/>
  <c r="BO437" i="3" s="1"/>
  <c r="AZ437" i="3"/>
  <c r="BI437" i="3" s="1"/>
  <c r="BE437" i="3" s="1"/>
  <c r="AV348" i="3"/>
  <c r="AW348" i="3" s="1"/>
  <c r="AV352" i="3"/>
  <c r="AW352" i="3" s="1"/>
  <c r="BN353" i="3"/>
  <c r="AH355" i="3"/>
  <c r="AI355" i="3" s="1"/>
  <c r="AV357" i="3"/>
  <c r="AW357" i="3" s="1"/>
  <c r="AH370" i="3"/>
  <c r="AI370" i="3" s="1"/>
  <c r="BJ370" i="3"/>
  <c r="AZ370" i="3"/>
  <c r="BI370" i="3" s="1"/>
  <c r="BE370" i="3" s="1"/>
  <c r="BM370" i="3"/>
  <c r="BO370" i="3" s="1"/>
  <c r="BD370" i="3"/>
  <c r="BC370" i="3"/>
  <c r="BA370" i="3"/>
  <c r="BK370" i="3" s="1"/>
  <c r="AV386" i="3"/>
  <c r="AW386" i="3" s="1"/>
  <c r="BJ387" i="3"/>
  <c r="BM387" i="3"/>
  <c r="BO387" i="3" s="1"/>
  <c r="BA387" i="3"/>
  <c r="BK387" i="3" s="1"/>
  <c r="BD387" i="3"/>
  <c r="AZ387" i="3"/>
  <c r="BI387" i="3" s="1"/>
  <c r="BE387" i="3" s="1"/>
  <c r="BC387" i="3"/>
  <c r="BF399" i="3"/>
  <c r="AI399" i="3"/>
  <c r="BN345" i="3"/>
  <c r="AH354" i="3"/>
  <c r="BF355" i="3"/>
  <c r="AV356" i="3"/>
  <c r="AW356" i="3" s="1"/>
  <c r="AV360" i="3"/>
  <c r="AW360" i="3" s="1"/>
  <c r="AI368" i="3"/>
  <c r="AV368" i="3"/>
  <c r="AW368" i="3" s="1"/>
  <c r="BM373" i="3"/>
  <c r="BO373" i="3" s="1"/>
  <c r="BD373" i="3"/>
  <c r="BC373" i="3"/>
  <c r="BA373" i="3"/>
  <c r="BK373" i="3" s="1"/>
  <c r="AZ376" i="3"/>
  <c r="BI376" i="3" s="1"/>
  <c r="BE376" i="3" s="1"/>
  <c r="BA376" i="3"/>
  <c r="BK376" i="3" s="1"/>
  <c r="BD376" i="3"/>
  <c r="BJ376" i="3"/>
  <c r="BM376" i="3"/>
  <c r="BO376" i="3" s="1"/>
  <c r="AV377" i="3"/>
  <c r="AW377" i="3" s="1"/>
  <c r="AH389" i="3"/>
  <c r="BJ413" i="3"/>
  <c r="BN374" i="3"/>
  <c r="BF378" i="3"/>
  <c r="AH382" i="3"/>
  <c r="AI382" i="3" s="1"/>
  <c r="BF386" i="3"/>
  <c r="AH390" i="3"/>
  <c r="AI390" i="3" s="1"/>
  <c r="BN390" i="3"/>
  <c r="BF394" i="3"/>
  <c r="BN395" i="3"/>
  <c r="BF401" i="3"/>
  <c r="BN404" i="3"/>
  <c r="BD426" i="3"/>
  <c r="BC426" i="3"/>
  <c r="BM426" i="3"/>
  <c r="BO426" i="3" s="1"/>
  <c r="BA426" i="3"/>
  <c r="BK426" i="3" s="1"/>
  <c r="BJ426" i="3"/>
  <c r="AZ426" i="3"/>
  <c r="BI426" i="3" s="1"/>
  <c r="BE426" i="3" s="1"/>
  <c r="BG427" i="3"/>
  <c r="BL427" i="3"/>
  <c r="AV446" i="3"/>
  <c r="AW446" i="3" s="1"/>
  <c r="BN466" i="3"/>
  <c r="BF370" i="3"/>
  <c r="AH371" i="3"/>
  <c r="BN382" i="3"/>
  <c r="BF385" i="3"/>
  <c r="AV387" i="3"/>
  <c r="AW387" i="3" s="1"/>
  <c r="AH388" i="3"/>
  <c r="AV389" i="3"/>
  <c r="AW389" i="3" s="1"/>
  <c r="BF390" i="3"/>
  <c r="BF393" i="3"/>
  <c r="AV395" i="3"/>
  <c r="AW395" i="3" s="1"/>
  <c r="AH397" i="3"/>
  <c r="AI397" i="3" s="1"/>
  <c r="BJ398" i="3"/>
  <c r="BA398" i="3"/>
  <c r="BK398" i="3" s="1"/>
  <c r="BD398" i="3"/>
  <c r="BC398" i="3"/>
  <c r="BC414" i="3"/>
  <c r="BJ414" i="3"/>
  <c r="AZ414" i="3"/>
  <c r="BI414" i="3" s="1"/>
  <c r="BE414" i="3" s="1"/>
  <c r="BM414" i="3"/>
  <c r="BO414" i="3" s="1"/>
  <c r="BF424" i="3"/>
  <c r="AI424" i="3"/>
  <c r="BA440" i="3"/>
  <c r="BK440" i="3" s="1"/>
  <c r="BD440" i="3"/>
  <c r="BC440" i="3"/>
  <c r="AZ440" i="3"/>
  <c r="BI440" i="3" s="1"/>
  <c r="BE440" i="3" s="1"/>
  <c r="BM440" i="3"/>
  <c r="BO440" i="3" s="1"/>
  <c r="BJ440" i="3"/>
  <c r="AV373" i="3"/>
  <c r="AW373" i="3" s="1"/>
  <c r="AH373" i="3"/>
  <c r="AV374" i="3"/>
  <c r="AW374" i="3" s="1"/>
  <c r="AV379" i="3"/>
  <c r="AW379" i="3" s="1"/>
  <c r="AH379" i="3"/>
  <c r="BN380" i="3"/>
  <c r="BN384" i="3"/>
  <c r="BN385" i="3"/>
  <c r="BN392" i="3"/>
  <c r="BN393" i="3"/>
  <c r="BF396" i="3"/>
  <c r="BN396" i="3"/>
  <c r="BF397" i="3"/>
  <c r="BD397" i="3"/>
  <c r="AH403" i="3"/>
  <c r="BP415" i="3"/>
  <c r="BH415" i="3"/>
  <c r="BF431" i="3"/>
  <c r="AI431" i="3"/>
  <c r="AH377" i="3"/>
  <c r="AI377" i="3" s="1"/>
  <c r="BM398" i="3"/>
  <c r="BO398" i="3" s="1"/>
  <c r="BN399" i="3"/>
  <c r="AV401" i="3"/>
  <c r="AW401" i="3" s="1"/>
  <c r="BC401" i="3"/>
  <c r="BJ401" i="3"/>
  <c r="BM401" i="3"/>
  <c r="BO401" i="3" s="1"/>
  <c r="BD401" i="3"/>
  <c r="BA401" i="3"/>
  <c r="BK401" i="3" s="1"/>
  <c r="AZ401" i="3"/>
  <c r="BI401" i="3" s="1"/>
  <c r="BE401" i="3" s="1"/>
  <c r="AI407" i="3"/>
  <c r="BF407" i="3"/>
  <c r="AZ410" i="3"/>
  <c r="BI410" i="3" s="1"/>
  <c r="BE410" i="3" s="1"/>
  <c r="BA414" i="3"/>
  <c r="BK414" i="3" s="1"/>
  <c r="BA415" i="3"/>
  <c r="BK415" i="3" s="1"/>
  <c r="BD415" i="3"/>
  <c r="BC415" i="3"/>
  <c r="BJ415" i="3"/>
  <c r="AZ415" i="3"/>
  <c r="BI415" i="3" s="1"/>
  <c r="BE415" i="3" s="1"/>
  <c r="AV426" i="3"/>
  <c r="AW426" i="3" s="1"/>
  <c r="BN383" i="3"/>
  <c r="AV384" i="3"/>
  <c r="AW384" i="3" s="1"/>
  <c r="BN391" i="3"/>
  <c r="AV392" i="3"/>
  <c r="AW392" i="3" s="1"/>
  <c r="AH395" i="3"/>
  <c r="AI395" i="3" s="1"/>
  <c r="AV396" i="3"/>
  <c r="AW396" i="3" s="1"/>
  <c r="AH400" i="3"/>
  <c r="AV402" i="3"/>
  <c r="AW402" i="3" s="1"/>
  <c r="BN402" i="3"/>
  <c r="BN403" i="3"/>
  <c r="AV404" i="3"/>
  <c r="AW404" i="3" s="1"/>
  <c r="AH415" i="3"/>
  <c r="BA421" i="3"/>
  <c r="BK421" i="3" s="1"/>
  <c r="BD421" i="3"/>
  <c r="BM421" i="3"/>
  <c r="BO421" i="3" s="1"/>
  <c r="BJ421" i="3"/>
  <c r="BC421" i="3"/>
  <c r="AZ421" i="3"/>
  <c r="BI421" i="3" s="1"/>
  <c r="BE421" i="3" s="1"/>
  <c r="BA429" i="3"/>
  <c r="BK429" i="3" s="1"/>
  <c r="BH434" i="3"/>
  <c r="BP434" i="3"/>
  <c r="BN372" i="3"/>
  <c r="BN375" i="3"/>
  <c r="AH380" i="3"/>
  <c r="BN388" i="3"/>
  <c r="AH398" i="3"/>
  <c r="AH404" i="3"/>
  <c r="AI404" i="3" s="1"/>
  <c r="BF410" i="3"/>
  <c r="AI410" i="3"/>
  <c r="BA410" i="3"/>
  <c r="BK410" i="3" s="1"/>
  <c r="BD410" i="3"/>
  <c r="BC410" i="3"/>
  <c r="BM410" i="3"/>
  <c r="BO410" i="3" s="1"/>
  <c r="BP412" i="3"/>
  <c r="BH412" i="3"/>
  <c r="AH405" i="3"/>
  <c r="AI405" i="3" s="1"/>
  <c r="BA418" i="3"/>
  <c r="BK418" i="3" s="1"/>
  <c r="BD418" i="3"/>
  <c r="BC418" i="3"/>
  <c r="BJ418" i="3"/>
  <c r="AH419" i="3"/>
  <c r="AI419" i="3" s="1"/>
  <c r="AV428" i="3"/>
  <c r="AW428" i="3" s="1"/>
  <c r="AH430" i="3"/>
  <c r="AI430" i="3" s="1"/>
  <c r="BA445" i="3"/>
  <c r="BK445" i="3" s="1"/>
  <c r="BD445" i="3"/>
  <c r="BC445" i="3"/>
  <c r="BJ445" i="3"/>
  <c r="BM445" i="3"/>
  <c r="BO445" i="3" s="1"/>
  <c r="AZ445" i="3"/>
  <c r="BI445" i="3" s="1"/>
  <c r="BE445" i="3" s="1"/>
  <c r="BA450" i="3"/>
  <c r="BK450" i="3" s="1"/>
  <c r="BD450" i="3"/>
  <c r="AZ450" i="3"/>
  <c r="BI450" i="3" s="1"/>
  <c r="BE450" i="3" s="1"/>
  <c r="BM450" i="3"/>
  <c r="BO450" i="3" s="1"/>
  <c r="BC450" i="3"/>
  <c r="BA453" i="3"/>
  <c r="BK453" i="3" s="1"/>
  <c r="BD453" i="3"/>
  <c r="BC453" i="3"/>
  <c r="BM453" i="3"/>
  <c r="BO453" i="3" s="1"/>
  <c r="BJ453" i="3"/>
  <c r="AZ453" i="3"/>
  <c r="BI453" i="3" s="1"/>
  <c r="BE453" i="3" s="1"/>
  <c r="AV415" i="3"/>
  <c r="AW415" i="3" s="1"/>
  <c r="AV416" i="3"/>
  <c r="AW416" i="3" s="1"/>
  <c r="AH417" i="3"/>
  <c r="AI417" i="3" s="1"/>
  <c r="AV421" i="3"/>
  <c r="AW421" i="3" s="1"/>
  <c r="AV434" i="3"/>
  <c r="AW434" i="3" s="1"/>
  <c r="BJ450" i="3"/>
  <c r="AV405" i="3"/>
  <c r="AW405" i="3" s="1"/>
  <c r="BF405" i="3"/>
  <c r="AH406" i="3"/>
  <c r="AV407" i="3"/>
  <c r="AW407" i="3" s="1"/>
  <c r="BF417" i="3"/>
  <c r="BJ419" i="3"/>
  <c r="AZ419" i="3"/>
  <c r="BI419" i="3" s="1"/>
  <c r="BE419" i="3" s="1"/>
  <c r="BM419" i="3"/>
  <c r="BO419" i="3" s="1"/>
  <c r="AV420" i="3"/>
  <c r="AW420" i="3" s="1"/>
  <c r="AH426" i="3"/>
  <c r="AI426" i="3" s="1"/>
  <c r="AH432" i="3"/>
  <c r="BD434" i="3"/>
  <c r="BC434" i="3"/>
  <c r="BJ434" i="3"/>
  <c r="BA434" i="3"/>
  <c r="BK434" i="3" s="1"/>
  <c r="AZ434" i="3"/>
  <c r="BI434" i="3" s="1"/>
  <c r="BE434" i="3" s="1"/>
  <c r="AV442" i="3"/>
  <c r="AW442" i="3" s="1"/>
  <c r="BF408" i="3"/>
  <c r="BN408" i="3"/>
  <c r="BN409" i="3"/>
  <c r="AH413" i="3"/>
  <c r="AI413" i="3" s="1"/>
  <c r="AH414" i="3"/>
  <c r="AI414" i="3" s="1"/>
  <c r="BN417" i="3"/>
  <c r="BC419" i="3"/>
  <c r="BA419" i="3"/>
  <c r="BK419" i="3" s="1"/>
  <c r="BF423" i="3"/>
  <c r="AZ433" i="3"/>
  <c r="BI433" i="3" s="1"/>
  <c r="BE433" i="3" s="1"/>
  <c r="BM433" i="3"/>
  <c r="BO433" i="3" s="1"/>
  <c r="BD433" i="3"/>
  <c r="BA433" i="3"/>
  <c r="BK433" i="3" s="1"/>
  <c r="BA435" i="3"/>
  <c r="BK435" i="3" s="1"/>
  <c r="BD435" i="3"/>
  <c r="BJ435" i="3"/>
  <c r="BM435" i="3"/>
  <c r="BO435" i="3" s="1"/>
  <c r="AZ435" i="3"/>
  <c r="BI435" i="3" s="1"/>
  <c r="BE435" i="3" s="1"/>
  <c r="BC435" i="3"/>
  <c r="AI469" i="3"/>
  <c r="BF469" i="3"/>
  <c r="AV408" i="3"/>
  <c r="AW408" i="3" s="1"/>
  <c r="AV411" i="3"/>
  <c r="AW411" i="3" s="1"/>
  <c r="BJ411" i="3"/>
  <c r="AZ411" i="3"/>
  <c r="BI411" i="3" s="1"/>
  <c r="BE411" i="3" s="1"/>
  <c r="BM411" i="3"/>
  <c r="BO411" i="3" s="1"/>
  <c r="BA412" i="3"/>
  <c r="BK412" i="3" s="1"/>
  <c r="BD412" i="3"/>
  <c r="BC412" i="3"/>
  <c r="BJ412" i="3"/>
  <c r="AZ412" i="3"/>
  <c r="BI412" i="3" s="1"/>
  <c r="BE412" i="3" s="1"/>
  <c r="BF414" i="3"/>
  <c r="BD419" i="3"/>
  <c r="BN422" i="3"/>
  <c r="BP423" i="3"/>
  <c r="BH423" i="3"/>
  <c r="BM430" i="3"/>
  <c r="BO430" i="3" s="1"/>
  <c r="BC430" i="3"/>
  <c r="BA430" i="3"/>
  <c r="BK430" i="3" s="1"/>
  <c r="BD430" i="3"/>
  <c r="BJ430" i="3"/>
  <c r="AZ430" i="3"/>
  <c r="BI430" i="3" s="1"/>
  <c r="BE430" i="3" s="1"/>
  <c r="BJ436" i="3"/>
  <c r="AZ436" i="3"/>
  <c r="BI436" i="3" s="1"/>
  <c r="BE436" i="3" s="1"/>
  <c r="BM436" i="3"/>
  <c r="BO436" i="3" s="1"/>
  <c r="BA436" i="3"/>
  <c r="BK436" i="3" s="1"/>
  <c r="BD436" i="3"/>
  <c r="BC436" i="3"/>
  <c r="AH441" i="3"/>
  <c r="AI441" i="3" s="1"/>
  <c r="BD443" i="3"/>
  <c r="AH445" i="3"/>
  <c r="AH449" i="3"/>
  <c r="BC411" i="3"/>
  <c r="AH416" i="3"/>
  <c r="AI416" i="3" s="1"/>
  <c r="BN416" i="3"/>
  <c r="AV418" i="3"/>
  <c r="AW418" i="3" s="1"/>
  <c r="BC423" i="3"/>
  <c r="BJ423" i="3"/>
  <c r="BA423" i="3"/>
  <c r="BK423" i="3" s="1"/>
  <c r="AZ423" i="3"/>
  <c r="BI423" i="3" s="1"/>
  <c r="BE423" i="3" s="1"/>
  <c r="BD423" i="3"/>
  <c r="AH425" i="3"/>
  <c r="AI425" i="3" s="1"/>
  <c r="BN428" i="3"/>
  <c r="BJ444" i="3"/>
  <c r="AZ444" i="3"/>
  <c r="BI444" i="3" s="1"/>
  <c r="BE444" i="3" s="1"/>
  <c r="BM444" i="3"/>
  <c r="BO444" i="3" s="1"/>
  <c r="BA444" i="3"/>
  <c r="BK444" i="3" s="1"/>
  <c r="BD444" i="3"/>
  <c r="BC444" i="3"/>
  <c r="AI461" i="3"/>
  <c r="BF461" i="3"/>
  <c r="BN420" i="3"/>
  <c r="AV424" i="3"/>
  <c r="AW424" i="3" s="1"/>
  <c r="AV427" i="3"/>
  <c r="AW427" i="3" s="1"/>
  <c r="BH427" i="3"/>
  <c r="BP427" i="3"/>
  <c r="AH429" i="3"/>
  <c r="BF430" i="3"/>
  <c r="AV431" i="3"/>
  <c r="AW431" i="3" s="1"/>
  <c r="BF434" i="3"/>
  <c r="AV435" i="3"/>
  <c r="AW435" i="3" s="1"/>
  <c r="BM438" i="3"/>
  <c r="BO438" i="3" s="1"/>
  <c r="BA438" i="3"/>
  <c r="BK438" i="3" s="1"/>
  <c r="BC438" i="3"/>
  <c r="AV443" i="3"/>
  <c r="AW443" i="3" s="1"/>
  <c r="BF443" i="3"/>
  <c r="BM446" i="3"/>
  <c r="BO446" i="3" s="1"/>
  <c r="BA446" i="3"/>
  <c r="BK446" i="3" s="1"/>
  <c r="BC446" i="3"/>
  <c r="BN448" i="3"/>
  <c r="BN459" i="3"/>
  <c r="BD479" i="3"/>
  <c r="BC479" i="3"/>
  <c r="BJ479" i="3"/>
  <c r="AZ479" i="3"/>
  <c r="BI479" i="3" s="1"/>
  <c r="BE479" i="3" s="1"/>
  <c r="BM479" i="3"/>
  <c r="BO479" i="3" s="1"/>
  <c r="BA479" i="3"/>
  <c r="BK479" i="3" s="1"/>
  <c r="AI484" i="3"/>
  <c r="BF484" i="3"/>
  <c r="BN432" i="3"/>
  <c r="BD438" i="3"/>
  <c r="BF441" i="3"/>
  <c r="BD446" i="3"/>
  <c r="BF448" i="3"/>
  <c r="BN451" i="3"/>
  <c r="AH457" i="3"/>
  <c r="AI457" i="3" s="1"/>
  <c r="BA458" i="3"/>
  <c r="BK458" i="3" s="1"/>
  <c r="BD458" i="3"/>
  <c r="BC458" i="3"/>
  <c r="BJ458" i="3"/>
  <c r="BM458" i="3"/>
  <c r="BO458" i="3" s="1"/>
  <c r="AZ458" i="3"/>
  <c r="BI458" i="3" s="1"/>
  <c r="BE458" i="3" s="1"/>
  <c r="AH465" i="3"/>
  <c r="AI465" i="3" s="1"/>
  <c r="AI477" i="3"/>
  <c r="BF477" i="3"/>
  <c r="AH478" i="3"/>
  <c r="AI478" i="3" s="1"/>
  <c r="AH421" i="3"/>
  <c r="BC427" i="3"/>
  <c r="BF427" i="3"/>
  <c r="AV430" i="3"/>
  <c r="AW430" i="3" s="1"/>
  <c r="AH433" i="3"/>
  <c r="AI433" i="3" s="1"/>
  <c r="AH436" i="3"/>
  <c r="AH439" i="3"/>
  <c r="BN441" i="3"/>
  <c r="AH444" i="3"/>
  <c r="AV447" i="3"/>
  <c r="AW447" i="3" s="1"/>
  <c r="BC447" i="3"/>
  <c r="BM447" i="3"/>
  <c r="BO447" i="3" s="1"/>
  <c r="BD447" i="3"/>
  <c r="BA447" i="3"/>
  <c r="BK447" i="3" s="1"/>
  <c r="BJ447" i="3"/>
  <c r="AV459" i="3"/>
  <c r="AW459" i="3" s="1"/>
  <c r="AH471" i="3"/>
  <c r="BA477" i="3"/>
  <c r="BK477" i="3" s="1"/>
  <c r="BD477" i="3"/>
  <c r="BC477" i="3"/>
  <c r="BJ477" i="3"/>
  <c r="BM477" i="3"/>
  <c r="BO477" i="3" s="1"/>
  <c r="AZ477" i="3"/>
  <c r="BI477" i="3" s="1"/>
  <c r="BE477" i="3" s="1"/>
  <c r="AH422" i="3"/>
  <c r="AI422" i="3" s="1"/>
  <c r="BD427" i="3"/>
  <c r="AH438" i="3"/>
  <c r="AI438" i="3" s="1"/>
  <c r="AV439" i="3"/>
  <c r="AW439" i="3" s="1"/>
  <c r="AV441" i="3"/>
  <c r="AW441" i="3" s="1"/>
  <c r="BF442" i="3"/>
  <c r="AH446" i="3"/>
  <c r="AI446" i="3" s="1"/>
  <c r="AV449" i="3"/>
  <c r="AW449" i="3" s="1"/>
  <c r="AH450" i="3"/>
  <c r="AH451" i="3"/>
  <c r="AI451" i="3" s="1"/>
  <c r="AZ454" i="3"/>
  <c r="BI454" i="3" s="1"/>
  <c r="BE454" i="3" s="1"/>
  <c r="BM454" i="3"/>
  <c r="BO454" i="3" s="1"/>
  <c r="BD454" i="3"/>
  <c r="AV466" i="3"/>
  <c r="AW466" i="3" s="1"/>
  <c r="BF467" i="3"/>
  <c r="BF422" i="3"/>
  <c r="BN424" i="3"/>
  <c r="AZ427" i="3"/>
  <c r="BI427" i="3" s="1"/>
  <c r="BE427" i="3" s="1"/>
  <c r="BF433" i="3"/>
  <c r="BF438" i="3"/>
  <c r="BE447" i="3"/>
  <c r="BF452" i="3"/>
  <c r="AH453" i="3"/>
  <c r="BJ454" i="3"/>
  <c r="AV455" i="3"/>
  <c r="AW455" i="3" s="1"/>
  <c r="AV457" i="3"/>
  <c r="AW457" i="3" s="1"/>
  <c r="AV458" i="3"/>
  <c r="AW458" i="3" s="1"/>
  <c r="BF460" i="3"/>
  <c r="AZ462" i="3"/>
  <c r="BI462" i="3" s="1"/>
  <c r="BE462" i="3" s="1"/>
  <c r="BM462" i="3"/>
  <c r="BO462" i="3" s="1"/>
  <c r="BD462" i="3"/>
  <c r="BA462" i="3"/>
  <c r="BK462" i="3" s="1"/>
  <c r="BC462" i="3"/>
  <c r="AV465" i="3"/>
  <c r="AW465" i="3" s="1"/>
  <c r="BN425" i="3"/>
  <c r="BC431" i="3"/>
  <c r="BJ431" i="3"/>
  <c r="AZ431" i="3"/>
  <c r="BI431" i="3" s="1"/>
  <c r="BE431" i="3" s="1"/>
  <c r="AZ438" i="3"/>
  <c r="BI438" i="3" s="1"/>
  <c r="BE438" i="3" s="1"/>
  <c r="BN439" i="3"/>
  <c r="BD442" i="3"/>
  <c r="BC442" i="3"/>
  <c r="BJ442" i="3"/>
  <c r="AZ442" i="3"/>
  <c r="BI442" i="3" s="1"/>
  <c r="BE442" i="3" s="1"/>
  <c r="AZ446" i="3"/>
  <c r="BI446" i="3" s="1"/>
  <c r="BE446" i="3" s="1"/>
  <c r="AH447" i="3"/>
  <c r="AV453" i="3"/>
  <c r="AW453" i="3" s="1"/>
  <c r="BA454" i="3"/>
  <c r="BK454" i="3" s="1"/>
  <c r="AV460" i="3"/>
  <c r="AW460" i="3" s="1"/>
  <c r="AV463" i="3"/>
  <c r="AW463" i="3" s="1"/>
  <c r="AV454" i="3"/>
  <c r="AW454" i="3" s="1"/>
  <c r="BF455" i="3"/>
  <c r="AH459" i="3"/>
  <c r="AI459" i="3" s="1"/>
  <c r="AV462" i="3"/>
  <c r="AW462" i="3" s="1"/>
  <c r="BF463" i="3"/>
  <c r="BN470" i="3"/>
  <c r="BD472" i="3"/>
  <c r="BM472" i="3"/>
  <c r="BO472" i="3" s="1"/>
  <c r="BC472" i="3"/>
  <c r="AV473" i="3"/>
  <c r="AW473" i="3" s="1"/>
  <c r="BH475" i="3"/>
  <c r="BP475" i="3"/>
  <c r="BM481" i="3"/>
  <c r="BO481" i="3" s="1"/>
  <c r="BJ481" i="3"/>
  <c r="BD481" i="3"/>
  <c r="BC481" i="3"/>
  <c r="BA481" i="3"/>
  <c r="BK481" i="3" s="1"/>
  <c r="AZ481" i="3"/>
  <c r="BI481" i="3" s="1"/>
  <c r="BE481" i="3" s="1"/>
  <c r="AH491" i="3"/>
  <c r="AI491" i="3" s="1"/>
  <c r="AV495" i="3"/>
  <c r="AW495" i="3" s="1"/>
  <c r="BF459" i="3"/>
  <c r="BF464" i="3"/>
  <c r="AI464" i="3"/>
  <c r="BH464" i="3"/>
  <c r="BP464" i="3"/>
  <c r="BF465" i="3"/>
  <c r="BA488" i="3"/>
  <c r="BK488" i="3" s="1"/>
  <c r="BC488" i="3"/>
  <c r="BJ488" i="3"/>
  <c r="BD488" i="3"/>
  <c r="BM488" i="3"/>
  <c r="BO488" i="3" s="1"/>
  <c r="AZ488" i="3"/>
  <c r="BI488" i="3" s="1"/>
  <c r="BE488" i="3" s="1"/>
  <c r="AV448" i="3"/>
  <c r="AW448" i="3" s="1"/>
  <c r="BA456" i="3"/>
  <c r="BK456" i="3" s="1"/>
  <c r="BD456" i="3"/>
  <c r="BJ456" i="3"/>
  <c r="AH458" i="3"/>
  <c r="BN460" i="3"/>
  <c r="BA464" i="3"/>
  <c r="BK464" i="3" s="1"/>
  <c r="BD464" i="3"/>
  <c r="BJ464" i="3"/>
  <c r="AH466" i="3"/>
  <c r="AH468" i="3"/>
  <c r="BA469" i="3"/>
  <c r="BK469" i="3" s="1"/>
  <c r="BC469" i="3"/>
  <c r="BM469" i="3"/>
  <c r="BO469" i="3" s="1"/>
  <c r="BJ469" i="3"/>
  <c r="BF473" i="3"/>
  <c r="AV477" i="3"/>
  <c r="AW477" i="3" s="1"/>
  <c r="BF480" i="3"/>
  <c r="AI480" i="3"/>
  <c r="BN455" i="3"/>
  <c r="BN457" i="3"/>
  <c r="BN463" i="3"/>
  <c r="BN465" i="3"/>
  <c r="AV474" i="3"/>
  <c r="AW474" i="3" s="1"/>
  <c r="BD474" i="3"/>
  <c r="BC474" i="3"/>
  <c r="BJ474" i="3"/>
  <c r="BA474" i="3"/>
  <c r="BK474" i="3" s="1"/>
  <c r="AZ474" i="3"/>
  <c r="BI474" i="3" s="1"/>
  <c r="BE474" i="3" s="1"/>
  <c r="AV475" i="3"/>
  <c r="AW475" i="3" s="1"/>
  <c r="AH475" i="3"/>
  <c r="BF488" i="3"/>
  <c r="AI488" i="3"/>
  <c r="AZ489" i="3"/>
  <c r="BI489" i="3" s="1"/>
  <c r="BE489" i="3" s="1"/>
  <c r="BM489" i="3"/>
  <c r="BO489" i="3" s="1"/>
  <c r="BA489" i="3"/>
  <c r="BK489" i="3" s="1"/>
  <c r="BJ489" i="3"/>
  <c r="BC489" i="3"/>
  <c r="BN449" i="3"/>
  <c r="BN452" i="3"/>
  <c r="AH454" i="3"/>
  <c r="AI454" i="3" s="1"/>
  <c r="AV461" i="3"/>
  <c r="AW461" i="3" s="1"/>
  <c r="BN461" i="3"/>
  <c r="AH462" i="3"/>
  <c r="AI462" i="3" s="1"/>
  <c r="AZ469" i="3"/>
  <c r="BI469" i="3" s="1"/>
  <c r="BE469" i="3" s="1"/>
  <c r="AV479" i="3"/>
  <c r="AW479" i="3" s="1"/>
  <c r="AI496" i="3"/>
  <c r="BF496" i="3"/>
  <c r="AV456" i="3"/>
  <c r="AW456" i="3" s="1"/>
  <c r="BF456" i="3"/>
  <c r="AV464" i="3"/>
  <c r="AW464" i="3" s="1"/>
  <c r="AV468" i="3"/>
  <c r="AW468" i="3" s="1"/>
  <c r="BN468" i="3"/>
  <c r="AH470" i="3"/>
  <c r="AH474" i="3"/>
  <c r="AI474" i="3" s="1"/>
  <c r="BM474" i="3"/>
  <c r="BO474" i="3" s="1"/>
  <c r="BA475" i="3"/>
  <c r="BK475" i="3" s="1"/>
  <c r="AZ475" i="3"/>
  <c r="BI475" i="3" s="1"/>
  <c r="BE475" i="3" s="1"/>
  <c r="BC475" i="3"/>
  <c r="AV470" i="3"/>
  <c r="AW470" i="3" s="1"/>
  <c r="BN478" i="3"/>
  <c r="AV480" i="3"/>
  <c r="AW480" i="3" s="1"/>
  <c r="BA480" i="3"/>
  <c r="BK480" i="3" s="1"/>
  <c r="BJ480" i="3"/>
  <c r="AZ480" i="3"/>
  <c r="BI480" i="3" s="1"/>
  <c r="BE480" i="3" s="1"/>
  <c r="BM480" i="3"/>
  <c r="BO480" i="3" s="1"/>
  <c r="BD480" i="3"/>
  <c r="BC480" i="3"/>
  <c r="AV483" i="3"/>
  <c r="AW483" i="3" s="1"/>
  <c r="BC483" i="3"/>
  <c r="BM483" i="3"/>
  <c r="BO483" i="3" s="1"/>
  <c r="BA483" i="3"/>
  <c r="BK483" i="3" s="1"/>
  <c r="BD483" i="3"/>
  <c r="AZ483" i="3"/>
  <c r="BI483" i="3" s="1"/>
  <c r="BE483" i="3" s="1"/>
  <c r="AI485" i="3"/>
  <c r="BF485" i="3"/>
  <c r="AV487" i="3"/>
  <c r="AW487" i="3" s="1"/>
  <c r="BL487" i="3"/>
  <c r="BG487" i="3"/>
  <c r="BA499" i="3"/>
  <c r="BK499" i="3" s="1"/>
  <c r="BD499" i="3"/>
  <c r="BC499" i="3"/>
  <c r="BM499" i="3"/>
  <c r="BO499" i="3" s="1"/>
  <c r="AZ499" i="3"/>
  <c r="BI499" i="3" s="1"/>
  <c r="BE499" i="3" s="1"/>
  <c r="BJ499" i="3"/>
  <c r="AV472" i="3"/>
  <c r="AW472" i="3" s="1"/>
  <c r="AH472" i="3"/>
  <c r="BN473" i="3"/>
  <c r="BN476" i="3"/>
  <c r="AV481" i="3"/>
  <c r="AW481" i="3" s="1"/>
  <c r="AV486" i="3"/>
  <c r="AW486" i="3" s="1"/>
  <c r="BJ483" i="3"/>
  <c r="BD491" i="3"/>
  <c r="BC491" i="3"/>
  <c r="BM491" i="3"/>
  <c r="BO491" i="3" s="1"/>
  <c r="BA491" i="3"/>
  <c r="BK491" i="3" s="1"/>
  <c r="BJ491" i="3"/>
  <c r="AZ491" i="3"/>
  <c r="BI491" i="3" s="1"/>
  <c r="BE491" i="3" s="1"/>
  <c r="BN471" i="3"/>
  <c r="AH476" i="3"/>
  <c r="AI476" i="3" s="1"/>
  <c r="AH479" i="3"/>
  <c r="BA482" i="3"/>
  <c r="BK482" i="3" s="1"/>
  <c r="BN484" i="3"/>
  <c r="BN490" i="3"/>
  <c r="BN493" i="3"/>
  <c r="BA496" i="3"/>
  <c r="BK496" i="3" s="1"/>
  <c r="BD496" i="3"/>
  <c r="BC496" i="3"/>
  <c r="BJ496" i="3"/>
  <c r="BM496" i="3"/>
  <c r="BO496" i="3" s="1"/>
  <c r="BM486" i="3"/>
  <c r="BO486" i="3" s="1"/>
  <c r="BA486" i="3"/>
  <c r="BK486" i="3" s="1"/>
  <c r="BD486" i="3"/>
  <c r="AZ486" i="3"/>
  <c r="BI486" i="3" s="1"/>
  <c r="BE486" i="3" s="1"/>
  <c r="AH487" i="3"/>
  <c r="AI487" i="3" s="1"/>
  <c r="AV488" i="3"/>
  <c r="AW488" i="3" s="1"/>
  <c r="BF491" i="3"/>
  <c r="BF492" i="3"/>
  <c r="AH494" i="3"/>
  <c r="AI494" i="3" s="1"/>
  <c r="AH481" i="3"/>
  <c r="AI481" i="3" s="1"/>
  <c r="AV485" i="3"/>
  <c r="AW485" i="3" s="1"/>
  <c r="BJ486" i="3"/>
  <c r="BC487" i="3"/>
  <c r="BJ487" i="3"/>
  <c r="BM487" i="3"/>
  <c r="BO487" i="3" s="1"/>
  <c r="BD487" i="3"/>
  <c r="AH495" i="3"/>
  <c r="AV489" i="3"/>
  <c r="AW489" i="3" s="1"/>
  <c r="AH490" i="3"/>
  <c r="BN492" i="3"/>
  <c r="AV496" i="3"/>
  <c r="AW496" i="3" s="1"/>
  <c r="AH482" i="3"/>
  <c r="BN485" i="3"/>
  <c r="AH489" i="3"/>
  <c r="BN494" i="3"/>
  <c r="AH483" i="3"/>
  <c r="AI483" i="3" s="1"/>
  <c r="AV484" i="3"/>
  <c r="AW484" i="3" s="1"/>
  <c r="AV492" i="3"/>
  <c r="AW492" i="3" s="1"/>
  <c r="AV493" i="3"/>
  <c r="AW493" i="3" s="1"/>
  <c r="BC486" i="3"/>
  <c r="AH486" i="3"/>
  <c r="AI486" i="3" s="1"/>
  <c r="AH497" i="3"/>
  <c r="AV499" i="3"/>
  <c r="AW499" i="3" s="1"/>
  <c r="BN495" i="3"/>
  <c r="BN497" i="3"/>
  <c r="AH498" i="3"/>
  <c r="AV497" i="3"/>
  <c r="AW497" i="3" s="1"/>
  <c r="BD498" i="3"/>
  <c r="BC498" i="3"/>
  <c r="BJ498" i="3"/>
  <c r="AZ498" i="3"/>
  <c r="BI498" i="3" s="1"/>
  <c r="BE498" i="3" s="1"/>
  <c r="BM498" i="3"/>
  <c r="BO498" i="3" s="1"/>
  <c r="BA498" i="3"/>
  <c r="BK498" i="3" s="1"/>
  <c r="AH500" i="3"/>
  <c r="AH499" i="3"/>
  <c r="AI499" i="3" s="1"/>
  <c r="BN500" i="3"/>
  <c r="BF294" i="3" l="1"/>
  <c r="BF274" i="3"/>
  <c r="BF391" i="3"/>
  <c r="BF302" i="3"/>
  <c r="BF382" i="3"/>
  <c r="BF138" i="3"/>
  <c r="BF11" i="3"/>
  <c r="BF462" i="3"/>
  <c r="BF188" i="3"/>
  <c r="BF277" i="3"/>
  <c r="BF409" i="3"/>
  <c r="BF147" i="3"/>
  <c r="AI147" i="3"/>
  <c r="BM482" i="3"/>
  <c r="BO482" i="3" s="1"/>
  <c r="BA443" i="3"/>
  <c r="BK443" i="3" s="1"/>
  <c r="BF437" i="3"/>
  <c r="BM397" i="3"/>
  <c r="BO397" i="3" s="1"/>
  <c r="BC413" i="3"/>
  <c r="BF318" i="3"/>
  <c r="BF338" i="3"/>
  <c r="BA350" i="3"/>
  <c r="BK350" i="3" s="1"/>
  <c r="BJ289" i="3"/>
  <c r="BF321" i="3"/>
  <c r="BM290" i="3"/>
  <c r="BO290" i="3" s="1"/>
  <c r="BD282" i="3"/>
  <c r="BD276" i="3"/>
  <c r="BF235" i="3"/>
  <c r="BA202" i="3"/>
  <c r="BK202" i="3" s="1"/>
  <c r="BP150" i="3"/>
  <c r="BJ116" i="3"/>
  <c r="AZ128" i="3"/>
  <c r="BI128" i="3" s="1"/>
  <c r="BE128" i="3" s="1"/>
  <c r="BC56" i="3"/>
  <c r="BF61" i="3"/>
  <c r="BC262" i="3"/>
  <c r="BJ262" i="3"/>
  <c r="BJ115" i="3"/>
  <c r="AZ115" i="3"/>
  <c r="BI115" i="3" s="1"/>
  <c r="BE115" i="3" s="1"/>
  <c r="BC482" i="3"/>
  <c r="BF457" i="3"/>
  <c r="BF435" i="3"/>
  <c r="AZ397" i="3"/>
  <c r="BI397" i="3" s="1"/>
  <c r="BE397" i="3" s="1"/>
  <c r="BF416" i="3"/>
  <c r="BD413" i="3"/>
  <c r="BF358" i="3"/>
  <c r="BC350" i="3"/>
  <c r="AZ319" i="3"/>
  <c r="BI319" i="3" s="1"/>
  <c r="BE319" i="3" s="1"/>
  <c r="BF264" i="3"/>
  <c r="BF245" i="3"/>
  <c r="BC290" i="3"/>
  <c r="BF263" i="3"/>
  <c r="BA282" i="3"/>
  <c r="BK282" i="3" s="1"/>
  <c r="BA276" i="3"/>
  <c r="BK276" i="3" s="1"/>
  <c r="BF205" i="3"/>
  <c r="BF162" i="3"/>
  <c r="BF74" i="3"/>
  <c r="BJ128" i="3"/>
  <c r="BD67" i="3"/>
  <c r="AI428" i="3"/>
  <c r="BF428" i="3"/>
  <c r="BJ324" i="3"/>
  <c r="AZ324" i="3"/>
  <c r="BI324" i="3" s="1"/>
  <c r="BE324" i="3" s="1"/>
  <c r="BA294" i="3"/>
  <c r="BK294" i="3" s="1"/>
  <c r="BD294" i="3"/>
  <c r="BC331" i="3"/>
  <c r="BM331" i="3"/>
  <c r="BO331" i="3" s="1"/>
  <c r="BA331" i="3"/>
  <c r="BK331" i="3" s="1"/>
  <c r="BM270" i="3"/>
  <c r="BO270" i="3" s="1"/>
  <c r="AZ270" i="3"/>
  <c r="BI270" i="3" s="1"/>
  <c r="BE270" i="3" s="1"/>
  <c r="BA52" i="3"/>
  <c r="BK52" i="3" s="1"/>
  <c r="BM52" i="3"/>
  <c r="BO52" i="3" s="1"/>
  <c r="BC216" i="3"/>
  <c r="AZ216" i="3"/>
  <c r="BI216" i="3" s="1"/>
  <c r="BE216" i="3" s="1"/>
  <c r="BJ397" i="3"/>
  <c r="BA413" i="3"/>
  <c r="BK413" i="3" s="1"/>
  <c r="BG413" i="3" s="1"/>
  <c r="BF359" i="3"/>
  <c r="AZ350" i="3"/>
  <c r="BI350" i="3" s="1"/>
  <c r="BE350" i="3" s="1"/>
  <c r="BJ319" i="3"/>
  <c r="BF284" i="3"/>
  <c r="BD290" i="3"/>
  <c r="BD216" i="3"/>
  <c r="BM282" i="3"/>
  <c r="BO282" i="3" s="1"/>
  <c r="BM276" i="3"/>
  <c r="BO276" i="3" s="1"/>
  <c r="BP276" i="3" s="1"/>
  <c r="AZ314" i="3"/>
  <c r="BI314" i="3" s="1"/>
  <c r="BE314" i="3" s="1"/>
  <c r="BF361" i="3"/>
  <c r="BF319" i="3"/>
  <c r="BF236" i="3"/>
  <c r="BF110" i="3"/>
  <c r="BA128" i="3"/>
  <c r="BK128" i="3" s="1"/>
  <c r="AZ67" i="3"/>
  <c r="BI67" i="3" s="1"/>
  <c r="BE67" i="3" s="1"/>
  <c r="BF24" i="3"/>
  <c r="BF383" i="3"/>
  <c r="BF420" i="3"/>
  <c r="BD291" i="3"/>
  <c r="BC291" i="3"/>
  <c r="BJ291" i="3"/>
  <c r="BC268" i="3"/>
  <c r="BJ268" i="3"/>
  <c r="AZ213" i="3"/>
  <c r="BI213" i="3" s="1"/>
  <c r="BE213" i="3" s="1"/>
  <c r="BM213" i="3"/>
  <c r="BO213" i="3" s="1"/>
  <c r="BJ213" i="3"/>
  <c r="BC443" i="3"/>
  <c r="AZ429" i="3"/>
  <c r="BI429" i="3" s="1"/>
  <c r="BE429" i="3" s="1"/>
  <c r="BC379" i="3"/>
  <c r="BA379" i="3"/>
  <c r="BK379" i="3" s="1"/>
  <c r="BM413" i="3"/>
  <c r="BO413" i="3" s="1"/>
  <c r="BF307" i="3"/>
  <c r="BJ350" i="3"/>
  <c r="BA289" i="3"/>
  <c r="BK289" i="3" s="1"/>
  <c r="BC319" i="3"/>
  <c r="BA290" i="3"/>
  <c r="BK290" i="3" s="1"/>
  <c r="BA216" i="3"/>
  <c r="BK216" i="3" s="1"/>
  <c r="AZ282" i="3"/>
  <c r="BI282" i="3" s="1"/>
  <c r="BE282" i="3" s="1"/>
  <c r="BA238" i="3"/>
  <c r="BK238" i="3" s="1"/>
  <c r="BJ314" i="3"/>
  <c r="BM202" i="3"/>
  <c r="BO202" i="3" s="1"/>
  <c r="BH202" i="3" s="1"/>
  <c r="BJ67" i="3"/>
  <c r="BD56" i="3"/>
  <c r="BP20" i="3"/>
  <c r="BM456" i="3"/>
  <c r="BO456" i="3" s="1"/>
  <c r="BC456" i="3"/>
  <c r="AZ456" i="3"/>
  <c r="BI456" i="3" s="1"/>
  <c r="BE456" i="3" s="1"/>
  <c r="BF305" i="3"/>
  <c r="AI305" i="3"/>
  <c r="AI337" i="3"/>
  <c r="BF337" i="3"/>
  <c r="BD248" i="3"/>
  <c r="BC248" i="3"/>
  <c r="BF172" i="3"/>
  <c r="BF168" i="3"/>
  <c r="AI168" i="3"/>
  <c r="BC118" i="3"/>
  <c r="BJ118" i="3"/>
  <c r="AZ123" i="3"/>
  <c r="BI123" i="3" s="1"/>
  <c r="BE123" i="3" s="1"/>
  <c r="BA123" i="3"/>
  <c r="BK123" i="3" s="1"/>
  <c r="BF139" i="3"/>
  <c r="AI139" i="3"/>
  <c r="BD116" i="3"/>
  <c r="BM116" i="3"/>
  <c r="BO116" i="3" s="1"/>
  <c r="BA116" i="3"/>
  <c r="BK116" i="3" s="1"/>
  <c r="AZ443" i="3"/>
  <c r="BI443" i="3" s="1"/>
  <c r="BE443" i="3" s="1"/>
  <c r="BF412" i="3"/>
  <c r="BF440" i="3"/>
  <c r="BM429" i="3"/>
  <c r="BO429" i="3" s="1"/>
  <c r="BA397" i="3"/>
  <c r="BK397" i="3" s="1"/>
  <c r="BM379" i="3"/>
  <c r="BO379" i="3" s="1"/>
  <c r="BD350" i="3"/>
  <c r="BC289" i="3"/>
  <c r="BD319" i="3"/>
  <c r="BM216" i="3"/>
  <c r="BO216" i="3" s="1"/>
  <c r="AZ238" i="3"/>
  <c r="BI238" i="3" s="1"/>
  <c r="BE238" i="3" s="1"/>
  <c r="BC238" i="3"/>
  <c r="BM314" i="3"/>
  <c r="BO314" i="3" s="1"/>
  <c r="BF212" i="3"/>
  <c r="AZ202" i="3"/>
  <c r="BI202" i="3" s="1"/>
  <c r="BE202" i="3" s="1"/>
  <c r="BF286" i="3"/>
  <c r="BF158" i="3"/>
  <c r="BF163" i="3"/>
  <c r="BF93" i="3"/>
  <c r="BM56" i="3"/>
  <c r="BO56" i="3" s="1"/>
  <c r="AI4" i="3"/>
  <c r="BF493" i="3"/>
  <c r="AI218" i="3"/>
  <c r="BF218" i="3"/>
  <c r="BC255" i="3"/>
  <c r="BM255" i="3"/>
  <c r="BO255" i="3" s="1"/>
  <c r="AZ255" i="3"/>
  <c r="BI255" i="3" s="1"/>
  <c r="BE255" i="3" s="1"/>
  <c r="BA44" i="3"/>
  <c r="BK44" i="3" s="1"/>
  <c r="BM44" i="3"/>
  <c r="BO44" i="3" s="1"/>
  <c r="AZ44" i="3"/>
  <c r="BI44" i="3" s="1"/>
  <c r="BE44" i="3" s="1"/>
  <c r="BJ10" i="3"/>
  <c r="BC10" i="3"/>
  <c r="BF483" i="3"/>
  <c r="BF494" i="3"/>
  <c r="BD482" i="3"/>
  <c r="BM443" i="3"/>
  <c r="BO443" i="3" s="1"/>
  <c r="BF411" i="3"/>
  <c r="BC429" i="3"/>
  <c r="BJ379" i="3"/>
  <c r="BM289" i="3"/>
  <c r="BO289" i="3" s="1"/>
  <c r="BF276" i="3"/>
  <c r="BA319" i="3"/>
  <c r="BK319" i="3" s="1"/>
  <c r="BC276" i="3"/>
  <c r="BM238" i="3"/>
  <c r="BO238" i="3" s="1"/>
  <c r="BC314" i="3"/>
  <c r="BJ202" i="3"/>
  <c r="BF118" i="3"/>
  <c r="BC128" i="3"/>
  <c r="BD10" i="3"/>
  <c r="BF45" i="3"/>
  <c r="BF7" i="3"/>
  <c r="BA56" i="3"/>
  <c r="BK56" i="3" s="1"/>
  <c r="BA472" i="3"/>
  <c r="BK472" i="3" s="1"/>
  <c r="BJ472" i="3"/>
  <c r="AZ472" i="3"/>
  <c r="BI472" i="3" s="1"/>
  <c r="BE472" i="3" s="1"/>
  <c r="BM442" i="3"/>
  <c r="BO442" i="3" s="1"/>
  <c r="BA442" i="3"/>
  <c r="BK442" i="3" s="1"/>
  <c r="BA366" i="3"/>
  <c r="BK366" i="3" s="1"/>
  <c r="BJ366" i="3"/>
  <c r="BJ373" i="3"/>
  <c r="AZ373" i="3"/>
  <c r="BI373" i="3" s="1"/>
  <c r="BE373" i="3" s="1"/>
  <c r="AZ210" i="3"/>
  <c r="BI210" i="3" s="1"/>
  <c r="BE210" i="3" s="1"/>
  <c r="BM210" i="3"/>
  <c r="BO210" i="3" s="1"/>
  <c r="BC110" i="3"/>
  <c r="BJ110" i="3"/>
  <c r="BM170" i="3"/>
  <c r="BO170" i="3" s="1"/>
  <c r="BD170" i="3"/>
  <c r="BF136" i="3"/>
  <c r="BF57" i="3"/>
  <c r="BM67" i="3"/>
  <c r="BO67" i="3" s="1"/>
  <c r="BC67" i="3"/>
  <c r="BJ482" i="3"/>
  <c r="BF413" i="3"/>
  <c r="BD379" i="3"/>
  <c r="BD429" i="3"/>
  <c r="BF291" i="3"/>
  <c r="BF304" i="3"/>
  <c r="BF227" i="3"/>
  <c r="BJ216" i="3"/>
  <c r="BA10" i="3"/>
  <c r="BK10" i="3" s="1"/>
  <c r="BD431" i="3"/>
  <c r="BM431" i="3"/>
  <c r="BO431" i="3" s="1"/>
  <c r="BA431" i="3"/>
  <c r="BK431" i="3" s="1"/>
  <c r="BC433" i="3"/>
  <c r="BJ433" i="3"/>
  <c r="BD411" i="3"/>
  <c r="BA411" i="3"/>
  <c r="BK411" i="3" s="1"/>
  <c r="BC174" i="3"/>
  <c r="BM174" i="3"/>
  <c r="BO174" i="3" s="1"/>
  <c r="BA174" i="3"/>
  <c r="BK174" i="3" s="1"/>
  <c r="BJ99" i="3"/>
  <c r="AZ99" i="3"/>
  <c r="BI99" i="3" s="1"/>
  <c r="BE99" i="3" s="1"/>
  <c r="BD175" i="3"/>
  <c r="BC175" i="3"/>
  <c r="BM175" i="3"/>
  <c r="BO175" i="3" s="1"/>
  <c r="BC94" i="3"/>
  <c r="BJ94" i="3"/>
  <c r="BP496" i="3"/>
  <c r="BH496" i="3"/>
  <c r="BL474" i="3"/>
  <c r="BG474" i="3"/>
  <c r="BL423" i="3"/>
  <c r="BG423" i="3"/>
  <c r="AZ322" i="3"/>
  <c r="BI322" i="3" s="1"/>
  <c r="BE322" i="3" s="1"/>
  <c r="BM322" i="3"/>
  <c r="BO322" i="3" s="1"/>
  <c r="BD322" i="3"/>
  <c r="BA322" i="3"/>
  <c r="BK322" i="3" s="1"/>
  <c r="BC322" i="3"/>
  <c r="BJ322" i="3"/>
  <c r="BJ302" i="3"/>
  <c r="AZ302" i="3"/>
  <c r="BI302" i="3" s="1"/>
  <c r="BE302" i="3" s="1"/>
  <c r="BM302" i="3"/>
  <c r="BO302" i="3" s="1"/>
  <c r="BD302" i="3"/>
  <c r="BC302" i="3"/>
  <c r="BA302" i="3"/>
  <c r="BK302" i="3" s="1"/>
  <c r="BP346" i="3"/>
  <c r="BH346" i="3"/>
  <c r="BG270" i="3"/>
  <c r="BL270" i="3"/>
  <c r="BC285" i="3"/>
  <c r="BJ285" i="3"/>
  <c r="AZ285" i="3"/>
  <c r="BI285" i="3" s="1"/>
  <c r="BE285" i="3" s="1"/>
  <c r="BM285" i="3"/>
  <c r="BO285" i="3" s="1"/>
  <c r="BA285" i="3"/>
  <c r="BK285" i="3" s="1"/>
  <c r="BD285" i="3"/>
  <c r="AI242" i="3"/>
  <c r="BF242" i="3"/>
  <c r="BG127" i="3"/>
  <c r="BL127" i="3"/>
  <c r="BJ108" i="3"/>
  <c r="AZ108" i="3"/>
  <c r="BI108" i="3" s="1"/>
  <c r="BE108" i="3" s="1"/>
  <c r="BC108" i="3"/>
  <c r="BD108" i="3"/>
  <c r="BA108" i="3"/>
  <c r="BK108" i="3" s="1"/>
  <c r="BM108" i="3"/>
  <c r="BO108" i="3" s="1"/>
  <c r="BG137" i="3"/>
  <c r="BL137" i="3"/>
  <c r="AI106" i="3"/>
  <c r="BF106" i="3"/>
  <c r="BF112" i="3"/>
  <c r="AI112" i="3"/>
  <c r="BH128" i="3"/>
  <c r="BP128" i="3"/>
  <c r="BA30" i="3"/>
  <c r="BK30" i="3" s="1"/>
  <c r="BD30" i="3"/>
  <c r="BC30" i="3"/>
  <c r="BJ30" i="3"/>
  <c r="BM30" i="3"/>
  <c r="BO30" i="3" s="1"/>
  <c r="AZ30" i="3"/>
  <c r="BI30" i="3" s="1"/>
  <c r="BE30" i="3" s="1"/>
  <c r="BD43" i="3"/>
  <c r="BC43" i="3"/>
  <c r="BJ43" i="3"/>
  <c r="AZ43" i="3"/>
  <c r="BI43" i="3" s="1"/>
  <c r="BE43" i="3" s="1"/>
  <c r="BM43" i="3"/>
  <c r="BO43" i="3" s="1"/>
  <c r="BA43" i="3"/>
  <c r="BK43" i="3" s="1"/>
  <c r="BL38" i="3"/>
  <c r="BG38" i="3"/>
  <c r="BF64" i="3"/>
  <c r="BG49" i="3"/>
  <c r="BL49" i="3"/>
  <c r="BP59" i="3"/>
  <c r="BH59" i="3"/>
  <c r="BD455" i="3"/>
  <c r="BC455" i="3"/>
  <c r="BJ455" i="3"/>
  <c r="AZ455" i="3"/>
  <c r="BI455" i="3" s="1"/>
  <c r="BE455" i="3" s="1"/>
  <c r="BM455" i="3"/>
  <c r="BO455" i="3" s="1"/>
  <c r="BA455" i="3"/>
  <c r="BK455" i="3" s="1"/>
  <c r="BP407" i="3"/>
  <c r="BH407" i="3"/>
  <c r="BP381" i="3"/>
  <c r="BH381" i="3"/>
  <c r="BL362" i="3"/>
  <c r="BG362" i="3"/>
  <c r="BL344" i="3"/>
  <c r="BG344" i="3"/>
  <c r="BD172" i="3"/>
  <c r="AZ172" i="3"/>
  <c r="BI172" i="3" s="1"/>
  <c r="BE172" i="3" s="1"/>
  <c r="BA172" i="3"/>
  <c r="BK172" i="3" s="1"/>
  <c r="BJ172" i="3"/>
  <c r="BM172" i="3"/>
  <c r="BO172" i="3" s="1"/>
  <c r="BC172" i="3"/>
  <c r="BP314" i="3"/>
  <c r="BH314" i="3"/>
  <c r="BG181" i="3"/>
  <c r="BL181" i="3"/>
  <c r="BP194" i="3"/>
  <c r="BH194" i="3"/>
  <c r="BG110" i="3"/>
  <c r="BL110" i="3"/>
  <c r="BH137" i="3"/>
  <c r="BP137" i="3"/>
  <c r="BH161" i="3"/>
  <c r="BP161" i="3"/>
  <c r="BG26" i="3"/>
  <c r="BL26" i="3"/>
  <c r="BL162" i="3"/>
  <c r="BG162" i="3"/>
  <c r="BJ476" i="3"/>
  <c r="AZ476" i="3"/>
  <c r="BI476" i="3" s="1"/>
  <c r="BE476" i="3" s="1"/>
  <c r="BM476" i="3"/>
  <c r="BO476" i="3" s="1"/>
  <c r="BD476" i="3"/>
  <c r="BA476" i="3"/>
  <c r="BK476" i="3" s="1"/>
  <c r="BC476" i="3"/>
  <c r="AI468" i="3"/>
  <c r="BF468" i="3"/>
  <c r="BL477" i="3"/>
  <c r="BG477" i="3"/>
  <c r="BM500" i="3"/>
  <c r="BO500" i="3" s="1"/>
  <c r="BA500" i="3"/>
  <c r="BK500" i="3" s="1"/>
  <c r="BD500" i="3"/>
  <c r="AZ500" i="3"/>
  <c r="BI500" i="3" s="1"/>
  <c r="BE500" i="3" s="1"/>
  <c r="BJ500" i="3"/>
  <c r="BC500" i="3"/>
  <c r="BJ492" i="3"/>
  <c r="AZ492" i="3"/>
  <c r="BI492" i="3" s="1"/>
  <c r="BE492" i="3" s="1"/>
  <c r="BC492" i="3"/>
  <c r="BD492" i="3"/>
  <c r="BM492" i="3"/>
  <c r="BO492" i="3" s="1"/>
  <c r="BA492" i="3"/>
  <c r="BK492" i="3" s="1"/>
  <c r="BH487" i="3"/>
  <c r="BP487" i="3"/>
  <c r="BH486" i="3"/>
  <c r="BP486" i="3"/>
  <c r="AI479" i="3"/>
  <c r="BF479" i="3"/>
  <c r="BH491" i="3"/>
  <c r="BP491" i="3"/>
  <c r="BF478" i="3"/>
  <c r="BH480" i="3"/>
  <c r="BP480" i="3"/>
  <c r="BG489" i="3"/>
  <c r="BL489" i="3"/>
  <c r="BD463" i="3"/>
  <c r="BC463" i="3"/>
  <c r="BJ463" i="3"/>
  <c r="AZ463" i="3"/>
  <c r="BI463" i="3" s="1"/>
  <c r="BE463" i="3" s="1"/>
  <c r="BM463" i="3"/>
  <c r="BO463" i="3" s="1"/>
  <c r="BA463" i="3"/>
  <c r="BK463" i="3" s="1"/>
  <c r="BH481" i="3"/>
  <c r="BP481" i="3"/>
  <c r="BP458" i="3"/>
  <c r="BH458" i="3"/>
  <c r="BL479" i="3"/>
  <c r="BG479" i="3"/>
  <c r="BA448" i="3"/>
  <c r="BK448" i="3" s="1"/>
  <c r="BD448" i="3"/>
  <c r="BC448" i="3"/>
  <c r="BJ448" i="3"/>
  <c r="BM448" i="3"/>
  <c r="BO448" i="3" s="1"/>
  <c r="AZ448" i="3"/>
  <c r="BI448" i="3" s="1"/>
  <c r="BE448" i="3" s="1"/>
  <c r="BG438" i="3"/>
  <c r="BL438" i="3"/>
  <c r="BF426" i="3"/>
  <c r="AI432" i="3"/>
  <c r="BF432" i="3"/>
  <c r="BF419" i="3"/>
  <c r="BD375" i="3"/>
  <c r="BJ375" i="3"/>
  <c r="AZ375" i="3"/>
  <c r="BI375" i="3" s="1"/>
  <c r="BE375" i="3" s="1"/>
  <c r="BA375" i="3"/>
  <c r="BK375" i="3" s="1"/>
  <c r="BC375" i="3"/>
  <c r="BM375" i="3"/>
  <c r="BO375" i="3" s="1"/>
  <c r="AI415" i="3"/>
  <c r="BF415" i="3"/>
  <c r="BC382" i="3"/>
  <c r="AZ382" i="3"/>
  <c r="BI382" i="3" s="1"/>
  <c r="BE382" i="3" s="1"/>
  <c r="BM382" i="3"/>
  <c r="BO382" i="3" s="1"/>
  <c r="BA382" i="3"/>
  <c r="BK382" i="3" s="1"/>
  <c r="BJ382" i="3"/>
  <c r="BD382" i="3"/>
  <c r="BF404" i="3"/>
  <c r="BL386" i="3"/>
  <c r="BG386" i="3"/>
  <c r="BF376" i="3"/>
  <c r="AI376" i="3"/>
  <c r="AI362" i="3"/>
  <c r="BF362" i="3"/>
  <c r="BF367" i="3"/>
  <c r="BG368" i="3"/>
  <c r="BL368" i="3"/>
  <c r="BL308" i="3"/>
  <c r="BG308" i="3"/>
  <c r="BH367" i="3"/>
  <c r="BP367" i="3"/>
  <c r="BH347" i="3"/>
  <c r="BP347" i="3"/>
  <c r="AZ307" i="3"/>
  <c r="BI307" i="3" s="1"/>
  <c r="BE307" i="3" s="1"/>
  <c r="BM307" i="3"/>
  <c r="BO307" i="3" s="1"/>
  <c r="BD307" i="3"/>
  <c r="BC307" i="3"/>
  <c r="BJ307" i="3"/>
  <c r="BA307" i="3"/>
  <c r="BK307" i="3" s="1"/>
  <c r="BF341" i="3"/>
  <c r="BG293" i="3"/>
  <c r="BL293" i="3"/>
  <c r="BH355" i="3"/>
  <c r="BP355" i="3"/>
  <c r="BH291" i="3"/>
  <c r="BP291" i="3"/>
  <c r="BL289" i="3"/>
  <c r="BG289" i="3"/>
  <c r="AI306" i="3"/>
  <c r="BF306" i="3"/>
  <c r="AZ279" i="3"/>
  <c r="BI279" i="3" s="1"/>
  <c r="BE279" i="3" s="1"/>
  <c r="BM279" i="3"/>
  <c r="BO279" i="3" s="1"/>
  <c r="BA279" i="3"/>
  <c r="BK279" i="3" s="1"/>
  <c r="BD279" i="3"/>
  <c r="BC279" i="3"/>
  <c r="BJ279" i="3"/>
  <c r="AI295" i="3"/>
  <c r="BF295" i="3"/>
  <c r="BF268" i="3"/>
  <c r="BG304" i="3"/>
  <c r="BL304" i="3"/>
  <c r="BG296" i="3"/>
  <c r="BL296" i="3"/>
  <c r="AZ287" i="3"/>
  <c r="BI287" i="3" s="1"/>
  <c r="BE287" i="3" s="1"/>
  <c r="BM287" i="3"/>
  <c r="BO287" i="3" s="1"/>
  <c r="BA287" i="3"/>
  <c r="BK287" i="3" s="1"/>
  <c r="BD287" i="3"/>
  <c r="BC287" i="3"/>
  <c r="BJ287" i="3"/>
  <c r="BF323" i="3"/>
  <c r="BF260" i="3"/>
  <c r="BD244" i="3"/>
  <c r="BC244" i="3"/>
  <c r="AZ244" i="3"/>
  <c r="BI244" i="3" s="1"/>
  <c r="BE244" i="3" s="1"/>
  <c r="BA244" i="3"/>
  <c r="BK244" i="3" s="1"/>
  <c r="BJ244" i="3"/>
  <c r="BM244" i="3"/>
  <c r="BO244" i="3" s="1"/>
  <c r="BD254" i="3"/>
  <c r="BC254" i="3"/>
  <c r="BJ254" i="3"/>
  <c r="AZ254" i="3"/>
  <c r="BI254" i="3" s="1"/>
  <c r="BE254" i="3" s="1"/>
  <c r="BA254" i="3"/>
  <c r="BK254" i="3" s="1"/>
  <c r="BM254" i="3"/>
  <c r="BO254" i="3" s="1"/>
  <c r="BH297" i="3"/>
  <c r="BP297" i="3"/>
  <c r="BP286" i="3"/>
  <c r="BH286" i="3"/>
  <c r="BF254" i="3"/>
  <c r="BG266" i="3"/>
  <c r="BL266" i="3"/>
  <c r="BD196" i="3"/>
  <c r="BC196" i="3"/>
  <c r="BJ196" i="3"/>
  <c r="AZ196" i="3"/>
  <c r="BI196" i="3" s="1"/>
  <c r="BE196" i="3" s="1"/>
  <c r="BA196" i="3"/>
  <c r="BK196" i="3" s="1"/>
  <c r="BM196" i="3"/>
  <c r="BO196" i="3" s="1"/>
  <c r="AI241" i="3"/>
  <c r="BF241" i="3"/>
  <c r="BH247" i="3"/>
  <c r="BP247" i="3"/>
  <c r="BP212" i="3"/>
  <c r="BH212" i="3"/>
  <c r="BH263" i="3"/>
  <c r="BP263" i="3"/>
  <c r="AZ235" i="3"/>
  <c r="BI235" i="3" s="1"/>
  <c r="BE235" i="3" s="1"/>
  <c r="BM235" i="3"/>
  <c r="BO235" i="3" s="1"/>
  <c r="BA235" i="3"/>
  <c r="BK235" i="3" s="1"/>
  <c r="BD235" i="3"/>
  <c r="BC235" i="3"/>
  <c r="BJ235" i="3"/>
  <c r="BA223" i="3"/>
  <c r="BK223" i="3" s="1"/>
  <c r="BD223" i="3"/>
  <c r="BC223" i="3"/>
  <c r="BJ223" i="3"/>
  <c r="AZ223" i="3"/>
  <c r="BI223" i="3" s="1"/>
  <c r="BE223" i="3" s="1"/>
  <c r="BM223" i="3"/>
  <c r="BO223" i="3" s="1"/>
  <c r="AZ179" i="3"/>
  <c r="BI179" i="3" s="1"/>
  <c r="BE179" i="3" s="1"/>
  <c r="BD179" i="3"/>
  <c r="BM179" i="3"/>
  <c r="BO179" i="3" s="1"/>
  <c r="BC179" i="3"/>
  <c r="BA179" i="3"/>
  <c r="BK179" i="3" s="1"/>
  <c r="BJ179" i="3"/>
  <c r="BJ222" i="3"/>
  <c r="AZ222" i="3"/>
  <c r="BI222" i="3" s="1"/>
  <c r="BE222" i="3" s="1"/>
  <c r="BM222" i="3"/>
  <c r="BO222" i="3" s="1"/>
  <c r="BA222" i="3"/>
  <c r="BK222" i="3" s="1"/>
  <c r="BD222" i="3"/>
  <c r="BC222" i="3"/>
  <c r="BP354" i="3"/>
  <c r="BH354" i="3"/>
  <c r="BD220" i="3"/>
  <c r="BC220" i="3"/>
  <c r="BJ220" i="3"/>
  <c r="AZ220" i="3"/>
  <c r="BI220" i="3" s="1"/>
  <c r="BE220" i="3" s="1"/>
  <c r="BM220" i="3"/>
  <c r="BO220" i="3" s="1"/>
  <c r="BA220" i="3"/>
  <c r="BK220" i="3" s="1"/>
  <c r="BC201" i="3"/>
  <c r="BJ201" i="3"/>
  <c r="AZ201" i="3"/>
  <c r="BI201" i="3" s="1"/>
  <c r="BE201" i="3" s="1"/>
  <c r="BM201" i="3"/>
  <c r="BO201" i="3" s="1"/>
  <c r="BD201" i="3"/>
  <c r="BA201" i="3"/>
  <c r="BK201" i="3" s="1"/>
  <c r="BG245" i="3"/>
  <c r="BL245" i="3"/>
  <c r="BF204" i="3"/>
  <c r="BF175" i="3"/>
  <c r="AI175" i="3"/>
  <c r="BL175" i="3"/>
  <c r="BG175" i="3"/>
  <c r="BF217" i="3"/>
  <c r="AI185" i="3"/>
  <c r="BF185" i="3"/>
  <c r="BH182" i="3"/>
  <c r="BP182" i="3"/>
  <c r="BF170" i="3"/>
  <c r="BJ135" i="3"/>
  <c r="AZ135" i="3"/>
  <c r="BI135" i="3" s="1"/>
  <c r="BE135" i="3" s="1"/>
  <c r="BM135" i="3"/>
  <c r="BO135" i="3" s="1"/>
  <c r="BA135" i="3"/>
  <c r="BK135" i="3" s="1"/>
  <c r="BC135" i="3"/>
  <c r="BD135" i="3"/>
  <c r="BH192" i="3"/>
  <c r="BP192" i="3"/>
  <c r="BD114" i="3"/>
  <c r="BC114" i="3"/>
  <c r="AZ114" i="3"/>
  <c r="BI114" i="3" s="1"/>
  <c r="BE114" i="3" s="1"/>
  <c r="BM114" i="3"/>
  <c r="BO114" i="3" s="1"/>
  <c r="BA114" i="3"/>
  <c r="BK114" i="3" s="1"/>
  <c r="BJ114" i="3"/>
  <c r="BD82" i="3"/>
  <c r="BC82" i="3"/>
  <c r="AZ82" i="3"/>
  <c r="BI82" i="3" s="1"/>
  <c r="BE82" i="3" s="1"/>
  <c r="BM82" i="3"/>
  <c r="BO82" i="3" s="1"/>
  <c r="BA82" i="3"/>
  <c r="BK82" i="3" s="1"/>
  <c r="BJ82" i="3"/>
  <c r="BG153" i="3"/>
  <c r="BL153" i="3"/>
  <c r="BF97" i="3"/>
  <c r="AI97" i="3"/>
  <c r="BA85" i="3"/>
  <c r="BK85" i="3" s="1"/>
  <c r="BD85" i="3"/>
  <c r="BJ85" i="3"/>
  <c r="AZ85" i="3"/>
  <c r="BI85" i="3" s="1"/>
  <c r="BE85" i="3" s="1"/>
  <c r="BC85" i="3"/>
  <c r="BM85" i="3"/>
  <c r="BO85" i="3" s="1"/>
  <c r="BF154" i="3"/>
  <c r="BG178" i="3"/>
  <c r="BL178" i="3"/>
  <c r="AZ124" i="3"/>
  <c r="BI124" i="3" s="1"/>
  <c r="BE124" i="3" s="1"/>
  <c r="BM124" i="3"/>
  <c r="BO124" i="3" s="1"/>
  <c r="BC124" i="3"/>
  <c r="BA124" i="3"/>
  <c r="BK124" i="3" s="1"/>
  <c r="BD124" i="3"/>
  <c r="BJ124" i="3"/>
  <c r="BF103" i="3"/>
  <c r="BG131" i="3"/>
  <c r="BL131" i="3"/>
  <c r="AZ113" i="3"/>
  <c r="BI113" i="3" s="1"/>
  <c r="BE113" i="3" s="1"/>
  <c r="BM113" i="3"/>
  <c r="BO113" i="3" s="1"/>
  <c r="BA113" i="3"/>
  <c r="BK113" i="3" s="1"/>
  <c r="BD113" i="3"/>
  <c r="BC113" i="3"/>
  <c r="BJ113" i="3"/>
  <c r="AZ97" i="3"/>
  <c r="BI97" i="3" s="1"/>
  <c r="BE97" i="3" s="1"/>
  <c r="BM97" i="3"/>
  <c r="BO97" i="3" s="1"/>
  <c r="BA97" i="3"/>
  <c r="BK97" i="3" s="1"/>
  <c r="BD97" i="3"/>
  <c r="BC97" i="3"/>
  <c r="BJ97" i="3"/>
  <c r="AZ81" i="3"/>
  <c r="BI81" i="3" s="1"/>
  <c r="BE81" i="3" s="1"/>
  <c r="BM81" i="3"/>
  <c r="BO81" i="3" s="1"/>
  <c r="BA81" i="3"/>
  <c r="BK81" i="3" s="1"/>
  <c r="BD81" i="3"/>
  <c r="BC81" i="3"/>
  <c r="BJ81" i="3"/>
  <c r="BG139" i="3"/>
  <c r="BL139" i="3"/>
  <c r="BF76" i="3"/>
  <c r="BG94" i="3"/>
  <c r="BL94" i="3"/>
  <c r="BG112" i="3"/>
  <c r="BL112" i="3"/>
  <c r="BG78" i="3"/>
  <c r="BL78" i="3"/>
  <c r="BH130" i="3"/>
  <c r="BP130" i="3"/>
  <c r="BH83" i="3"/>
  <c r="BP83" i="3"/>
  <c r="BL143" i="3"/>
  <c r="BG143" i="3"/>
  <c r="BF133" i="3"/>
  <c r="BH86" i="3"/>
  <c r="BP86" i="3"/>
  <c r="BL67" i="3"/>
  <c r="BG67" i="3"/>
  <c r="BG68" i="3"/>
  <c r="BL68" i="3"/>
  <c r="AZ18" i="3"/>
  <c r="BI18" i="3" s="1"/>
  <c r="BE18" i="3" s="1"/>
  <c r="BM18" i="3"/>
  <c r="BO18" i="3" s="1"/>
  <c r="BD18" i="3"/>
  <c r="BA18" i="3"/>
  <c r="BK18" i="3" s="1"/>
  <c r="BC18" i="3"/>
  <c r="BJ18" i="3"/>
  <c r="BG9" i="3"/>
  <c r="BL9" i="3"/>
  <c r="BL32" i="3"/>
  <c r="BG32" i="3"/>
  <c r="BG17" i="3"/>
  <c r="BL17" i="3"/>
  <c r="BH107" i="3"/>
  <c r="BP107" i="3"/>
  <c r="BG104" i="3"/>
  <c r="BL104" i="3"/>
  <c r="BP57" i="3"/>
  <c r="BH57" i="3"/>
  <c r="BH119" i="3"/>
  <c r="BP119" i="3"/>
  <c r="BG39" i="3"/>
  <c r="BL39" i="3"/>
  <c r="BC16" i="3"/>
  <c r="BJ16" i="3"/>
  <c r="AZ16" i="3"/>
  <c r="BI16" i="3" s="1"/>
  <c r="BE16" i="3" s="1"/>
  <c r="BM16" i="3"/>
  <c r="BO16" i="3" s="1"/>
  <c r="BD16" i="3"/>
  <c r="BA16" i="3"/>
  <c r="BK16" i="3" s="1"/>
  <c r="BG475" i="3"/>
  <c r="BL475" i="3"/>
  <c r="BH479" i="3"/>
  <c r="BP479" i="3"/>
  <c r="BL412" i="3"/>
  <c r="BG412" i="3"/>
  <c r="BP453" i="3"/>
  <c r="BH453" i="3"/>
  <c r="BF379" i="3"/>
  <c r="AI379" i="3"/>
  <c r="BL327" i="3"/>
  <c r="BG327" i="3"/>
  <c r="BH296" i="3"/>
  <c r="BP296" i="3"/>
  <c r="AI257" i="3"/>
  <c r="BF257" i="3"/>
  <c r="AI194" i="3"/>
  <c r="BF194" i="3"/>
  <c r="BH94" i="3"/>
  <c r="BP94" i="3"/>
  <c r="BP41" i="3"/>
  <c r="BH41" i="3"/>
  <c r="AI489" i="3"/>
  <c r="BF489" i="3"/>
  <c r="BP474" i="3"/>
  <c r="BH474" i="3"/>
  <c r="BF439" i="3"/>
  <c r="AI439" i="3"/>
  <c r="BG435" i="3"/>
  <c r="BL435" i="3"/>
  <c r="BA399" i="3"/>
  <c r="BK399" i="3" s="1"/>
  <c r="BD399" i="3"/>
  <c r="BC399" i="3"/>
  <c r="BM399" i="3"/>
  <c r="BO399" i="3" s="1"/>
  <c r="BJ399" i="3"/>
  <c r="AZ399" i="3"/>
  <c r="BI399" i="3" s="1"/>
  <c r="BE399" i="3" s="1"/>
  <c r="AI389" i="3"/>
  <c r="BF389" i="3"/>
  <c r="AI267" i="3"/>
  <c r="BF267" i="3"/>
  <c r="BF216" i="3"/>
  <c r="AI216" i="3"/>
  <c r="BH259" i="3"/>
  <c r="BP259" i="3"/>
  <c r="BP14" i="3"/>
  <c r="BH14" i="3"/>
  <c r="BH55" i="3"/>
  <c r="BP55" i="3"/>
  <c r="AZ2" i="3"/>
  <c r="BI2" i="3" s="1"/>
  <c r="BE2" i="3" s="1"/>
  <c r="BD2" i="3"/>
  <c r="BM2" i="3"/>
  <c r="BO2" i="3" s="1"/>
  <c r="BA2" i="3"/>
  <c r="BK2" i="3" s="1"/>
  <c r="BJ2" i="3"/>
  <c r="BC2" i="3"/>
  <c r="BF500" i="3"/>
  <c r="AI500" i="3"/>
  <c r="BC460" i="3"/>
  <c r="BJ460" i="3"/>
  <c r="AZ460" i="3"/>
  <c r="BI460" i="3" s="1"/>
  <c r="BE460" i="3" s="1"/>
  <c r="BM460" i="3"/>
  <c r="BO460" i="3" s="1"/>
  <c r="BA460" i="3"/>
  <c r="BK460" i="3" s="1"/>
  <c r="BD460" i="3"/>
  <c r="BG433" i="3"/>
  <c r="BL433" i="3"/>
  <c r="BG419" i="3"/>
  <c r="BL419" i="3"/>
  <c r="BP445" i="3"/>
  <c r="BH445" i="3"/>
  <c r="BA388" i="3"/>
  <c r="BK388" i="3" s="1"/>
  <c r="BC388" i="3"/>
  <c r="BJ388" i="3"/>
  <c r="AZ388" i="3"/>
  <c r="BI388" i="3" s="1"/>
  <c r="BE388" i="3" s="1"/>
  <c r="BM388" i="3"/>
  <c r="BO388" i="3" s="1"/>
  <c r="BD388" i="3"/>
  <c r="AZ403" i="3"/>
  <c r="BI403" i="3" s="1"/>
  <c r="BE403" i="3" s="1"/>
  <c r="BM403" i="3"/>
  <c r="BO403" i="3" s="1"/>
  <c r="BJ403" i="3"/>
  <c r="BD403" i="3"/>
  <c r="BC403" i="3"/>
  <c r="BA403" i="3"/>
  <c r="BK403" i="3" s="1"/>
  <c r="BD391" i="3"/>
  <c r="BC391" i="3"/>
  <c r="BJ391" i="3"/>
  <c r="AZ391" i="3"/>
  <c r="BI391" i="3" s="1"/>
  <c r="BE391" i="3" s="1"/>
  <c r="BA391" i="3"/>
  <c r="BK391" i="3" s="1"/>
  <c r="BM391" i="3"/>
  <c r="BO391" i="3" s="1"/>
  <c r="BP398" i="3"/>
  <c r="BH398" i="3"/>
  <c r="BH397" i="3"/>
  <c r="BP397" i="3"/>
  <c r="BD385" i="3"/>
  <c r="BJ385" i="3"/>
  <c r="AZ385" i="3"/>
  <c r="BI385" i="3" s="1"/>
  <c r="BE385" i="3" s="1"/>
  <c r="BM385" i="3"/>
  <c r="BO385" i="3" s="1"/>
  <c r="BA385" i="3"/>
  <c r="BK385" i="3" s="1"/>
  <c r="BC385" i="3"/>
  <c r="BG440" i="3"/>
  <c r="BL440" i="3"/>
  <c r="BH426" i="3"/>
  <c r="BP426" i="3"/>
  <c r="AZ395" i="3"/>
  <c r="BI395" i="3" s="1"/>
  <c r="BE395" i="3" s="1"/>
  <c r="BA395" i="3"/>
  <c r="BK395" i="3" s="1"/>
  <c r="BJ395" i="3"/>
  <c r="BM395" i="3"/>
  <c r="BO395" i="3" s="1"/>
  <c r="BD395" i="3"/>
  <c r="BC395" i="3"/>
  <c r="BC374" i="3"/>
  <c r="AZ374" i="3"/>
  <c r="BI374" i="3" s="1"/>
  <c r="BE374" i="3" s="1"/>
  <c r="BM374" i="3"/>
  <c r="BO374" i="3" s="1"/>
  <c r="BD374" i="3"/>
  <c r="BA374" i="3"/>
  <c r="BK374" i="3" s="1"/>
  <c r="BJ374" i="3"/>
  <c r="BG387" i="3"/>
  <c r="BL387" i="3"/>
  <c r="BL406" i="3"/>
  <c r="BG406" i="3"/>
  <c r="BA365" i="3"/>
  <c r="BK365" i="3" s="1"/>
  <c r="BD365" i="3"/>
  <c r="AZ365" i="3"/>
  <c r="BI365" i="3" s="1"/>
  <c r="BE365" i="3" s="1"/>
  <c r="BM365" i="3"/>
  <c r="BO365" i="3" s="1"/>
  <c r="BJ365" i="3"/>
  <c r="BC365" i="3"/>
  <c r="BG467" i="3"/>
  <c r="BL467" i="3"/>
  <c r="BH366" i="3"/>
  <c r="BP366" i="3"/>
  <c r="BH343" i="3"/>
  <c r="BP343" i="3"/>
  <c r="BG405" i="3"/>
  <c r="BL405" i="3"/>
  <c r="BL342" i="3"/>
  <c r="BG342" i="3"/>
  <c r="BG363" i="3"/>
  <c r="BL363" i="3"/>
  <c r="BJ333" i="3"/>
  <c r="AZ333" i="3"/>
  <c r="BI333" i="3" s="1"/>
  <c r="BE333" i="3" s="1"/>
  <c r="BM333" i="3"/>
  <c r="BO333" i="3" s="1"/>
  <c r="BA333" i="3"/>
  <c r="BK333" i="3" s="1"/>
  <c r="BC333" i="3"/>
  <c r="BD333" i="3"/>
  <c r="BF360" i="3"/>
  <c r="AI360" i="3"/>
  <c r="BJ310" i="3"/>
  <c r="AZ310" i="3"/>
  <c r="BI310" i="3" s="1"/>
  <c r="BE310" i="3" s="1"/>
  <c r="BM310" i="3"/>
  <c r="BO310" i="3" s="1"/>
  <c r="BA310" i="3"/>
  <c r="BK310" i="3" s="1"/>
  <c r="BD310" i="3"/>
  <c r="BC310" i="3"/>
  <c r="BG317" i="3"/>
  <c r="BL317" i="3"/>
  <c r="BF326" i="3"/>
  <c r="AI326" i="3"/>
  <c r="BH334" i="3"/>
  <c r="BP334" i="3"/>
  <c r="BH344" i="3"/>
  <c r="BP344" i="3"/>
  <c r="BG335" i="3"/>
  <c r="BL335" i="3"/>
  <c r="BL303" i="3"/>
  <c r="BG303" i="3"/>
  <c r="BH295" i="3"/>
  <c r="BP295" i="3"/>
  <c r="BH265" i="3"/>
  <c r="BP265" i="3"/>
  <c r="BF248" i="3"/>
  <c r="BG320" i="3"/>
  <c r="BL320" i="3"/>
  <c r="BP288" i="3"/>
  <c r="BH288" i="3"/>
  <c r="AI249" i="3"/>
  <c r="BF249" i="3"/>
  <c r="BH266" i="3"/>
  <c r="BP266" i="3"/>
  <c r="BA215" i="3"/>
  <c r="BK215" i="3" s="1"/>
  <c r="BD215" i="3"/>
  <c r="BC215" i="3"/>
  <c r="BJ215" i="3"/>
  <c r="AZ215" i="3"/>
  <c r="BI215" i="3" s="1"/>
  <c r="BE215" i="3" s="1"/>
  <c r="BM215" i="3"/>
  <c r="BO215" i="3" s="1"/>
  <c r="BJ230" i="3"/>
  <c r="AZ230" i="3"/>
  <c r="BI230" i="3" s="1"/>
  <c r="BE230" i="3" s="1"/>
  <c r="BM230" i="3"/>
  <c r="BO230" i="3" s="1"/>
  <c r="BC230" i="3"/>
  <c r="BA230" i="3"/>
  <c r="BK230" i="3" s="1"/>
  <c r="BD230" i="3"/>
  <c r="BC225" i="3"/>
  <c r="BJ225" i="3"/>
  <c r="AZ225" i="3"/>
  <c r="BI225" i="3" s="1"/>
  <c r="BE225" i="3" s="1"/>
  <c r="BM225" i="3"/>
  <c r="BO225" i="3" s="1"/>
  <c r="BA225" i="3"/>
  <c r="BK225" i="3" s="1"/>
  <c r="BD225" i="3"/>
  <c r="AZ195" i="3"/>
  <c r="BI195" i="3" s="1"/>
  <c r="BE195" i="3" s="1"/>
  <c r="BM195" i="3"/>
  <c r="BO195" i="3" s="1"/>
  <c r="BD195" i="3"/>
  <c r="BC195" i="3"/>
  <c r="BJ195" i="3"/>
  <c r="BA195" i="3"/>
  <c r="BK195" i="3" s="1"/>
  <c r="BG282" i="3"/>
  <c r="BL282" i="3"/>
  <c r="BG276" i="3"/>
  <c r="BL276" i="3"/>
  <c r="BP264" i="3"/>
  <c r="BH264" i="3"/>
  <c r="AZ187" i="3"/>
  <c r="BI187" i="3" s="1"/>
  <c r="BE187" i="3" s="1"/>
  <c r="BM187" i="3"/>
  <c r="BO187" i="3" s="1"/>
  <c r="BA187" i="3"/>
  <c r="BK187" i="3" s="1"/>
  <c r="BC187" i="3"/>
  <c r="BJ187" i="3"/>
  <c r="BD187" i="3"/>
  <c r="BH238" i="3"/>
  <c r="BP238" i="3"/>
  <c r="AZ219" i="3"/>
  <c r="BI219" i="3" s="1"/>
  <c r="BE219" i="3" s="1"/>
  <c r="BM219" i="3"/>
  <c r="BO219" i="3" s="1"/>
  <c r="BA219" i="3"/>
  <c r="BK219" i="3" s="1"/>
  <c r="BD219" i="3"/>
  <c r="BC219" i="3"/>
  <c r="BJ219" i="3"/>
  <c r="BA207" i="3"/>
  <c r="BK207" i="3" s="1"/>
  <c r="BD207" i="3"/>
  <c r="BC207" i="3"/>
  <c r="BJ207" i="3"/>
  <c r="AZ207" i="3"/>
  <c r="BI207" i="3" s="1"/>
  <c r="BE207" i="3" s="1"/>
  <c r="BM207" i="3"/>
  <c r="BO207" i="3" s="1"/>
  <c r="BP352" i="3"/>
  <c r="BH352" i="3"/>
  <c r="BF200" i="3"/>
  <c r="AI200" i="3"/>
  <c r="BL354" i="3"/>
  <c r="BG354" i="3"/>
  <c r="BH240" i="3"/>
  <c r="BP240" i="3"/>
  <c r="BG208" i="3"/>
  <c r="BL208" i="3"/>
  <c r="BF266" i="3"/>
  <c r="BG190" i="3"/>
  <c r="BL190" i="3"/>
  <c r="AZ132" i="3"/>
  <c r="BI132" i="3" s="1"/>
  <c r="BE132" i="3" s="1"/>
  <c r="BM132" i="3"/>
  <c r="BO132" i="3" s="1"/>
  <c r="BA132" i="3"/>
  <c r="BK132" i="3" s="1"/>
  <c r="BJ132" i="3"/>
  <c r="BD132" i="3"/>
  <c r="BC132" i="3"/>
  <c r="BF220" i="3"/>
  <c r="BH181" i="3"/>
  <c r="BP181" i="3"/>
  <c r="AZ148" i="3"/>
  <c r="BI148" i="3" s="1"/>
  <c r="BE148" i="3" s="1"/>
  <c r="BM148" i="3"/>
  <c r="BO148" i="3" s="1"/>
  <c r="BA148" i="3"/>
  <c r="BK148" i="3" s="1"/>
  <c r="BD148" i="3"/>
  <c r="BC148" i="3"/>
  <c r="BJ148" i="3"/>
  <c r="BF105" i="3"/>
  <c r="AI105" i="3"/>
  <c r="BA93" i="3"/>
  <c r="BK93" i="3" s="1"/>
  <c r="BD93" i="3"/>
  <c r="BJ93" i="3"/>
  <c r="AZ93" i="3"/>
  <c r="BI93" i="3" s="1"/>
  <c r="BE93" i="3" s="1"/>
  <c r="BC93" i="3"/>
  <c r="BM93" i="3"/>
  <c r="BO93" i="3" s="1"/>
  <c r="AI179" i="3"/>
  <c r="BF179" i="3"/>
  <c r="BF171" i="3"/>
  <c r="AI171" i="3"/>
  <c r="BH127" i="3"/>
  <c r="BP127" i="3"/>
  <c r="AZ73" i="3"/>
  <c r="BI73" i="3" s="1"/>
  <c r="BE73" i="3" s="1"/>
  <c r="BM73" i="3"/>
  <c r="BO73" i="3" s="1"/>
  <c r="BA73" i="3"/>
  <c r="BK73" i="3" s="1"/>
  <c r="BJ73" i="3"/>
  <c r="BD73" i="3"/>
  <c r="BC73" i="3"/>
  <c r="BJ92" i="3"/>
  <c r="AZ92" i="3"/>
  <c r="BI92" i="3" s="1"/>
  <c r="BE92" i="3" s="1"/>
  <c r="BC92" i="3"/>
  <c r="BD92" i="3"/>
  <c r="BA92" i="3"/>
  <c r="BK92" i="3" s="1"/>
  <c r="BM92" i="3"/>
  <c r="BO92" i="3" s="1"/>
  <c r="BG118" i="3"/>
  <c r="BL118" i="3"/>
  <c r="BH110" i="3"/>
  <c r="BP110" i="3"/>
  <c r="BL74" i="3"/>
  <c r="BG74" i="3"/>
  <c r="BP112" i="3"/>
  <c r="BH112" i="3"/>
  <c r="BG28" i="3"/>
  <c r="BL28" i="3"/>
  <c r="BH99" i="3"/>
  <c r="BP99" i="3"/>
  <c r="BG218" i="3"/>
  <c r="BL218" i="3"/>
  <c r="BL146" i="3"/>
  <c r="BG146" i="3"/>
  <c r="BH75" i="3"/>
  <c r="BP75" i="3"/>
  <c r="BG102" i="3"/>
  <c r="BL102" i="3"/>
  <c r="BP80" i="3"/>
  <c r="BH80" i="3"/>
  <c r="BH78" i="3"/>
  <c r="BP78" i="3"/>
  <c r="BP51" i="3"/>
  <c r="BH51" i="3"/>
  <c r="BF18" i="3"/>
  <c r="AI18" i="3"/>
  <c r="BG12" i="3"/>
  <c r="BL12" i="3"/>
  <c r="BH162" i="3"/>
  <c r="BP162" i="3"/>
  <c r="BH134" i="3"/>
  <c r="BP134" i="3"/>
  <c r="BF43" i="3"/>
  <c r="BF32" i="3"/>
  <c r="BF23" i="3"/>
  <c r="BC40" i="3"/>
  <c r="BJ40" i="3"/>
  <c r="AZ40" i="3"/>
  <c r="BI40" i="3" s="1"/>
  <c r="BE40" i="3" s="1"/>
  <c r="BM40" i="3"/>
  <c r="BO40" i="3" s="1"/>
  <c r="BA40" i="3"/>
  <c r="BK40" i="3" s="1"/>
  <c r="BD40" i="3"/>
  <c r="AI14" i="3"/>
  <c r="BF14" i="3"/>
  <c r="AI33" i="3"/>
  <c r="BF33" i="3"/>
  <c r="BH34" i="3"/>
  <c r="BP34" i="3"/>
  <c r="BP104" i="3"/>
  <c r="BH104" i="3"/>
  <c r="BL54" i="3"/>
  <c r="BG54" i="3"/>
  <c r="BC24" i="3"/>
  <c r="BJ24" i="3"/>
  <c r="AZ24" i="3"/>
  <c r="BI24" i="3" s="1"/>
  <c r="BE24" i="3" s="1"/>
  <c r="BA24" i="3"/>
  <c r="BK24" i="3" s="1"/>
  <c r="BM24" i="3"/>
  <c r="BO24" i="3" s="1"/>
  <c r="BD24" i="3"/>
  <c r="BF39" i="3"/>
  <c r="BG91" i="3"/>
  <c r="BL91" i="3"/>
  <c r="BA46" i="3"/>
  <c r="BK46" i="3" s="1"/>
  <c r="BD46" i="3"/>
  <c r="BC46" i="3"/>
  <c r="BJ46" i="3"/>
  <c r="AZ46" i="3"/>
  <c r="BI46" i="3" s="1"/>
  <c r="BE46" i="3" s="1"/>
  <c r="BM46" i="3"/>
  <c r="BO46" i="3" s="1"/>
  <c r="AI421" i="3"/>
  <c r="BF421" i="3"/>
  <c r="BG444" i="3"/>
  <c r="BL444" i="3"/>
  <c r="BD393" i="3"/>
  <c r="BJ393" i="3"/>
  <c r="AZ393" i="3"/>
  <c r="BI393" i="3" s="1"/>
  <c r="BE393" i="3" s="1"/>
  <c r="BM393" i="3"/>
  <c r="BO393" i="3" s="1"/>
  <c r="BA393" i="3"/>
  <c r="BK393" i="3" s="1"/>
  <c r="BC393" i="3"/>
  <c r="BF395" i="3"/>
  <c r="BL394" i="3"/>
  <c r="BG394" i="3"/>
  <c r="BH304" i="3"/>
  <c r="BP304" i="3"/>
  <c r="BC251" i="3"/>
  <c r="BJ251" i="3"/>
  <c r="AZ251" i="3"/>
  <c r="BI251" i="3" s="1"/>
  <c r="BE251" i="3" s="1"/>
  <c r="BM251" i="3"/>
  <c r="BO251" i="3" s="1"/>
  <c r="BD251" i="3"/>
  <c r="BA251" i="3"/>
  <c r="BK251" i="3" s="1"/>
  <c r="BL257" i="3"/>
  <c r="BG257" i="3"/>
  <c r="AI193" i="3"/>
  <c r="BF193" i="3"/>
  <c r="BL241" i="3"/>
  <c r="BG241" i="3"/>
  <c r="BP199" i="3"/>
  <c r="BH199" i="3"/>
  <c r="BF128" i="3"/>
  <c r="AI128" i="3"/>
  <c r="BA77" i="3"/>
  <c r="BK77" i="3" s="1"/>
  <c r="BD77" i="3"/>
  <c r="AZ77" i="3"/>
  <c r="BI77" i="3" s="1"/>
  <c r="BE77" i="3" s="1"/>
  <c r="BM77" i="3"/>
  <c r="BO77" i="3" s="1"/>
  <c r="BJ77" i="3"/>
  <c r="BC77" i="3"/>
  <c r="AI101" i="3"/>
  <c r="BF101" i="3"/>
  <c r="BH143" i="3"/>
  <c r="BP143" i="3"/>
  <c r="BL22" i="3"/>
  <c r="BG22" i="3"/>
  <c r="BG15" i="3"/>
  <c r="BL15" i="3"/>
  <c r="BG483" i="3"/>
  <c r="BL483" i="3"/>
  <c r="BP488" i="3"/>
  <c r="BH488" i="3"/>
  <c r="BL447" i="3"/>
  <c r="BG447" i="3"/>
  <c r="BG443" i="3"/>
  <c r="BL443" i="3"/>
  <c r="BH410" i="3"/>
  <c r="BP410" i="3"/>
  <c r="BL426" i="3"/>
  <c r="BG426" i="3"/>
  <c r="BG343" i="3"/>
  <c r="BL343" i="3"/>
  <c r="BG291" i="3"/>
  <c r="BL291" i="3"/>
  <c r="BH300" i="3"/>
  <c r="BP300" i="3"/>
  <c r="BL328" i="3"/>
  <c r="BG328" i="3"/>
  <c r="BG226" i="3"/>
  <c r="BL226" i="3"/>
  <c r="BC185" i="3"/>
  <c r="BJ185" i="3"/>
  <c r="BM185" i="3"/>
  <c r="BO185" i="3" s="1"/>
  <c r="AZ185" i="3"/>
  <c r="BI185" i="3" s="1"/>
  <c r="BE185" i="3" s="1"/>
  <c r="BD185" i="3"/>
  <c r="BA185" i="3"/>
  <c r="BK185" i="3" s="1"/>
  <c r="BC177" i="3"/>
  <c r="BM177" i="3"/>
  <c r="BO177" i="3" s="1"/>
  <c r="BJ177" i="3"/>
  <c r="AZ177" i="3"/>
  <c r="BI177" i="3" s="1"/>
  <c r="BE177" i="3" s="1"/>
  <c r="BD177" i="3"/>
  <c r="BA177" i="3"/>
  <c r="BK177" i="3" s="1"/>
  <c r="BP176" i="3"/>
  <c r="BH176" i="3"/>
  <c r="BG69" i="3"/>
  <c r="BL69" i="3"/>
  <c r="BG25" i="3"/>
  <c r="BL25" i="3"/>
  <c r="BD3" i="3"/>
  <c r="BC3" i="3"/>
  <c r="BJ3" i="3"/>
  <c r="AZ3" i="3"/>
  <c r="BI3" i="3" s="1"/>
  <c r="BE3" i="3" s="1"/>
  <c r="BM3" i="3"/>
  <c r="BO3" i="3" s="1"/>
  <c r="BA3" i="3"/>
  <c r="BK3" i="3" s="1"/>
  <c r="BA6" i="3"/>
  <c r="BK6" i="3" s="1"/>
  <c r="BD6" i="3"/>
  <c r="BC6" i="3"/>
  <c r="BJ6" i="3"/>
  <c r="AZ6" i="3"/>
  <c r="BI6" i="3" s="1"/>
  <c r="BE6" i="3" s="1"/>
  <c r="BM6" i="3"/>
  <c r="BO6" i="3" s="1"/>
  <c r="BH35" i="3"/>
  <c r="BP35" i="3"/>
  <c r="BD27" i="3"/>
  <c r="BC27" i="3"/>
  <c r="BJ27" i="3"/>
  <c r="AZ27" i="3"/>
  <c r="BI27" i="3" s="1"/>
  <c r="BE27" i="3" s="1"/>
  <c r="BM27" i="3"/>
  <c r="BO27" i="3" s="1"/>
  <c r="BA27" i="3"/>
  <c r="BK27" i="3" s="1"/>
  <c r="BG23" i="3"/>
  <c r="BL23" i="3"/>
  <c r="BC471" i="3"/>
  <c r="AZ471" i="3"/>
  <c r="BI471" i="3" s="1"/>
  <c r="BE471" i="3" s="1"/>
  <c r="BA471" i="3"/>
  <c r="BK471" i="3" s="1"/>
  <c r="BD471" i="3"/>
  <c r="BJ471" i="3"/>
  <c r="BM471" i="3"/>
  <c r="BO471" i="3" s="1"/>
  <c r="AI472" i="3"/>
  <c r="BF472" i="3"/>
  <c r="BG480" i="3"/>
  <c r="BL480" i="3"/>
  <c r="BH469" i="3"/>
  <c r="BP469" i="3"/>
  <c r="BH454" i="3"/>
  <c r="BP454" i="3"/>
  <c r="BF436" i="3"/>
  <c r="AI436" i="3"/>
  <c r="AI449" i="3"/>
  <c r="BF449" i="3"/>
  <c r="AZ497" i="3"/>
  <c r="BI497" i="3" s="1"/>
  <c r="BE497" i="3" s="1"/>
  <c r="BM497" i="3"/>
  <c r="BO497" i="3" s="1"/>
  <c r="BA497" i="3"/>
  <c r="BK497" i="3" s="1"/>
  <c r="BJ497" i="3"/>
  <c r="BD497" i="3"/>
  <c r="BC497" i="3"/>
  <c r="BA485" i="3"/>
  <c r="BK485" i="3" s="1"/>
  <c r="BD485" i="3"/>
  <c r="BJ485" i="3"/>
  <c r="AZ485" i="3"/>
  <c r="BI485" i="3" s="1"/>
  <c r="BE485" i="3" s="1"/>
  <c r="BM485" i="3"/>
  <c r="BO485" i="3" s="1"/>
  <c r="BC485" i="3"/>
  <c r="AI470" i="3"/>
  <c r="BF470" i="3"/>
  <c r="BC452" i="3"/>
  <c r="BJ452" i="3"/>
  <c r="AZ452" i="3"/>
  <c r="BI452" i="3" s="1"/>
  <c r="BE452" i="3" s="1"/>
  <c r="BM452" i="3"/>
  <c r="BO452" i="3" s="1"/>
  <c r="BA452" i="3"/>
  <c r="BK452" i="3" s="1"/>
  <c r="BD452" i="3"/>
  <c r="AI458" i="3"/>
  <c r="BF458" i="3"/>
  <c r="BG481" i="3"/>
  <c r="BL481" i="3"/>
  <c r="BH462" i="3"/>
  <c r="BP462" i="3"/>
  <c r="BH447" i="3"/>
  <c r="BP447" i="3"/>
  <c r="BL458" i="3"/>
  <c r="BG458" i="3"/>
  <c r="BA432" i="3"/>
  <c r="BK432" i="3" s="1"/>
  <c r="BD432" i="3"/>
  <c r="AZ432" i="3"/>
  <c r="BI432" i="3" s="1"/>
  <c r="BE432" i="3" s="1"/>
  <c r="BM432" i="3"/>
  <c r="BO432" i="3" s="1"/>
  <c r="BJ432" i="3"/>
  <c r="BC432" i="3"/>
  <c r="BJ420" i="3"/>
  <c r="AZ420" i="3"/>
  <c r="BI420" i="3" s="1"/>
  <c r="BE420" i="3" s="1"/>
  <c r="BA420" i="3"/>
  <c r="BK420" i="3" s="1"/>
  <c r="BD420" i="3"/>
  <c r="BC420" i="3"/>
  <c r="BM420" i="3"/>
  <c r="BO420" i="3" s="1"/>
  <c r="AI445" i="3"/>
  <c r="BF445" i="3"/>
  <c r="AZ408" i="3"/>
  <c r="BI408" i="3" s="1"/>
  <c r="BE408" i="3" s="1"/>
  <c r="BM408" i="3"/>
  <c r="BO408" i="3" s="1"/>
  <c r="BA408" i="3"/>
  <c r="BK408" i="3" s="1"/>
  <c r="BC408" i="3"/>
  <c r="BJ408" i="3"/>
  <c r="BD408" i="3"/>
  <c r="BL434" i="3"/>
  <c r="BG434" i="3"/>
  <c r="BF406" i="3"/>
  <c r="AI406" i="3"/>
  <c r="BG453" i="3"/>
  <c r="BL453" i="3"/>
  <c r="AI380" i="3"/>
  <c r="BF380" i="3"/>
  <c r="BA402" i="3"/>
  <c r="BK402" i="3" s="1"/>
  <c r="BM402" i="3"/>
  <c r="BO402" i="3" s="1"/>
  <c r="BD402" i="3"/>
  <c r="BC402" i="3"/>
  <c r="BJ402" i="3"/>
  <c r="AZ402" i="3"/>
  <c r="BI402" i="3" s="1"/>
  <c r="BE402" i="3" s="1"/>
  <c r="BG415" i="3"/>
  <c r="BL415" i="3"/>
  <c r="BL401" i="3"/>
  <c r="BG401" i="3"/>
  <c r="AZ384" i="3"/>
  <c r="BI384" i="3" s="1"/>
  <c r="BE384" i="3" s="1"/>
  <c r="BA384" i="3"/>
  <c r="BK384" i="3" s="1"/>
  <c r="BD384" i="3"/>
  <c r="BC384" i="3"/>
  <c r="BM384" i="3"/>
  <c r="BO384" i="3" s="1"/>
  <c r="BJ384" i="3"/>
  <c r="AI373" i="3"/>
  <c r="BF373" i="3"/>
  <c r="BF388" i="3"/>
  <c r="AI388" i="3"/>
  <c r="BA466" i="3"/>
  <c r="BK466" i="3" s="1"/>
  <c r="BD466" i="3"/>
  <c r="BC466" i="3"/>
  <c r="BJ466" i="3"/>
  <c r="BM466" i="3"/>
  <c r="BO466" i="3" s="1"/>
  <c r="AZ466" i="3"/>
  <c r="BI466" i="3" s="1"/>
  <c r="BE466" i="3" s="1"/>
  <c r="BH376" i="3"/>
  <c r="BP376" i="3"/>
  <c r="BP373" i="3"/>
  <c r="BH373" i="3"/>
  <c r="AI354" i="3"/>
  <c r="BF354" i="3"/>
  <c r="BH387" i="3"/>
  <c r="BP387" i="3"/>
  <c r="BH386" i="3"/>
  <c r="BP386" i="3"/>
  <c r="AZ358" i="3"/>
  <c r="BI358" i="3" s="1"/>
  <c r="BE358" i="3" s="1"/>
  <c r="BM358" i="3"/>
  <c r="BO358" i="3" s="1"/>
  <c r="BD358" i="3"/>
  <c r="BA358" i="3"/>
  <c r="BK358" i="3" s="1"/>
  <c r="BC358" i="3"/>
  <c r="BJ358" i="3"/>
  <c r="BP400" i="3"/>
  <c r="BH400" i="3"/>
  <c r="BA349" i="3"/>
  <c r="BK349" i="3" s="1"/>
  <c r="AZ349" i="3"/>
  <c r="BI349" i="3" s="1"/>
  <c r="BE349" i="3" s="1"/>
  <c r="BD349" i="3"/>
  <c r="BC349" i="3"/>
  <c r="BM349" i="3"/>
  <c r="BO349" i="3" s="1"/>
  <c r="BJ349" i="3"/>
  <c r="BJ361" i="3"/>
  <c r="AZ361" i="3"/>
  <c r="BI361" i="3" s="1"/>
  <c r="BE361" i="3" s="1"/>
  <c r="BM361" i="3"/>
  <c r="BO361" i="3" s="1"/>
  <c r="BA361" i="3"/>
  <c r="BK361" i="3" s="1"/>
  <c r="BD361" i="3"/>
  <c r="BC361" i="3"/>
  <c r="BH467" i="3"/>
  <c r="BP467" i="3"/>
  <c r="BJ341" i="3"/>
  <c r="AZ341" i="3"/>
  <c r="BI341" i="3" s="1"/>
  <c r="BE341" i="3" s="1"/>
  <c r="BM341" i="3"/>
  <c r="BO341" i="3" s="1"/>
  <c r="BA341" i="3"/>
  <c r="BK341" i="3" s="1"/>
  <c r="BD341" i="3"/>
  <c r="BC341" i="3"/>
  <c r="BH405" i="3"/>
  <c r="BP405" i="3"/>
  <c r="BH368" i="3"/>
  <c r="BP368" i="3"/>
  <c r="AI342" i="3"/>
  <c r="BF342" i="3"/>
  <c r="BA337" i="3"/>
  <c r="BK337" i="3" s="1"/>
  <c r="BD337" i="3"/>
  <c r="BC337" i="3"/>
  <c r="AZ337" i="3"/>
  <c r="BI337" i="3" s="1"/>
  <c r="BE337" i="3" s="1"/>
  <c r="BM337" i="3"/>
  <c r="BO337" i="3" s="1"/>
  <c r="BJ337" i="3"/>
  <c r="BL377" i="3"/>
  <c r="BG377" i="3"/>
  <c r="BF350" i="3"/>
  <c r="AI334" i="3"/>
  <c r="BF334" i="3"/>
  <c r="BL364" i="3"/>
  <c r="BG364" i="3"/>
  <c r="BL347" i="3"/>
  <c r="BG347" i="3"/>
  <c r="BD323" i="3"/>
  <c r="AZ323" i="3"/>
  <c r="BI323" i="3" s="1"/>
  <c r="BE323" i="3" s="1"/>
  <c r="BA323" i="3"/>
  <c r="BK323" i="3" s="1"/>
  <c r="BJ323" i="3"/>
  <c r="BM323" i="3"/>
  <c r="BO323" i="3" s="1"/>
  <c r="BC323" i="3"/>
  <c r="BF296" i="3"/>
  <c r="BJ325" i="3"/>
  <c r="AZ325" i="3"/>
  <c r="BI325" i="3" s="1"/>
  <c r="BE325" i="3" s="1"/>
  <c r="BD325" i="3"/>
  <c r="BM325" i="3"/>
  <c r="BO325" i="3" s="1"/>
  <c r="BC325" i="3"/>
  <c r="BA325" i="3"/>
  <c r="BK325" i="3" s="1"/>
  <c r="BH305" i="3"/>
  <c r="BP305" i="3"/>
  <c r="BP357" i="3"/>
  <c r="BH357" i="3"/>
  <c r="BG315" i="3"/>
  <c r="BL315" i="3"/>
  <c r="BL283" i="3"/>
  <c r="BG283" i="3"/>
  <c r="BH335" i="3"/>
  <c r="BP335" i="3"/>
  <c r="BG318" i="3"/>
  <c r="BL318" i="3"/>
  <c r="BC277" i="3"/>
  <c r="BJ277" i="3"/>
  <c r="AZ277" i="3"/>
  <c r="BI277" i="3" s="1"/>
  <c r="BE277" i="3" s="1"/>
  <c r="BM277" i="3"/>
  <c r="BO277" i="3" s="1"/>
  <c r="BA277" i="3"/>
  <c r="BK277" i="3" s="1"/>
  <c r="BD277" i="3"/>
  <c r="BH319" i="3"/>
  <c r="BP319" i="3"/>
  <c r="BD272" i="3"/>
  <c r="BC272" i="3"/>
  <c r="BJ272" i="3"/>
  <c r="AZ272" i="3"/>
  <c r="BI272" i="3" s="1"/>
  <c r="BE272" i="3" s="1"/>
  <c r="BM272" i="3"/>
  <c r="BO272" i="3" s="1"/>
  <c r="BA272" i="3"/>
  <c r="BK272" i="3" s="1"/>
  <c r="BP326" i="3"/>
  <c r="BH326" i="3"/>
  <c r="AZ253" i="3"/>
  <c r="BI253" i="3" s="1"/>
  <c r="BE253" i="3" s="1"/>
  <c r="BM253" i="3"/>
  <c r="BO253" i="3" s="1"/>
  <c r="BD253" i="3"/>
  <c r="BJ253" i="3"/>
  <c r="BA253" i="3"/>
  <c r="BK253" i="3" s="1"/>
  <c r="BC253" i="3"/>
  <c r="BH320" i="3"/>
  <c r="BP320" i="3"/>
  <c r="BH262" i="3"/>
  <c r="BP262" i="3"/>
  <c r="BD246" i="3"/>
  <c r="BJ246" i="3"/>
  <c r="AZ246" i="3"/>
  <c r="BI246" i="3" s="1"/>
  <c r="BE246" i="3" s="1"/>
  <c r="BM246" i="3"/>
  <c r="BO246" i="3" s="1"/>
  <c r="BA246" i="3"/>
  <c r="BK246" i="3" s="1"/>
  <c r="BC246" i="3"/>
  <c r="BF232" i="3"/>
  <c r="AI232" i="3"/>
  <c r="BG216" i="3"/>
  <c r="BL216" i="3"/>
  <c r="BH282" i="3"/>
  <c r="BP282" i="3"/>
  <c r="BF209" i="3"/>
  <c r="BG284" i="3"/>
  <c r="BL284" i="3"/>
  <c r="BG229" i="3"/>
  <c r="BL229" i="3"/>
  <c r="BG234" i="3"/>
  <c r="BL234" i="3"/>
  <c r="BC217" i="3"/>
  <c r="BJ217" i="3"/>
  <c r="AZ217" i="3"/>
  <c r="BI217" i="3" s="1"/>
  <c r="BE217" i="3" s="1"/>
  <c r="BM217" i="3"/>
  <c r="BO217" i="3" s="1"/>
  <c r="BA217" i="3"/>
  <c r="BK217" i="3" s="1"/>
  <c r="BD217" i="3"/>
  <c r="BG224" i="3"/>
  <c r="BL224" i="3"/>
  <c r="BH208" i="3"/>
  <c r="BP208" i="3"/>
  <c r="BC193" i="3"/>
  <c r="BJ193" i="3"/>
  <c r="AZ193" i="3"/>
  <c r="BI193" i="3" s="1"/>
  <c r="BE193" i="3" s="1"/>
  <c r="BM193" i="3"/>
  <c r="BO193" i="3" s="1"/>
  <c r="BD193" i="3"/>
  <c r="BA193" i="3"/>
  <c r="BK193" i="3" s="1"/>
  <c r="BL359" i="3"/>
  <c r="BG359" i="3"/>
  <c r="BG197" i="3"/>
  <c r="BL197" i="3"/>
  <c r="BF174" i="3"/>
  <c r="BH190" i="3"/>
  <c r="BP190" i="3"/>
  <c r="BH205" i="3"/>
  <c r="BP205" i="3"/>
  <c r="BP183" i="3"/>
  <c r="BH183" i="3"/>
  <c r="BH173" i="3"/>
  <c r="BP173" i="3"/>
  <c r="BL182" i="3"/>
  <c r="BG182" i="3"/>
  <c r="BF145" i="3"/>
  <c r="AI145" i="3"/>
  <c r="BG189" i="3"/>
  <c r="BL189" i="3"/>
  <c r="AI157" i="3"/>
  <c r="BF157" i="3"/>
  <c r="BJ159" i="3"/>
  <c r="AZ159" i="3"/>
  <c r="BI159" i="3" s="1"/>
  <c r="BE159" i="3" s="1"/>
  <c r="BM159" i="3"/>
  <c r="BO159" i="3" s="1"/>
  <c r="BD159" i="3"/>
  <c r="BC159" i="3"/>
  <c r="BA159" i="3"/>
  <c r="BK159" i="3" s="1"/>
  <c r="BF165" i="3"/>
  <c r="BD98" i="3"/>
  <c r="BC98" i="3"/>
  <c r="AZ98" i="3"/>
  <c r="BI98" i="3" s="1"/>
  <c r="BE98" i="3" s="1"/>
  <c r="BM98" i="3"/>
  <c r="BO98" i="3" s="1"/>
  <c r="BA98" i="3"/>
  <c r="BK98" i="3" s="1"/>
  <c r="BJ98" i="3"/>
  <c r="BM145" i="3"/>
  <c r="BO145" i="3" s="1"/>
  <c r="BA145" i="3"/>
  <c r="BK145" i="3" s="1"/>
  <c r="BD145" i="3"/>
  <c r="AZ145" i="3"/>
  <c r="BI145" i="3" s="1"/>
  <c r="BE145" i="3" s="1"/>
  <c r="BC145" i="3"/>
  <c r="BJ145" i="3"/>
  <c r="BA117" i="3"/>
  <c r="BK117" i="3" s="1"/>
  <c r="BD117" i="3"/>
  <c r="BJ117" i="3"/>
  <c r="AZ117" i="3"/>
  <c r="BI117" i="3" s="1"/>
  <c r="BE117" i="3" s="1"/>
  <c r="BC117" i="3"/>
  <c r="BM117" i="3"/>
  <c r="BO117" i="3" s="1"/>
  <c r="BJ76" i="3"/>
  <c r="AZ76" i="3"/>
  <c r="BI76" i="3" s="1"/>
  <c r="BE76" i="3" s="1"/>
  <c r="BC76" i="3"/>
  <c r="BA76" i="3"/>
  <c r="BK76" i="3" s="1"/>
  <c r="BM76" i="3"/>
  <c r="BO76" i="3" s="1"/>
  <c r="BD76" i="3"/>
  <c r="BL129" i="3"/>
  <c r="BG129" i="3"/>
  <c r="BF119" i="3"/>
  <c r="BF87" i="3"/>
  <c r="BF137" i="3"/>
  <c r="AI137" i="3"/>
  <c r="BC122" i="3"/>
  <c r="BM122" i="3"/>
  <c r="BO122" i="3" s="1"/>
  <c r="BD122" i="3"/>
  <c r="BA122" i="3"/>
  <c r="BK122" i="3" s="1"/>
  <c r="BJ122" i="3"/>
  <c r="AZ122" i="3"/>
  <c r="BI122" i="3" s="1"/>
  <c r="BE122" i="3" s="1"/>
  <c r="AZ105" i="3"/>
  <c r="BI105" i="3" s="1"/>
  <c r="BE105" i="3" s="1"/>
  <c r="BM105" i="3"/>
  <c r="BO105" i="3" s="1"/>
  <c r="BA105" i="3"/>
  <c r="BK105" i="3" s="1"/>
  <c r="BD105" i="3"/>
  <c r="BC105" i="3"/>
  <c r="BJ105" i="3"/>
  <c r="AZ89" i="3"/>
  <c r="BI89" i="3" s="1"/>
  <c r="BE89" i="3" s="1"/>
  <c r="BM89" i="3"/>
  <c r="BO89" i="3" s="1"/>
  <c r="BA89" i="3"/>
  <c r="BK89" i="3" s="1"/>
  <c r="BD89" i="3"/>
  <c r="BC89" i="3"/>
  <c r="BJ89" i="3"/>
  <c r="BP139" i="3"/>
  <c r="BH139" i="3"/>
  <c r="BJ84" i="3"/>
  <c r="AZ84" i="3"/>
  <c r="BI84" i="3" s="1"/>
  <c r="BE84" i="3" s="1"/>
  <c r="BC84" i="3"/>
  <c r="BD84" i="3"/>
  <c r="BM84" i="3"/>
  <c r="BO84" i="3" s="1"/>
  <c r="BA84" i="3"/>
  <c r="BK84" i="3" s="1"/>
  <c r="BH118" i="3"/>
  <c r="BP118" i="3"/>
  <c r="BH74" i="3"/>
  <c r="BP74" i="3"/>
  <c r="BP120" i="3"/>
  <c r="BH120" i="3"/>
  <c r="AI90" i="3"/>
  <c r="BF90" i="3"/>
  <c r="BM70" i="3"/>
  <c r="BO70" i="3" s="1"/>
  <c r="BD70" i="3"/>
  <c r="BA70" i="3"/>
  <c r="BK70" i="3" s="1"/>
  <c r="BJ70" i="3"/>
  <c r="AZ70" i="3"/>
  <c r="BI70" i="3" s="1"/>
  <c r="BE70" i="3" s="1"/>
  <c r="BC70" i="3"/>
  <c r="BF149" i="3"/>
  <c r="BG96" i="3"/>
  <c r="BL96" i="3"/>
  <c r="BH146" i="3"/>
  <c r="BP146" i="3"/>
  <c r="BG121" i="3"/>
  <c r="BL121" i="3"/>
  <c r="BL128" i="3"/>
  <c r="BG128" i="3"/>
  <c r="BH102" i="3"/>
  <c r="BP102" i="3"/>
  <c r="BG72" i="3"/>
  <c r="BL72" i="3"/>
  <c r="BL48" i="3"/>
  <c r="BG48" i="3"/>
  <c r="BH26" i="3"/>
  <c r="BP26" i="3"/>
  <c r="BF10" i="3"/>
  <c r="AI10" i="3"/>
  <c r="BG147" i="3"/>
  <c r="BL147" i="3"/>
  <c r="BH22" i="3"/>
  <c r="BP22" i="3"/>
  <c r="BJ53" i="3"/>
  <c r="AZ53" i="3"/>
  <c r="BI53" i="3" s="1"/>
  <c r="BE53" i="3" s="1"/>
  <c r="BM53" i="3"/>
  <c r="BO53" i="3" s="1"/>
  <c r="BA53" i="3"/>
  <c r="BK53" i="3" s="1"/>
  <c r="BD53" i="3"/>
  <c r="BC53" i="3"/>
  <c r="AI38" i="3"/>
  <c r="BF38" i="3"/>
  <c r="BP9" i="3"/>
  <c r="BH9" i="3"/>
  <c r="BH29" i="3"/>
  <c r="BP29" i="3"/>
  <c r="BH158" i="3"/>
  <c r="BP158" i="3"/>
  <c r="BH47" i="3"/>
  <c r="BP47" i="3"/>
  <c r="BJ5" i="3"/>
  <c r="AZ5" i="3"/>
  <c r="BI5" i="3" s="1"/>
  <c r="BE5" i="3" s="1"/>
  <c r="BM5" i="3"/>
  <c r="BO5" i="3" s="1"/>
  <c r="BA5" i="3"/>
  <c r="BK5" i="3" s="1"/>
  <c r="BD5" i="3"/>
  <c r="BC5" i="3"/>
  <c r="BG57" i="3"/>
  <c r="BL57" i="3"/>
  <c r="AZ50" i="3"/>
  <c r="BI50" i="3" s="1"/>
  <c r="BE50" i="3" s="1"/>
  <c r="BM50" i="3"/>
  <c r="BO50" i="3" s="1"/>
  <c r="BC50" i="3"/>
  <c r="BA50" i="3"/>
  <c r="BK50" i="3" s="1"/>
  <c r="BD50" i="3"/>
  <c r="BJ50" i="3"/>
  <c r="BH56" i="3"/>
  <c r="BP56" i="3"/>
  <c r="BH19" i="3"/>
  <c r="BP19" i="3"/>
  <c r="BF189" i="3"/>
  <c r="BL111" i="3"/>
  <c r="BG111" i="3"/>
  <c r="BH91" i="3"/>
  <c r="BP91" i="3"/>
  <c r="BG88" i="3"/>
  <c r="BL88" i="3"/>
  <c r="BJ37" i="3"/>
  <c r="AZ37" i="3"/>
  <c r="BI37" i="3" s="1"/>
  <c r="BE37" i="3" s="1"/>
  <c r="BM37" i="3"/>
  <c r="BO37" i="3" s="1"/>
  <c r="BD37" i="3"/>
  <c r="BA37" i="3"/>
  <c r="BK37" i="3" s="1"/>
  <c r="BC37" i="3"/>
  <c r="BH23" i="3"/>
  <c r="BP23" i="3"/>
  <c r="BL7" i="3"/>
  <c r="BG7" i="3"/>
  <c r="BM494" i="3"/>
  <c r="BO494" i="3" s="1"/>
  <c r="BA494" i="3"/>
  <c r="BK494" i="3" s="1"/>
  <c r="BD494" i="3"/>
  <c r="AZ494" i="3"/>
  <c r="BI494" i="3" s="1"/>
  <c r="BE494" i="3" s="1"/>
  <c r="BJ494" i="3"/>
  <c r="BC494" i="3"/>
  <c r="BA461" i="3"/>
  <c r="BK461" i="3" s="1"/>
  <c r="BD461" i="3"/>
  <c r="BC461" i="3"/>
  <c r="AZ461" i="3"/>
  <c r="BI461" i="3" s="1"/>
  <c r="BE461" i="3" s="1"/>
  <c r="BJ461" i="3"/>
  <c r="BM461" i="3"/>
  <c r="BO461" i="3" s="1"/>
  <c r="BJ457" i="3"/>
  <c r="AZ457" i="3"/>
  <c r="BI457" i="3" s="1"/>
  <c r="BE457" i="3" s="1"/>
  <c r="BM457" i="3"/>
  <c r="BO457" i="3" s="1"/>
  <c r="BA457" i="3"/>
  <c r="BK457" i="3" s="1"/>
  <c r="BC457" i="3"/>
  <c r="BD457" i="3"/>
  <c r="BG454" i="3"/>
  <c r="BL454" i="3"/>
  <c r="AZ441" i="3"/>
  <c r="BI441" i="3" s="1"/>
  <c r="BE441" i="3" s="1"/>
  <c r="BM441" i="3"/>
  <c r="BO441" i="3" s="1"/>
  <c r="BD441" i="3"/>
  <c r="BA441" i="3"/>
  <c r="BK441" i="3" s="1"/>
  <c r="BC441" i="3"/>
  <c r="BJ441" i="3"/>
  <c r="BL429" i="3"/>
  <c r="BG429" i="3"/>
  <c r="BH413" i="3"/>
  <c r="BP413" i="3"/>
  <c r="AZ353" i="3"/>
  <c r="BI353" i="3" s="1"/>
  <c r="BE353" i="3" s="1"/>
  <c r="BM353" i="3"/>
  <c r="BO353" i="3" s="1"/>
  <c r="BA353" i="3"/>
  <c r="BK353" i="3" s="1"/>
  <c r="BD353" i="3"/>
  <c r="BJ353" i="3"/>
  <c r="BC353" i="3"/>
  <c r="AZ338" i="3"/>
  <c r="BI338" i="3" s="1"/>
  <c r="BE338" i="3" s="1"/>
  <c r="BM338" i="3"/>
  <c r="BO338" i="3" s="1"/>
  <c r="BD338" i="3"/>
  <c r="BC338" i="3"/>
  <c r="BA338" i="3"/>
  <c r="BK338" i="3" s="1"/>
  <c r="BJ338" i="3"/>
  <c r="BH301" i="3"/>
  <c r="BP301" i="3"/>
  <c r="BF258" i="3"/>
  <c r="AI258" i="3"/>
  <c r="BG255" i="3"/>
  <c r="BL255" i="3"/>
  <c r="BF239" i="3"/>
  <c r="AI239" i="3"/>
  <c r="BH245" i="3"/>
  <c r="BP245" i="3"/>
  <c r="BP165" i="3"/>
  <c r="BH165" i="3"/>
  <c r="BM168" i="3"/>
  <c r="BO168" i="3" s="1"/>
  <c r="BA168" i="3"/>
  <c r="BK168" i="3" s="1"/>
  <c r="BC168" i="3"/>
  <c r="BJ168" i="3"/>
  <c r="BD168" i="3"/>
  <c r="AZ168" i="3"/>
  <c r="BI168" i="3" s="1"/>
  <c r="BE168" i="3" s="1"/>
  <c r="AI169" i="3"/>
  <c r="BF169" i="3"/>
  <c r="BA109" i="3"/>
  <c r="BK109" i="3" s="1"/>
  <c r="BD109" i="3"/>
  <c r="BJ109" i="3"/>
  <c r="AZ109" i="3"/>
  <c r="BI109" i="3" s="1"/>
  <c r="BE109" i="3" s="1"/>
  <c r="BC109" i="3"/>
  <c r="BM109" i="3"/>
  <c r="BO109" i="3" s="1"/>
  <c r="BD142" i="3"/>
  <c r="BM142" i="3"/>
  <c r="BO142" i="3" s="1"/>
  <c r="BJ142" i="3"/>
  <c r="AZ142" i="3"/>
  <c r="BI142" i="3" s="1"/>
  <c r="BE142" i="3" s="1"/>
  <c r="BC142" i="3"/>
  <c r="BA142" i="3"/>
  <c r="BK142" i="3" s="1"/>
  <c r="BG115" i="3"/>
  <c r="BL115" i="3"/>
  <c r="BG161" i="3"/>
  <c r="BL161" i="3"/>
  <c r="BH79" i="3"/>
  <c r="BP79" i="3"/>
  <c r="BH48" i="3"/>
  <c r="BP48" i="3"/>
  <c r="BG55" i="3"/>
  <c r="BL55" i="3"/>
  <c r="BP32" i="3"/>
  <c r="BH32" i="3"/>
  <c r="AZ473" i="3"/>
  <c r="BI473" i="3" s="1"/>
  <c r="BE473" i="3" s="1"/>
  <c r="BM473" i="3"/>
  <c r="BO473" i="3" s="1"/>
  <c r="BC473" i="3"/>
  <c r="BD473" i="3"/>
  <c r="BA473" i="3"/>
  <c r="BK473" i="3" s="1"/>
  <c r="BJ473" i="3"/>
  <c r="BG464" i="3"/>
  <c r="BL464" i="3"/>
  <c r="BH477" i="3"/>
  <c r="BP477" i="3"/>
  <c r="BG446" i="3"/>
  <c r="BL446" i="3"/>
  <c r="AI398" i="3"/>
  <c r="BF398" i="3"/>
  <c r="AZ392" i="3"/>
  <c r="BI392" i="3" s="1"/>
  <c r="BE392" i="3" s="1"/>
  <c r="BA392" i="3"/>
  <c r="BK392" i="3" s="1"/>
  <c r="BD392" i="3"/>
  <c r="BC392" i="3"/>
  <c r="BM392" i="3"/>
  <c r="BO392" i="3" s="1"/>
  <c r="BJ392" i="3"/>
  <c r="BH370" i="3"/>
  <c r="BP370" i="3"/>
  <c r="BG371" i="3"/>
  <c r="BL371" i="3"/>
  <c r="BH378" i="3"/>
  <c r="BP378" i="3"/>
  <c r="BL350" i="3"/>
  <c r="BG350" i="3"/>
  <c r="BH289" i="3"/>
  <c r="BP289" i="3"/>
  <c r="BP327" i="3"/>
  <c r="BH327" i="3"/>
  <c r="AI280" i="3"/>
  <c r="BF280" i="3"/>
  <c r="BG281" i="3"/>
  <c r="BL281" i="3"/>
  <c r="BL288" i="3"/>
  <c r="BG288" i="3"/>
  <c r="AI250" i="3"/>
  <c r="BF250" i="3"/>
  <c r="BG273" i="3"/>
  <c r="BL273" i="3"/>
  <c r="BF208" i="3"/>
  <c r="AI208" i="3"/>
  <c r="BL240" i="3"/>
  <c r="BG240" i="3"/>
  <c r="BG186" i="3"/>
  <c r="BL186" i="3"/>
  <c r="BA160" i="3"/>
  <c r="BK160" i="3" s="1"/>
  <c r="BD160" i="3"/>
  <c r="BC160" i="3"/>
  <c r="BJ160" i="3"/>
  <c r="AZ160" i="3"/>
  <c r="BI160" i="3" s="1"/>
  <c r="BE160" i="3" s="1"/>
  <c r="BM160" i="3"/>
  <c r="BO160" i="3" s="1"/>
  <c r="BD106" i="3"/>
  <c r="BC106" i="3"/>
  <c r="AZ106" i="3"/>
  <c r="BI106" i="3" s="1"/>
  <c r="BE106" i="3" s="1"/>
  <c r="BM106" i="3"/>
  <c r="BO106" i="3" s="1"/>
  <c r="BA106" i="3"/>
  <c r="BK106" i="3" s="1"/>
  <c r="BJ106" i="3"/>
  <c r="BF121" i="3"/>
  <c r="AI121" i="3"/>
  <c r="BF131" i="3"/>
  <c r="AI131" i="3"/>
  <c r="BF88" i="3"/>
  <c r="AI88" i="3"/>
  <c r="BG47" i="3"/>
  <c r="BL47" i="3"/>
  <c r="BH39" i="3"/>
  <c r="BP39" i="3"/>
  <c r="BH483" i="3"/>
  <c r="BP483" i="3"/>
  <c r="BF447" i="3"/>
  <c r="AI447" i="3"/>
  <c r="AI453" i="3"/>
  <c r="BF453" i="3"/>
  <c r="BH446" i="3"/>
  <c r="BP446" i="3"/>
  <c r="BD409" i="3"/>
  <c r="BC409" i="3"/>
  <c r="BJ409" i="3"/>
  <c r="AZ409" i="3"/>
  <c r="BI409" i="3" s="1"/>
  <c r="BE409" i="3" s="1"/>
  <c r="BM409" i="3"/>
  <c r="BO409" i="3" s="1"/>
  <c r="BA409" i="3"/>
  <c r="BK409" i="3" s="1"/>
  <c r="BL498" i="3"/>
  <c r="BG498" i="3"/>
  <c r="BL482" i="3"/>
  <c r="BG482" i="3"/>
  <c r="BH498" i="3"/>
  <c r="BP498" i="3"/>
  <c r="BA495" i="3"/>
  <c r="BK495" i="3" s="1"/>
  <c r="BC495" i="3"/>
  <c r="AZ495" i="3"/>
  <c r="BI495" i="3" s="1"/>
  <c r="BE495" i="3" s="1"/>
  <c r="BD495" i="3"/>
  <c r="BM495" i="3"/>
  <c r="BO495" i="3" s="1"/>
  <c r="BJ495" i="3"/>
  <c r="BF487" i="3"/>
  <c r="AI482" i="3"/>
  <c r="BF482" i="3"/>
  <c r="BF495" i="3"/>
  <c r="AI495" i="3"/>
  <c r="BG496" i="3"/>
  <c r="BL496" i="3"/>
  <c r="BP482" i="3"/>
  <c r="BH482" i="3"/>
  <c r="AZ478" i="3"/>
  <c r="BI478" i="3" s="1"/>
  <c r="BE478" i="3" s="1"/>
  <c r="BM478" i="3"/>
  <c r="BO478" i="3" s="1"/>
  <c r="BA478" i="3"/>
  <c r="BK478" i="3" s="1"/>
  <c r="BJ478" i="3"/>
  <c r="BD478" i="3"/>
  <c r="BC478" i="3"/>
  <c r="BM468" i="3"/>
  <c r="BO468" i="3" s="1"/>
  <c r="BC468" i="3"/>
  <c r="BJ468" i="3"/>
  <c r="AZ468" i="3"/>
  <c r="BI468" i="3" s="1"/>
  <c r="BE468" i="3" s="1"/>
  <c r="BD468" i="3"/>
  <c r="BA468" i="3"/>
  <c r="BK468" i="3" s="1"/>
  <c r="BJ449" i="3"/>
  <c r="AZ449" i="3"/>
  <c r="BI449" i="3" s="1"/>
  <c r="BE449" i="3" s="1"/>
  <c r="BC449" i="3"/>
  <c r="BA449" i="3"/>
  <c r="BK449" i="3" s="1"/>
  <c r="BM449" i="3"/>
  <c r="BO449" i="3" s="1"/>
  <c r="BD449" i="3"/>
  <c r="BF476" i="3"/>
  <c r="BF474" i="3"/>
  <c r="BL469" i="3"/>
  <c r="BG469" i="3"/>
  <c r="BP472" i="3"/>
  <c r="BH472" i="3"/>
  <c r="BF451" i="3"/>
  <c r="BA424" i="3"/>
  <c r="BK424" i="3" s="1"/>
  <c r="AZ424" i="3"/>
  <c r="BI424" i="3" s="1"/>
  <c r="BE424" i="3" s="1"/>
  <c r="BJ424" i="3"/>
  <c r="BD424" i="3"/>
  <c r="BC424" i="3"/>
  <c r="BM424" i="3"/>
  <c r="BO424" i="3" s="1"/>
  <c r="BF454" i="3"/>
  <c r="BJ428" i="3"/>
  <c r="AZ428" i="3"/>
  <c r="BI428" i="3" s="1"/>
  <c r="BE428" i="3" s="1"/>
  <c r="BM428" i="3"/>
  <c r="BO428" i="3" s="1"/>
  <c r="BA428" i="3"/>
  <c r="BK428" i="3" s="1"/>
  <c r="BD428" i="3"/>
  <c r="BC428" i="3"/>
  <c r="BG430" i="3"/>
  <c r="BL430" i="3"/>
  <c r="BH433" i="3"/>
  <c r="BP433" i="3"/>
  <c r="BD417" i="3"/>
  <c r="BC417" i="3"/>
  <c r="BJ417" i="3"/>
  <c r="AZ417" i="3"/>
  <c r="BI417" i="3" s="1"/>
  <c r="BE417" i="3" s="1"/>
  <c r="BM417" i="3"/>
  <c r="BO417" i="3" s="1"/>
  <c r="BA417" i="3"/>
  <c r="BK417" i="3" s="1"/>
  <c r="BP419" i="3"/>
  <c r="BH419" i="3"/>
  <c r="BG410" i="3"/>
  <c r="BL410" i="3"/>
  <c r="BP421" i="3"/>
  <c r="BH421" i="3"/>
  <c r="BD383" i="3"/>
  <c r="BC383" i="3"/>
  <c r="BJ383" i="3"/>
  <c r="AZ383" i="3"/>
  <c r="BI383" i="3" s="1"/>
  <c r="BE383" i="3" s="1"/>
  <c r="BA383" i="3"/>
  <c r="BK383" i="3" s="1"/>
  <c r="BM383" i="3"/>
  <c r="BO383" i="3" s="1"/>
  <c r="BL414" i="3"/>
  <c r="BG414" i="3"/>
  <c r="BA380" i="3"/>
  <c r="BK380" i="3" s="1"/>
  <c r="BC380" i="3"/>
  <c r="AZ380" i="3"/>
  <c r="BI380" i="3" s="1"/>
  <c r="BE380" i="3" s="1"/>
  <c r="BM380" i="3"/>
  <c r="BO380" i="3" s="1"/>
  <c r="BD380" i="3"/>
  <c r="BJ380" i="3"/>
  <c r="BG398" i="3"/>
  <c r="BL398" i="3"/>
  <c r="BC390" i="3"/>
  <c r="AZ390" i="3"/>
  <c r="BI390" i="3" s="1"/>
  <c r="BE390" i="3" s="1"/>
  <c r="BM390" i="3"/>
  <c r="BO390" i="3" s="1"/>
  <c r="BA390" i="3"/>
  <c r="BK390" i="3" s="1"/>
  <c r="BJ390" i="3"/>
  <c r="BD390" i="3"/>
  <c r="BA345" i="3"/>
  <c r="BK345" i="3" s="1"/>
  <c r="BD345" i="3"/>
  <c r="BC345" i="3"/>
  <c r="BJ345" i="3"/>
  <c r="AZ345" i="3"/>
  <c r="BI345" i="3" s="1"/>
  <c r="BE345" i="3" s="1"/>
  <c r="BM345" i="3"/>
  <c r="BO345" i="3" s="1"/>
  <c r="BH406" i="3"/>
  <c r="BP406" i="3"/>
  <c r="BF387" i="3"/>
  <c r="AI387" i="3"/>
  <c r="BC356" i="3"/>
  <c r="BJ356" i="3"/>
  <c r="AZ356" i="3"/>
  <c r="BI356" i="3" s="1"/>
  <c r="BE356" i="3" s="1"/>
  <c r="BM356" i="3"/>
  <c r="BO356" i="3" s="1"/>
  <c r="BA356" i="3"/>
  <c r="BK356" i="3" s="1"/>
  <c r="BD356" i="3"/>
  <c r="BP348" i="3"/>
  <c r="BH348" i="3"/>
  <c r="BF353" i="3"/>
  <c r="AI353" i="3"/>
  <c r="BC329" i="3"/>
  <c r="AZ329" i="3"/>
  <c r="BI329" i="3" s="1"/>
  <c r="BE329" i="3" s="1"/>
  <c r="BA329" i="3"/>
  <c r="BK329" i="3" s="1"/>
  <c r="BJ329" i="3"/>
  <c r="BD329" i="3"/>
  <c r="BM329" i="3"/>
  <c r="BO329" i="3" s="1"/>
  <c r="AI345" i="3"/>
  <c r="BF345" i="3"/>
  <c r="BH363" i="3"/>
  <c r="BP363" i="3"/>
  <c r="BF336" i="3"/>
  <c r="AI336" i="3"/>
  <c r="BH377" i="3"/>
  <c r="BP377" i="3"/>
  <c r="BH351" i="3"/>
  <c r="BP351" i="3"/>
  <c r="BL339" i="3"/>
  <c r="BG339" i="3"/>
  <c r="BP364" i="3"/>
  <c r="BH364" i="3"/>
  <c r="AZ299" i="3"/>
  <c r="BI299" i="3" s="1"/>
  <c r="BE299" i="3" s="1"/>
  <c r="BM299" i="3"/>
  <c r="BO299" i="3" s="1"/>
  <c r="BC299" i="3"/>
  <c r="BJ299" i="3"/>
  <c r="BD299" i="3"/>
  <c r="BA299" i="3"/>
  <c r="BK299" i="3" s="1"/>
  <c r="BC321" i="3"/>
  <c r="BJ321" i="3"/>
  <c r="AZ321" i="3"/>
  <c r="BI321" i="3" s="1"/>
  <c r="BE321" i="3" s="1"/>
  <c r="BM321" i="3"/>
  <c r="BO321" i="3" s="1"/>
  <c r="BA321" i="3"/>
  <c r="BK321" i="3" s="1"/>
  <c r="BD321" i="3"/>
  <c r="AZ330" i="3"/>
  <c r="BI330" i="3" s="1"/>
  <c r="BE330" i="3" s="1"/>
  <c r="BD330" i="3"/>
  <c r="BM330" i="3"/>
  <c r="BO330" i="3" s="1"/>
  <c r="BA330" i="3"/>
  <c r="BK330" i="3" s="1"/>
  <c r="BC330" i="3"/>
  <c r="BJ330" i="3"/>
  <c r="BH394" i="3"/>
  <c r="BP394" i="3"/>
  <c r="BG324" i="3"/>
  <c r="BL324" i="3"/>
  <c r="BH315" i="3"/>
  <c r="BP315" i="3"/>
  <c r="BF344" i="3"/>
  <c r="AI344" i="3"/>
  <c r="BG312" i="3"/>
  <c r="BL312" i="3"/>
  <c r="BG278" i="3"/>
  <c r="BL278" i="3"/>
  <c r="BH318" i="3"/>
  <c r="BP318" i="3"/>
  <c r="BH309" i="3"/>
  <c r="BP309" i="3"/>
  <c r="AZ271" i="3"/>
  <c r="BI271" i="3" s="1"/>
  <c r="BE271" i="3" s="1"/>
  <c r="BM271" i="3"/>
  <c r="BO271" i="3" s="1"/>
  <c r="BA271" i="3"/>
  <c r="BK271" i="3" s="1"/>
  <c r="BJ271" i="3"/>
  <c r="BD271" i="3"/>
  <c r="BC271" i="3"/>
  <c r="BA275" i="3"/>
  <c r="BK275" i="3" s="1"/>
  <c r="BD275" i="3"/>
  <c r="BC275" i="3"/>
  <c r="BJ275" i="3"/>
  <c r="AZ275" i="3"/>
  <c r="BI275" i="3" s="1"/>
  <c r="BE275" i="3" s="1"/>
  <c r="BM275" i="3"/>
  <c r="BO275" i="3" s="1"/>
  <c r="BG265" i="3"/>
  <c r="BL265" i="3"/>
  <c r="BA252" i="3"/>
  <c r="BK252" i="3" s="1"/>
  <c r="BD252" i="3"/>
  <c r="BC252" i="3"/>
  <c r="AZ252" i="3"/>
  <c r="BI252" i="3" s="1"/>
  <c r="BE252" i="3" s="1"/>
  <c r="BJ252" i="3"/>
  <c r="BM252" i="3"/>
  <c r="BO252" i="3" s="1"/>
  <c r="BF237" i="3"/>
  <c r="BJ261" i="3"/>
  <c r="AZ261" i="3"/>
  <c r="BI261" i="3" s="1"/>
  <c r="BE261" i="3" s="1"/>
  <c r="BM261" i="3"/>
  <c r="BO261" i="3" s="1"/>
  <c r="BA261" i="3"/>
  <c r="BK261" i="3" s="1"/>
  <c r="BD261" i="3"/>
  <c r="BC261" i="3"/>
  <c r="BG286" i="3"/>
  <c r="BL286" i="3"/>
  <c r="BA249" i="3"/>
  <c r="BK249" i="3" s="1"/>
  <c r="BC249" i="3"/>
  <c r="BJ249" i="3"/>
  <c r="BM249" i="3"/>
  <c r="BO249" i="3" s="1"/>
  <c r="AZ249" i="3"/>
  <c r="BI249" i="3" s="1"/>
  <c r="BE249" i="3" s="1"/>
  <c r="BD249" i="3"/>
  <c r="BA231" i="3"/>
  <c r="BK231" i="3" s="1"/>
  <c r="BD231" i="3"/>
  <c r="BC231" i="3"/>
  <c r="BJ231" i="3"/>
  <c r="AZ231" i="3"/>
  <c r="BI231" i="3" s="1"/>
  <c r="BE231" i="3" s="1"/>
  <c r="BM231" i="3"/>
  <c r="BO231" i="3" s="1"/>
  <c r="AZ211" i="3"/>
  <c r="BI211" i="3" s="1"/>
  <c r="BE211" i="3" s="1"/>
  <c r="BM211" i="3"/>
  <c r="BO211" i="3" s="1"/>
  <c r="BA211" i="3"/>
  <c r="BK211" i="3" s="1"/>
  <c r="BJ211" i="3"/>
  <c r="BD211" i="3"/>
  <c r="BC211" i="3"/>
  <c r="BG210" i="3"/>
  <c r="BL210" i="3"/>
  <c r="BD188" i="3"/>
  <c r="BC188" i="3"/>
  <c r="AZ188" i="3"/>
  <c r="BI188" i="3" s="1"/>
  <c r="BE188" i="3" s="1"/>
  <c r="BA188" i="3"/>
  <c r="BK188" i="3" s="1"/>
  <c r="BJ188" i="3"/>
  <c r="BM188" i="3"/>
  <c r="BO188" i="3" s="1"/>
  <c r="BG248" i="3"/>
  <c r="BL248" i="3"/>
  <c r="BL239" i="3"/>
  <c r="BG239" i="3"/>
  <c r="BP228" i="3"/>
  <c r="BH228" i="3"/>
  <c r="BH216" i="3"/>
  <c r="BP216" i="3"/>
  <c r="BH273" i="3"/>
  <c r="BP273" i="3"/>
  <c r="BP257" i="3"/>
  <c r="BH257" i="3"/>
  <c r="BH284" i="3"/>
  <c r="BP284" i="3"/>
  <c r="BG314" i="3"/>
  <c r="BL314" i="3"/>
  <c r="BC233" i="3"/>
  <c r="BJ233" i="3"/>
  <c r="AZ233" i="3"/>
  <c r="BI233" i="3" s="1"/>
  <c r="BE233" i="3" s="1"/>
  <c r="BM233" i="3"/>
  <c r="BO233" i="3" s="1"/>
  <c r="BA233" i="3"/>
  <c r="BK233" i="3" s="1"/>
  <c r="BD233" i="3"/>
  <c r="BF356" i="3"/>
  <c r="BP236" i="3"/>
  <c r="BH236" i="3"/>
  <c r="BH224" i="3"/>
  <c r="BP224" i="3"/>
  <c r="BH359" i="3"/>
  <c r="BP359" i="3"/>
  <c r="BP243" i="3"/>
  <c r="BH243" i="3"/>
  <c r="AI176" i="3"/>
  <c r="BF176" i="3"/>
  <c r="BG202" i="3"/>
  <c r="BL202" i="3"/>
  <c r="AZ156" i="3"/>
  <c r="BI156" i="3" s="1"/>
  <c r="BE156" i="3" s="1"/>
  <c r="BM156" i="3"/>
  <c r="BO156" i="3" s="1"/>
  <c r="BA156" i="3"/>
  <c r="BK156" i="3" s="1"/>
  <c r="BD156" i="3"/>
  <c r="BJ156" i="3"/>
  <c r="BC156" i="3"/>
  <c r="BG250" i="3"/>
  <c r="BL250" i="3"/>
  <c r="BF159" i="3"/>
  <c r="AZ140" i="3"/>
  <c r="BI140" i="3" s="1"/>
  <c r="BE140" i="3" s="1"/>
  <c r="BM140" i="3"/>
  <c r="BO140" i="3" s="1"/>
  <c r="BC140" i="3"/>
  <c r="BA140" i="3"/>
  <c r="BK140" i="3" s="1"/>
  <c r="BD140" i="3"/>
  <c r="BJ140" i="3"/>
  <c r="BF129" i="3"/>
  <c r="AI129" i="3"/>
  <c r="BF91" i="3"/>
  <c r="AI144" i="3"/>
  <c r="BF144" i="3"/>
  <c r="BF102" i="3"/>
  <c r="BF89" i="3"/>
  <c r="AI89" i="3"/>
  <c r="BA136" i="3"/>
  <c r="BK136" i="3" s="1"/>
  <c r="BD136" i="3"/>
  <c r="BJ136" i="3"/>
  <c r="AZ136" i="3"/>
  <c r="BI136" i="3" s="1"/>
  <c r="BE136" i="3" s="1"/>
  <c r="BC136" i="3"/>
  <c r="BM136" i="3"/>
  <c r="BO136" i="3" s="1"/>
  <c r="BP178" i="3"/>
  <c r="BH178" i="3"/>
  <c r="BP129" i="3"/>
  <c r="BH129" i="3"/>
  <c r="BC154" i="3"/>
  <c r="BJ154" i="3"/>
  <c r="AZ154" i="3"/>
  <c r="BI154" i="3" s="1"/>
  <c r="BE154" i="3" s="1"/>
  <c r="BM154" i="3"/>
  <c r="BO154" i="3" s="1"/>
  <c r="BA154" i="3"/>
  <c r="BK154" i="3" s="1"/>
  <c r="BD154" i="3"/>
  <c r="BH133" i="3"/>
  <c r="BP133" i="3"/>
  <c r="BF123" i="3"/>
  <c r="BF104" i="3"/>
  <c r="AI104" i="3"/>
  <c r="BC66" i="3"/>
  <c r="BM66" i="3"/>
  <c r="BO66" i="3" s="1"/>
  <c r="BD66" i="3"/>
  <c r="BJ66" i="3"/>
  <c r="AZ66" i="3"/>
  <c r="BI66" i="3" s="1"/>
  <c r="BE66" i="3" s="1"/>
  <c r="BA66" i="3"/>
  <c r="BK66" i="3" s="1"/>
  <c r="BH69" i="3"/>
  <c r="BP69" i="3"/>
  <c r="BF122" i="3"/>
  <c r="BL71" i="3"/>
  <c r="BG71" i="3"/>
  <c r="BL149" i="3"/>
  <c r="BG149" i="3"/>
  <c r="AI141" i="3"/>
  <c r="BF141" i="3"/>
  <c r="BL103" i="3"/>
  <c r="BG103" i="3"/>
  <c r="BL87" i="3"/>
  <c r="BG87" i="3"/>
  <c r="BP64" i="3"/>
  <c r="BH64" i="3"/>
  <c r="BP121" i="3"/>
  <c r="BH121" i="3"/>
  <c r="BG221" i="3"/>
  <c r="BL221" i="3"/>
  <c r="BF124" i="3"/>
  <c r="BG80" i="3"/>
  <c r="BL80" i="3"/>
  <c r="AI98" i="3"/>
  <c r="BF98" i="3"/>
  <c r="BC63" i="3"/>
  <c r="BJ63" i="3"/>
  <c r="AZ63" i="3"/>
  <c r="BI63" i="3" s="1"/>
  <c r="BE63" i="3" s="1"/>
  <c r="BM63" i="3"/>
  <c r="BO63" i="3" s="1"/>
  <c r="BD63" i="3"/>
  <c r="BA63" i="3"/>
  <c r="BK63" i="3" s="1"/>
  <c r="BG10" i="3"/>
  <c r="BL10" i="3"/>
  <c r="BG31" i="3"/>
  <c r="BL31" i="3"/>
  <c r="BP68" i="3"/>
  <c r="BH68" i="3"/>
  <c r="BF51" i="3"/>
  <c r="BL14" i="3"/>
  <c r="BG14" i="3"/>
  <c r="BP25" i="3"/>
  <c r="BH25" i="3"/>
  <c r="BF8" i="3"/>
  <c r="BF50" i="3"/>
  <c r="AI50" i="3"/>
  <c r="BC8" i="3"/>
  <c r="BJ8" i="3"/>
  <c r="AZ8" i="3"/>
  <c r="BI8" i="3" s="1"/>
  <c r="BE8" i="3" s="1"/>
  <c r="BM8" i="3"/>
  <c r="BO8" i="3" s="1"/>
  <c r="BA8" i="3"/>
  <c r="BK8" i="3" s="1"/>
  <c r="BD8" i="3"/>
  <c r="BG29" i="3"/>
  <c r="BL29" i="3"/>
  <c r="AI30" i="3"/>
  <c r="BF30" i="3"/>
  <c r="BF5" i="3"/>
  <c r="BL56" i="3"/>
  <c r="BG56" i="3"/>
  <c r="BF68" i="3"/>
  <c r="AI41" i="3"/>
  <c r="BF41" i="3"/>
  <c r="BF34" i="3"/>
  <c r="AI34" i="3"/>
  <c r="BG41" i="3"/>
  <c r="BL41" i="3"/>
  <c r="BG21" i="3"/>
  <c r="BL21" i="3"/>
  <c r="BH7" i="3"/>
  <c r="BP7" i="3"/>
  <c r="BJ484" i="3"/>
  <c r="AZ484" i="3"/>
  <c r="BI484" i="3" s="1"/>
  <c r="BE484" i="3" s="1"/>
  <c r="BC484" i="3"/>
  <c r="BD484" i="3"/>
  <c r="BM484" i="3"/>
  <c r="BO484" i="3" s="1"/>
  <c r="BA484" i="3"/>
  <c r="BK484" i="3" s="1"/>
  <c r="AI403" i="3"/>
  <c r="BF403" i="3"/>
  <c r="BG373" i="3"/>
  <c r="BL373" i="3"/>
  <c r="BF297" i="3"/>
  <c r="AI297" i="3"/>
  <c r="BG290" i="3"/>
  <c r="BL290" i="3"/>
  <c r="BD180" i="3"/>
  <c r="AZ180" i="3"/>
  <c r="BI180" i="3" s="1"/>
  <c r="BE180" i="3" s="1"/>
  <c r="BA180" i="3"/>
  <c r="BK180" i="3" s="1"/>
  <c r="BJ180" i="3"/>
  <c r="BM180" i="3"/>
  <c r="BO180" i="3" s="1"/>
  <c r="BC180" i="3"/>
  <c r="BG232" i="3"/>
  <c r="BL232" i="3"/>
  <c r="BG200" i="3"/>
  <c r="BL200" i="3"/>
  <c r="BM184" i="3"/>
  <c r="BO184" i="3" s="1"/>
  <c r="BA184" i="3"/>
  <c r="BK184" i="3" s="1"/>
  <c r="BC184" i="3"/>
  <c r="AZ184" i="3"/>
  <c r="BI184" i="3" s="1"/>
  <c r="BE184" i="3" s="1"/>
  <c r="BD184" i="3"/>
  <c r="BJ184" i="3"/>
  <c r="BF161" i="3"/>
  <c r="AI161" i="3"/>
  <c r="BH95" i="3"/>
  <c r="BP95" i="3"/>
  <c r="BG120" i="3"/>
  <c r="BL120" i="3"/>
  <c r="BA62" i="3"/>
  <c r="BK62" i="3" s="1"/>
  <c r="BD62" i="3"/>
  <c r="BC62" i="3"/>
  <c r="BJ62" i="3"/>
  <c r="AZ62" i="3"/>
  <c r="BI62" i="3" s="1"/>
  <c r="BE62" i="3" s="1"/>
  <c r="BM62" i="3"/>
  <c r="BO62" i="3" s="1"/>
  <c r="BP17" i="3"/>
  <c r="BH17" i="3"/>
  <c r="BM422" i="3"/>
  <c r="BO422" i="3" s="1"/>
  <c r="BC422" i="3"/>
  <c r="BA422" i="3"/>
  <c r="BK422" i="3" s="1"/>
  <c r="BD422" i="3"/>
  <c r="BJ422" i="3"/>
  <c r="AZ422" i="3"/>
  <c r="BI422" i="3" s="1"/>
  <c r="BE422" i="3" s="1"/>
  <c r="BL437" i="3"/>
  <c r="BG437" i="3"/>
  <c r="BG340" i="3"/>
  <c r="BL340" i="3"/>
  <c r="BH232" i="3"/>
  <c r="BP232" i="3"/>
  <c r="BJ100" i="3"/>
  <c r="AZ100" i="3"/>
  <c r="BI100" i="3" s="1"/>
  <c r="BE100" i="3" s="1"/>
  <c r="BC100" i="3"/>
  <c r="BD100" i="3"/>
  <c r="BM100" i="3"/>
  <c r="BO100" i="3" s="1"/>
  <c r="BA100" i="3"/>
  <c r="BK100" i="3" s="1"/>
  <c r="BH221" i="3"/>
  <c r="BP221" i="3"/>
  <c r="BH15" i="3"/>
  <c r="BP15" i="3"/>
  <c r="AZ58" i="3"/>
  <c r="BI58" i="3" s="1"/>
  <c r="BE58" i="3" s="1"/>
  <c r="BM58" i="3"/>
  <c r="BO58" i="3" s="1"/>
  <c r="BA58" i="3"/>
  <c r="BK58" i="3" s="1"/>
  <c r="BC58" i="3"/>
  <c r="BD58" i="3"/>
  <c r="BJ58" i="3"/>
  <c r="BL59" i="3"/>
  <c r="BG59" i="3"/>
  <c r="AI498" i="3"/>
  <c r="BF498" i="3"/>
  <c r="BF499" i="3"/>
  <c r="BF475" i="3"/>
  <c r="AI475" i="3"/>
  <c r="BH450" i="3"/>
  <c r="BP450" i="3"/>
  <c r="BG418" i="3"/>
  <c r="BL418" i="3"/>
  <c r="BH429" i="3"/>
  <c r="BP429" i="3"/>
  <c r="AI400" i="3"/>
  <c r="BF400" i="3"/>
  <c r="BP401" i="3"/>
  <c r="BH401" i="3"/>
  <c r="BG379" i="3"/>
  <c r="BL379" i="3"/>
  <c r="BP437" i="3"/>
  <c r="BH437" i="3"/>
  <c r="AI346" i="3"/>
  <c r="BF346" i="3"/>
  <c r="AI381" i="3"/>
  <c r="BF381" i="3"/>
  <c r="BG407" i="3"/>
  <c r="BL407" i="3"/>
  <c r="BF486" i="3"/>
  <c r="BF425" i="3"/>
  <c r="BP371" i="3"/>
  <c r="BH371" i="3"/>
  <c r="BL351" i="3"/>
  <c r="BG351" i="3"/>
  <c r="BF327" i="3"/>
  <c r="AI327" i="3"/>
  <c r="BH342" i="3"/>
  <c r="BP342" i="3"/>
  <c r="BF335" i="3"/>
  <c r="AI335" i="3"/>
  <c r="BF343" i="3"/>
  <c r="AI343" i="3"/>
  <c r="BH339" i="3"/>
  <c r="BP339" i="3"/>
  <c r="BD316" i="3"/>
  <c r="BC316" i="3"/>
  <c r="BJ316" i="3"/>
  <c r="AZ316" i="3"/>
  <c r="BI316" i="3" s="1"/>
  <c r="BE316" i="3" s="1"/>
  <c r="BM316" i="3"/>
  <c r="BO316" i="3" s="1"/>
  <c r="BA316" i="3"/>
  <c r="BK316" i="3" s="1"/>
  <c r="BG355" i="3"/>
  <c r="BL355" i="3"/>
  <c r="BH324" i="3"/>
  <c r="BP324" i="3"/>
  <c r="BF289" i="3"/>
  <c r="BH312" i="3"/>
  <c r="BP312" i="3"/>
  <c r="BG301" i="3"/>
  <c r="BL301" i="3"/>
  <c r="AI308" i="3"/>
  <c r="BF308" i="3"/>
  <c r="AI298" i="3"/>
  <c r="BF298" i="3"/>
  <c r="BG389" i="3"/>
  <c r="BL389" i="3"/>
  <c r="BJ274" i="3"/>
  <c r="AZ274" i="3"/>
  <c r="BI274" i="3" s="1"/>
  <c r="BE274" i="3" s="1"/>
  <c r="BM274" i="3"/>
  <c r="BO274" i="3" s="1"/>
  <c r="BA274" i="3"/>
  <c r="BK274" i="3" s="1"/>
  <c r="BD274" i="3"/>
  <c r="BC274" i="3"/>
  <c r="BL326" i="3"/>
  <c r="BG326" i="3"/>
  <c r="BL319" i="3"/>
  <c r="BG319" i="3"/>
  <c r="BP328" i="3"/>
  <c r="BH328" i="3"/>
  <c r="BF309" i="3"/>
  <c r="AI309" i="3"/>
  <c r="BG268" i="3"/>
  <c r="BL268" i="3"/>
  <c r="BP290" i="3"/>
  <c r="BH290" i="3"/>
  <c r="BL297" i="3"/>
  <c r="BG297" i="3"/>
  <c r="BF288" i="3"/>
  <c r="AZ237" i="3"/>
  <c r="BI237" i="3" s="1"/>
  <c r="BE237" i="3" s="1"/>
  <c r="BM237" i="3"/>
  <c r="BO237" i="3" s="1"/>
  <c r="BA237" i="3"/>
  <c r="BK237" i="3" s="1"/>
  <c r="BD237" i="3"/>
  <c r="BC237" i="3"/>
  <c r="BJ237" i="3"/>
  <c r="BG262" i="3"/>
  <c r="BL262" i="3"/>
  <c r="BF262" i="3"/>
  <c r="AI262" i="3"/>
  <c r="BF255" i="3"/>
  <c r="AI255" i="3"/>
  <c r="BG242" i="3"/>
  <c r="BL242" i="3"/>
  <c r="BJ214" i="3"/>
  <c r="AZ214" i="3"/>
  <c r="BI214" i="3" s="1"/>
  <c r="BE214" i="3" s="1"/>
  <c r="BM214" i="3"/>
  <c r="BO214" i="3" s="1"/>
  <c r="BC214" i="3"/>
  <c r="BA214" i="3"/>
  <c r="BK214" i="3" s="1"/>
  <c r="BD214" i="3"/>
  <c r="BC209" i="3"/>
  <c r="BJ209" i="3"/>
  <c r="AZ209" i="3"/>
  <c r="BI209" i="3" s="1"/>
  <c r="BE209" i="3" s="1"/>
  <c r="BM209" i="3"/>
  <c r="BO209" i="3" s="1"/>
  <c r="BA209" i="3"/>
  <c r="BK209" i="3" s="1"/>
  <c r="BD209" i="3"/>
  <c r="BH248" i="3"/>
  <c r="BP248" i="3"/>
  <c r="BJ198" i="3"/>
  <c r="AZ198" i="3"/>
  <c r="BI198" i="3" s="1"/>
  <c r="BE198" i="3" s="1"/>
  <c r="BM198" i="3"/>
  <c r="BO198" i="3" s="1"/>
  <c r="BA198" i="3"/>
  <c r="BK198" i="3" s="1"/>
  <c r="BD198" i="3"/>
  <c r="BC198" i="3"/>
  <c r="BF201" i="3"/>
  <c r="AI201" i="3"/>
  <c r="AZ203" i="3"/>
  <c r="BI203" i="3" s="1"/>
  <c r="BE203" i="3" s="1"/>
  <c r="BM203" i="3"/>
  <c r="BO203" i="3" s="1"/>
  <c r="BA203" i="3"/>
  <c r="BK203" i="3" s="1"/>
  <c r="BD203" i="3"/>
  <c r="BC203" i="3"/>
  <c r="BJ203" i="3"/>
  <c r="BL264" i="3"/>
  <c r="BG264" i="3"/>
  <c r="BL259" i="3"/>
  <c r="BG259" i="3"/>
  <c r="BG247" i="3"/>
  <c r="BL247" i="3"/>
  <c r="BP241" i="3"/>
  <c r="BH241" i="3"/>
  <c r="BG258" i="3"/>
  <c r="BL258" i="3"/>
  <c r="BL199" i="3"/>
  <c r="BG199" i="3"/>
  <c r="BL152" i="3"/>
  <c r="BG152" i="3"/>
  <c r="BJ151" i="3"/>
  <c r="AZ151" i="3"/>
  <c r="BI151" i="3" s="1"/>
  <c r="BE151" i="3" s="1"/>
  <c r="BM151" i="3"/>
  <c r="BO151" i="3" s="1"/>
  <c r="BD151" i="3"/>
  <c r="BC151" i="3"/>
  <c r="BA151" i="3"/>
  <c r="BK151" i="3" s="1"/>
  <c r="BD141" i="3"/>
  <c r="BC141" i="3"/>
  <c r="AZ141" i="3"/>
  <c r="BI141" i="3" s="1"/>
  <c r="BE141" i="3" s="1"/>
  <c r="BM141" i="3"/>
  <c r="BO141" i="3" s="1"/>
  <c r="BA141" i="3"/>
  <c r="BK141" i="3" s="1"/>
  <c r="BJ141" i="3"/>
  <c r="BG166" i="3"/>
  <c r="BL166" i="3"/>
  <c r="BP250" i="3"/>
  <c r="BH250" i="3"/>
  <c r="BP155" i="3"/>
  <c r="BH155" i="3"/>
  <c r="BD90" i="3"/>
  <c r="BC90" i="3"/>
  <c r="AZ90" i="3"/>
  <c r="BI90" i="3" s="1"/>
  <c r="BE90" i="3" s="1"/>
  <c r="BM90" i="3"/>
  <c r="BO90" i="3" s="1"/>
  <c r="BA90" i="3"/>
  <c r="BK90" i="3" s="1"/>
  <c r="BJ90" i="3"/>
  <c r="BF113" i="3"/>
  <c r="AI113" i="3"/>
  <c r="BA101" i="3"/>
  <c r="BK101" i="3" s="1"/>
  <c r="BD101" i="3"/>
  <c r="BJ101" i="3"/>
  <c r="AZ101" i="3"/>
  <c r="BI101" i="3" s="1"/>
  <c r="BE101" i="3" s="1"/>
  <c r="BC101" i="3"/>
  <c r="BM101" i="3"/>
  <c r="BO101" i="3" s="1"/>
  <c r="BG170" i="3"/>
  <c r="BL170" i="3"/>
  <c r="BD126" i="3"/>
  <c r="BC126" i="3"/>
  <c r="BM126" i="3"/>
  <c r="BO126" i="3" s="1"/>
  <c r="BA126" i="3"/>
  <c r="BK126" i="3" s="1"/>
  <c r="BJ126" i="3"/>
  <c r="AZ126" i="3"/>
  <c r="BI126" i="3" s="1"/>
  <c r="BE126" i="3" s="1"/>
  <c r="BF111" i="3"/>
  <c r="BP131" i="3"/>
  <c r="BH131" i="3"/>
  <c r="BP163" i="3"/>
  <c r="BH163" i="3"/>
  <c r="BM65" i="3"/>
  <c r="BO65" i="3" s="1"/>
  <c r="BA65" i="3"/>
  <c r="BK65" i="3" s="1"/>
  <c r="BD65" i="3"/>
  <c r="AZ65" i="3"/>
  <c r="BI65" i="3" s="1"/>
  <c r="BE65" i="3" s="1"/>
  <c r="BJ65" i="3"/>
  <c r="BC65" i="3"/>
  <c r="BL138" i="3"/>
  <c r="BG138" i="3"/>
  <c r="BL130" i="3"/>
  <c r="BG130" i="3"/>
  <c r="AI85" i="3"/>
  <c r="BF85" i="3"/>
  <c r="BH71" i="3"/>
  <c r="BP71" i="3"/>
  <c r="BL167" i="3"/>
  <c r="BG167" i="3"/>
  <c r="BP218" i="3"/>
  <c r="BH218" i="3"/>
  <c r="BH149" i="3"/>
  <c r="BP149" i="3"/>
  <c r="BF125" i="3"/>
  <c r="BD157" i="3"/>
  <c r="BC157" i="3"/>
  <c r="BJ157" i="3"/>
  <c r="AZ157" i="3"/>
  <c r="BI157" i="3" s="1"/>
  <c r="BE157" i="3" s="1"/>
  <c r="BM157" i="3"/>
  <c r="BO157" i="3" s="1"/>
  <c r="BA157" i="3"/>
  <c r="BK157" i="3" s="1"/>
  <c r="BF130" i="3"/>
  <c r="BJ61" i="3"/>
  <c r="AZ61" i="3"/>
  <c r="BI61" i="3" s="1"/>
  <c r="BE61" i="3" s="1"/>
  <c r="BD61" i="3"/>
  <c r="BM61" i="3"/>
  <c r="BO61" i="3" s="1"/>
  <c r="BA61" i="3"/>
  <c r="BK61" i="3" s="1"/>
  <c r="BC61" i="3"/>
  <c r="AI46" i="3"/>
  <c r="BF46" i="3"/>
  <c r="BP33" i="3"/>
  <c r="BH33" i="3"/>
  <c r="BJ13" i="3"/>
  <c r="AZ13" i="3"/>
  <c r="BI13" i="3" s="1"/>
  <c r="BE13" i="3" s="1"/>
  <c r="BM13" i="3"/>
  <c r="BO13" i="3" s="1"/>
  <c r="BA13" i="3"/>
  <c r="BK13" i="3" s="1"/>
  <c r="BD13" i="3"/>
  <c r="BC13" i="3"/>
  <c r="BH10" i="3"/>
  <c r="BP10" i="3"/>
  <c r="BG4" i="3"/>
  <c r="BL4" i="3"/>
  <c r="BF3" i="3"/>
  <c r="BL19" i="3"/>
  <c r="BG19" i="3"/>
  <c r="AI22" i="3"/>
  <c r="BF22" i="3"/>
  <c r="BH38" i="3"/>
  <c r="BP38" i="3"/>
  <c r="BJ45" i="3"/>
  <c r="AZ45" i="3"/>
  <c r="BI45" i="3" s="1"/>
  <c r="BE45" i="3" s="1"/>
  <c r="BM45" i="3"/>
  <c r="BO45" i="3" s="1"/>
  <c r="BA45" i="3"/>
  <c r="BK45" i="3" s="1"/>
  <c r="BD45" i="3"/>
  <c r="BC45" i="3"/>
  <c r="BH54" i="3"/>
  <c r="BP54" i="3"/>
  <c r="BG42" i="3"/>
  <c r="BL42" i="3"/>
  <c r="BL119" i="3"/>
  <c r="BG119" i="3"/>
  <c r="BH111" i="3"/>
  <c r="BP111" i="3"/>
  <c r="BH21" i="3"/>
  <c r="BP21" i="3"/>
  <c r="AI490" i="3"/>
  <c r="BF490" i="3"/>
  <c r="BP489" i="3"/>
  <c r="BH489" i="3"/>
  <c r="BC439" i="3"/>
  <c r="BJ439" i="3"/>
  <c r="AZ439" i="3"/>
  <c r="BI439" i="3" s="1"/>
  <c r="BE439" i="3" s="1"/>
  <c r="BM439" i="3"/>
  <c r="BO439" i="3" s="1"/>
  <c r="BD439" i="3"/>
  <c r="BA439" i="3"/>
  <c r="BK439" i="3" s="1"/>
  <c r="BH438" i="3"/>
  <c r="BP438" i="3"/>
  <c r="BG450" i="3"/>
  <c r="BL450" i="3"/>
  <c r="BA372" i="3"/>
  <c r="BK372" i="3" s="1"/>
  <c r="BC372" i="3"/>
  <c r="AZ372" i="3"/>
  <c r="BI372" i="3" s="1"/>
  <c r="BE372" i="3" s="1"/>
  <c r="BD372" i="3"/>
  <c r="BJ372" i="3"/>
  <c r="BM372" i="3"/>
  <c r="BO372" i="3" s="1"/>
  <c r="BG369" i="3"/>
  <c r="BL369" i="3"/>
  <c r="BD292" i="3"/>
  <c r="BC292" i="3"/>
  <c r="BJ292" i="3"/>
  <c r="AZ292" i="3"/>
  <c r="BI292" i="3" s="1"/>
  <c r="BE292" i="3" s="1"/>
  <c r="BM292" i="3"/>
  <c r="BO292" i="3" s="1"/>
  <c r="BA292" i="3"/>
  <c r="BK292" i="3" s="1"/>
  <c r="BG357" i="3"/>
  <c r="BL357" i="3"/>
  <c r="BL300" i="3"/>
  <c r="BG300" i="3"/>
  <c r="BH294" i="3"/>
  <c r="BP294" i="3"/>
  <c r="BG238" i="3"/>
  <c r="BL238" i="3"/>
  <c r="AZ171" i="3"/>
  <c r="BI171" i="3" s="1"/>
  <c r="BE171" i="3" s="1"/>
  <c r="BD171" i="3"/>
  <c r="BM171" i="3"/>
  <c r="BO171" i="3" s="1"/>
  <c r="BC171" i="3"/>
  <c r="BA171" i="3"/>
  <c r="BK171" i="3" s="1"/>
  <c r="BJ171" i="3"/>
  <c r="BF153" i="3"/>
  <c r="AI153" i="3"/>
  <c r="BH153" i="3"/>
  <c r="BP153" i="3"/>
  <c r="BP123" i="3"/>
  <c r="BH123" i="3"/>
  <c r="BG176" i="3"/>
  <c r="BL176" i="3"/>
  <c r="BP167" i="3"/>
  <c r="BH167" i="3"/>
  <c r="BP72" i="3"/>
  <c r="BH72" i="3"/>
  <c r="BG34" i="3"/>
  <c r="BL34" i="3"/>
  <c r="BG499" i="3"/>
  <c r="BL499" i="3"/>
  <c r="BG462" i="3"/>
  <c r="BL462" i="3"/>
  <c r="BH444" i="3"/>
  <c r="BP444" i="3"/>
  <c r="BH411" i="3"/>
  <c r="BP411" i="3"/>
  <c r="AI371" i="3"/>
  <c r="BF371" i="3"/>
  <c r="BP369" i="3"/>
  <c r="BH369" i="3"/>
  <c r="BG306" i="3"/>
  <c r="BL306" i="3"/>
  <c r="BJ256" i="3"/>
  <c r="AZ256" i="3"/>
  <c r="BI256" i="3" s="1"/>
  <c r="BE256" i="3" s="1"/>
  <c r="BM256" i="3"/>
  <c r="BO256" i="3" s="1"/>
  <c r="BA256" i="3"/>
  <c r="BK256" i="3" s="1"/>
  <c r="BD256" i="3"/>
  <c r="BC256" i="3"/>
  <c r="BH200" i="3"/>
  <c r="BP200" i="3"/>
  <c r="BH197" i="3"/>
  <c r="BP197" i="3"/>
  <c r="AI184" i="3"/>
  <c r="BF184" i="3"/>
  <c r="BF140" i="3"/>
  <c r="AI140" i="3"/>
  <c r="BF81" i="3"/>
  <c r="AI81" i="3"/>
  <c r="BG163" i="3"/>
  <c r="BL163" i="3"/>
  <c r="BH115" i="3"/>
  <c r="BP115" i="3"/>
  <c r="AI82" i="3"/>
  <c r="BF82" i="3"/>
  <c r="BG99" i="3"/>
  <c r="BL99" i="3"/>
  <c r="BG134" i="3"/>
  <c r="BL134" i="3"/>
  <c r="BD11" i="3"/>
  <c r="BC11" i="3"/>
  <c r="BJ11" i="3"/>
  <c r="AZ11" i="3"/>
  <c r="BI11" i="3" s="1"/>
  <c r="BE11" i="3" s="1"/>
  <c r="BM11" i="3"/>
  <c r="BO11" i="3" s="1"/>
  <c r="BA11" i="3"/>
  <c r="BK11" i="3" s="1"/>
  <c r="BA493" i="3"/>
  <c r="BK493" i="3" s="1"/>
  <c r="BD493" i="3"/>
  <c r="BJ493" i="3"/>
  <c r="AZ493" i="3"/>
  <c r="BI493" i="3" s="1"/>
  <c r="BE493" i="3" s="1"/>
  <c r="BC493" i="3"/>
  <c r="BM493" i="3"/>
  <c r="BO493" i="3" s="1"/>
  <c r="BG488" i="3"/>
  <c r="BL488" i="3"/>
  <c r="AZ416" i="3"/>
  <c r="BI416" i="3" s="1"/>
  <c r="BE416" i="3" s="1"/>
  <c r="BM416" i="3"/>
  <c r="BO416" i="3" s="1"/>
  <c r="BA416" i="3"/>
  <c r="BK416" i="3" s="1"/>
  <c r="BD416" i="3"/>
  <c r="BC416" i="3"/>
  <c r="BJ416" i="3"/>
  <c r="BG436" i="3"/>
  <c r="BL436" i="3"/>
  <c r="BF497" i="3"/>
  <c r="AI497" i="3"/>
  <c r="BL486" i="3"/>
  <c r="BG486" i="3"/>
  <c r="BD490" i="3"/>
  <c r="BC490" i="3"/>
  <c r="AZ490" i="3"/>
  <c r="BI490" i="3" s="1"/>
  <c r="BE490" i="3" s="1"/>
  <c r="BM490" i="3"/>
  <c r="BO490" i="3" s="1"/>
  <c r="BA490" i="3"/>
  <c r="BK490" i="3" s="1"/>
  <c r="BJ490" i="3"/>
  <c r="BG491" i="3"/>
  <c r="BL491" i="3"/>
  <c r="BF481" i="3"/>
  <c r="BH499" i="3"/>
  <c r="BP499" i="3"/>
  <c r="BJ465" i="3"/>
  <c r="AZ465" i="3"/>
  <c r="BI465" i="3" s="1"/>
  <c r="BE465" i="3" s="1"/>
  <c r="BM465" i="3"/>
  <c r="BO465" i="3" s="1"/>
  <c r="BA465" i="3"/>
  <c r="BK465" i="3" s="1"/>
  <c r="BC465" i="3"/>
  <c r="BD465" i="3"/>
  <c r="AI466" i="3"/>
  <c r="BF466" i="3"/>
  <c r="BG456" i="3"/>
  <c r="BL456" i="3"/>
  <c r="BM470" i="3"/>
  <c r="BO470" i="3" s="1"/>
  <c r="BJ470" i="3"/>
  <c r="AZ470" i="3"/>
  <c r="BI470" i="3" s="1"/>
  <c r="BE470" i="3" s="1"/>
  <c r="BD470" i="3"/>
  <c r="BC470" i="3"/>
  <c r="BA470" i="3"/>
  <c r="BK470" i="3" s="1"/>
  <c r="AZ425" i="3"/>
  <c r="BI425" i="3" s="1"/>
  <c r="BE425" i="3" s="1"/>
  <c r="BM425" i="3"/>
  <c r="BO425" i="3" s="1"/>
  <c r="BD425" i="3"/>
  <c r="BA425" i="3"/>
  <c r="BK425" i="3" s="1"/>
  <c r="BJ425" i="3"/>
  <c r="BC425" i="3"/>
  <c r="BF446" i="3"/>
  <c r="AI450" i="3"/>
  <c r="BF450" i="3"/>
  <c r="AI471" i="3"/>
  <c r="BF471" i="3"/>
  <c r="BF444" i="3"/>
  <c r="AI444" i="3"/>
  <c r="BM451" i="3"/>
  <c r="BO451" i="3" s="1"/>
  <c r="BA451" i="3"/>
  <c r="BK451" i="3" s="1"/>
  <c r="BJ451" i="3"/>
  <c r="BD451" i="3"/>
  <c r="AZ451" i="3"/>
  <c r="BI451" i="3" s="1"/>
  <c r="BE451" i="3" s="1"/>
  <c r="BC451" i="3"/>
  <c r="BM459" i="3"/>
  <c r="BO459" i="3" s="1"/>
  <c r="BA459" i="3"/>
  <c r="BK459" i="3" s="1"/>
  <c r="BC459" i="3"/>
  <c r="BJ459" i="3"/>
  <c r="AZ459" i="3"/>
  <c r="BI459" i="3" s="1"/>
  <c r="BE459" i="3" s="1"/>
  <c r="BD459" i="3"/>
  <c r="AI429" i="3"/>
  <c r="BF429" i="3"/>
  <c r="BH443" i="3"/>
  <c r="BP443" i="3"/>
  <c r="BH436" i="3"/>
  <c r="BP436" i="3"/>
  <c r="BH430" i="3"/>
  <c r="BP430" i="3"/>
  <c r="BH435" i="3"/>
  <c r="BP435" i="3"/>
  <c r="BL445" i="3"/>
  <c r="BG445" i="3"/>
  <c r="BF377" i="3"/>
  <c r="BG421" i="3"/>
  <c r="BL421" i="3"/>
  <c r="BG397" i="3"/>
  <c r="BL397" i="3"/>
  <c r="BD396" i="3"/>
  <c r="AZ396" i="3"/>
  <c r="BI396" i="3" s="1"/>
  <c r="BE396" i="3" s="1"/>
  <c r="BM396" i="3"/>
  <c r="BO396" i="3" s="1"/>
  <c r="BA396" i="3"/>
  <c r="BK396" i="3" s="1"/>
  <c r="BJ396" i="3"/>
  <c r="BC396" i="3"/>
  <c r="BP379" i="3"/>
  <c r="BH379" i="3"/>
  <c r="BP440" i="3"/>
  <c r="BH440" i="3"/>
  <c r="BH414" i="3"/>
  <c r="BP414" i="3"/>
  <c r="BD404" i="3"/>
  <c r="BC404" i="3"/>
  <c r="BA404" i="3"/>
  <c r="BK404" i="3" s="1"/>
  <c r="BJ404" i="3"/>
  <c r="AZ404" i="3"/>
  <c r="BI404" i="3" s="1"/>
  <c r="BE404" i="3" s="1"/>
  <c r="BM404" i="3"/>
  <c r="BO404" i="3" s="1"/>
  <c r="BG376" i="3"/>
  <c r="BL376" i="3"/>
  <c r="BF366" i="3"/>
  <c r="BG370" i="3"/>
  <c r="BL370" i="3"/>
  <c r="BL400" i="3"/>
  <c r="BG400" i="3"/>
  <c r="BF375" i="3"/>
  <c r="BF363" i="3"/>
  <c r="BC336" i="3"/>
  <c r="BJ336" i="3"/>
  <c r="AZ336" i="3"/>
  <c r="BI336" i="3" s="1"/>
  <c r="BE336" i="3" s="1"/>
  <c r="BM336" i="3"/>
  <c r="BO336" i="3" s="1"/>
  <c r="BA336" i="3"/>
  <c r="BK336" i="3" s="1"/>
  <c r="BD336" i="3"/>
  <c r="BG381" i="3"/>
  <c r="BL381" i="3"/>
  <c r="BA360" i="3"/>
  <c r="BK360" i="3" s="1"/>
  <c r="BJ360" i="3"/>
  <c r="BM360" i="3"/>
  <c r="BO360" i="3" s="1"/>
  <c r="AZ360" i="3"/>
  <c r="BI360" i="3" s="1"/>
  <c r="BE360" i="3" s="1"/>
  <c r="BD360" i="3"/>
  <c r="BC360" i="3"/>
  <c r="BG332" i="3"/>
  <c r="BL332" i="3"/>
  <c r="BH362" i="3"/>
  <c r="BP362" i="3"/>
  <c r="BP311" i="3"/>
  <c r="BH311" i="3"/>
  <c r="BL367" i="3"/>
  <c r="BG367" i="3"/>
  <c r="BL378" i="3"/>
  <c r="BG378" i="3"/>
  <c r="BC313" i="3"/>
  <c r="BJ313" i="3"/>
  <c r="AZ313" i="3"/>
  <c r="BI313" i="3" s="1"/>
  <c r="BE313" i="3" s="1"/>
  <c r="BM313" i="3"/>
  <c r="BO313" i="3" s="1"/>
  <c r="BA313" i="3"/>
  <c r="BK313" i="3" s="1"/>
  <c r="BD313" i="3"/>
  <c r="BH350" i="3"/>
  <c r="BP350" i="3"/>
  <c r="BL346" i="3"/>
  <c r="BG346" i="3"/>
  <c r="BL311" i="3"/>
  <c r="BG311" i="3"/>
  <c r="BL334" i="3"/>
  <c r="BG334" i="3"/>
  <c r="BG298" i="3"/>
  <c r="BL298" i="3"/>
  <c r="BF285" i="3"/>
  <c r="BD280" i="3"/>
  <c r="BC280" i="3"/>
  <c r="BJ280" i="3"/>
  <c r="AZ280" i="3"/>
  <c r="BI280" i="3" s="1"/>
  <c r="BE280" i="3" s="1"/>
  <c r="BM280" i="3"/>
  <c r="BO280" i="3" s="1"/>
  <c r="BA280" i="3"/>
  <c r="BK280" i="3" s="1"/>
  <c r="BG309" i="3"/>
  <c r="BL309" i="3"/>
  <c r="BC269" i="3"/>
  <c r="BJ269" i="3"/>
  <c r="AZ269" i="3"/>
  <c r="BI269" i="3" s="1"/>
  <c r="BE269" i="3" s="1"/>
  <c r="BM269" i="3"/>
  <c r="BO269" i="3" s="1"/>
  <c r="BA269" i="3"/>
  <c r="BK269" i="3" s="1"/>
  <c r="BD269" i="3"/>
  <c r="BA267" i="3"/>
  <c r="BK267" i="3" s="1"/>
  <c r="BD267" i="3"/>
  <c r="BC267" i="3"/>
  <c r="BJ267" i="3"/>
  <c r="AZ267" i="3"/>
  <c r="BI267" i="3" s="1"/>
  <c r="BE267" i="3" s="1"/>
  <c r="BM267" i="3"/>
  <c r="BO267" i="3" s="1"/>
  <c r="BP389" i="3"/>
  <c r="BH389" i="3"/>
  <c r="BL295" i="3"/>
  <c r="BG295" i="3"/>
  <c r="BF281" i="3"/>
  <c r="AI281" i="3"/>
  <c r="BH268" i="3"/>
  <c r="BP268" i="3"/>
  <c r="BA260" i="3"/>
  <c r="BK260" i="3" s="1"/>
  <c r="BJ260" i="3"/>
  <c r="BD260" i="3"/>
  <c r="BM260" i="3"/>
  <c r="BO260" i="3" s="1"/>
  <c r="BC260" i="3"/>
  <c r="AZ260" i="3"/>
  <c r="BI260" i="3" s="1"/>
  <c r="BE260" i="3" s="1"/>
  <c r="BH281" i="3"/>
  <c r="BP281" i="3"/>
  <c r="BF313" i="3"/>
  <c r="BF243" i="3"/>
  <c r="AZ227" i="3"/>
  <c r="BI227" i="3" s="1"/>
  <c r="BE227" i="3" s="1"/>
  <c r="BM227" i="3"/>
  <c r="BO227" i="3" s="1"/>
  <c r="BA227" i="3"/>
  <c r="BK227" i="3" s="1"/>
  <c r="BJ227" i="3"/>
  <c r="BD227" i="3"/>
  <c r="BC227" i="3"/>
  <c r="BF251" i="3"/>
  <c r="AI251" i="3"/>
  <c r="BP242" i="3"/>
  <c r="BH242" i="3"/>
  <c r="BL263" i="3"/>
  <c r="BG263" i="3"/>
  <c r="BF240" i="3"/>
  <c r="BF224" i="3"/>
  <c r="AI224" i="3"/>
  <c r="BG213" i="3"/>
  <c r="BL213" i="3"/>
  <c r="BG352" i="3"/>
  <c r="BL352" i="3"/>
  <c r="BJ206" i="3"/>
  <c r="AZ206" i="3"/>
  <c r="BI206" i="3" s="1"/>
  <c r="BE206" i="3" s="1"/>
  <c r="BM206" i="3"/>
  <c r="BO206" i="3" s="1"/>
  <c r="BA206" i="3"/>
  <c r="BK206" i="3" s="1"/>
  <c r="BD206" i="3"/>
  <c r="BC206" i="3"/>
  <c r="BD204" i="3"/>
  <c r="BC204" i="3"/>
  <c r="BJ204" i="3"/>
  <c r="AZ204" i="3"/>
  <c r="BI204" i="3" s="1"/>
  <c r="BE204" i="3" s="1"/>
  <c r="BM204" i="3"/>
  <c r="BO204" i="3" s="1"/>
  <c r="BA204" i="3"/>
  <c r="BK204" i="3" s="1"/>
  <c r="BL191" i="3"/>
  <c r="BG191" i="3"/>
  <c r="BH258" i="3"/>
  <c r="BP258" i="3"/>
  <c r="BF192" i="3"/>
  <c r="AI192" i="3"/>
  <c r="AI177" i="3"/>
  <c r="BF177" i="3"/>
  <c r="AZ164" i="3"/>
  <c r="BI164" i="3" s="1"/>
  <c r="BE164" i="3" s="1"/>
  <c r="BM164" i="3"/>
  <c r="BO164" i="3" s="1"/>
  <c r="BA164" i="3"/>
  <c r="BK164" i="3" s="1"/>
  <c r="BJ164" i="3"/>
  <c r="BD164" i="3"/>
  <c r="BC164" i="3"/>
  <c r="BG205" i="3"/>
  <c r="BL205" i="3"/>
  <c r="BF187" i="3"/>
  <c r="BL183" i="3"/>
  <c r="BG183" i="3"/>
  <c r="BC169" i="3"/>
  <c r="BM169" i="3"/>
  <c r="BO169" i="3" s="1"/>
  <c r="BJ169" i="3"/>
  <c r="AZ169" i="3"/>
  <c r="BI169" i="3" s="1"/>
  <c r="BE169" i="3" s="1"/>
  <c r="BD169" i="3"/>
  <c r="BA169" i="3"/>
  <c r="BK169" i="3" s="1"/>
  <c r="BG192" i="3"/>
  <c r="BL192" i="3"/>
  <c r="BP186" i="3"/>
  <c r="BH186" i="3"/>
  <c r="BA144" i="3"/>
  <c r="BK144" i="3" s="1"/>
  <c r="BD144" i="3"/>
  <c r="BJ144" i="3"/>
  <c r="AZ144" i="3"/>
  <c r="BI144" i="3" s="1"/>
  <c r="BE144" i="3" s="1"/>
  <c r="BC144" i="3"/>
  <c r="BM144" i="3"/>
  <c r="BO144" i="3" s="1"/>
  <c r="BF178" i="3"/>
  <c r="AI148" i="3"/>
  <c r="BF148" i="3"/>
  <c r="BG194" i="3"/>
  <c r="BL194" i="3"/>
  <c r="BF228" i="3"/>
  <c r="BG155" i="3"/>
  <c r="BL155" i="3"/>
  <c r="BD125" i="3"/>
  <c r="AZ125" i="3"/>
  <c r="BI125" i="3" s="1"/>
  <c r="BE125" i="3" s="1"/>
  <c r="BJ125" i="3"/>
  <c r="BM125" i="3"/>
  <c r="BO125" i="3" s="1"/>
  <c r="BC125" i="3"/>
  <c r="BA125" i="3"/>
  <c r="BK125" i="3" s="1"/>
  <c r="BL133" i="3"/>
  <c r="BG133" i="3"/>
  <c r="BF70" i="3"/>
  <c r="BF156" i="3"/>
  <c r="AI156" i="3"/>
  <c r="BL95" i="3"/>
  <c r="BG95" i="3"/>
  <c r="BP138" i="3"/>
  <c r="BH138" i="3"/>
  <c r="BP96" i="3"/>
  <c r="BH96" i="3"/>
  <c r="BG83" i="3"/>
  <c r="BL83" i="3"/>
  <c r="BF120" i="3"/>
  <c r="AI120" i="3"/>
  <c r="BH103" i="3"/>
  <c r="BP103" i="3"/>
  <c r="BH87" i="3"/>
  <c r="BP87" i="3"/>
  <c r="BG75" i="3"/>
  <c r="BL75" i="3"/>
  <c r="BF233" i="3"/>
  <c r="AI114" i="3"/>
  <c r="BF114" i="3"/>
  <c r="BG86" i="3"/>
  <c r="BL86" i="3"/>
  <c r="BG33" i="3"/>
  <c r="BL33" i="3"/>
  <c r="AI6" i="3"/>
  <c r="BF6" i="3"/>
  <c r="BH31" i="3"/>
  <c r="BP31" i="3"/>
  <c r="BP147" i="3"/>
  <c r="BH147" i="3"/>
  <c r="BF15" i="3"/>
  <c r="BG158" i="3"/>
  <c r="BL158" i="3"/>
  <c r="AI49" i="3"/>
  <c r="BF49" i="3"/>
  <c r="BF26" i="3"/>
  <c r="AI26" i="3"/>
  <c r="BG107" i="3"/>
  <c r="BL107" i="3"/>
  <c r="BH42" i="3"/>
  <c r="BP42" i="3"/>
  <c r="BP88" i="3"/>
  <c r="BH88" i="3"/>
  <c r="BP49" i="3"/>
  <c r="BH49" i="3"/>
  <c r="BP202" i="3" l="1"/>
  <c r="BH276" i="3"/>
  <c r="BH442" i="3"/>
  <c r="BP442" i="3"/>
  <c r="BG116" i="3"/>
  <c r="BL116" i="3"/>
  <c r="BH213" i="3"/>
  <c r="BP213" i="3"/>
  <c r="BP270" i="3"/>
  <c r="BH270" i="3"/>
  <c r="BG411" i="3"/>
  <c r="BL411" i="3"/>
  <c r="BP210" i="3"/>
  <c r="BH210" i="3"/>
  <c r="BH67" i="3"/>
  <c r="BP67" i="3"/>
  <c r="BH331" i="3"/>
  <c r="BP331" i="3"/>
  <c r="BH175" i="3"/>
  <c r="BP175" i="3"/>
  <c r="BH116" i="3"/>
  <c r="BP116" i="3"/>
  <c r="BL331" i="3"/>
  <c r="BG331" i="3"/>
  <c r="BG472" i="3"/>
  <c r="BL472" i="3"/>
  <c r="BH44" i="3"/>
  <c r="BP44" i="3"/>
  <c r="BG44" i="3"/>
  <c r="BL44" i="3"/>
  <c r="BH456" i="3"/>
  <c r="BP456" i="3"/>
  <c r="BL431" i="3"/>
  <c r="BG431" i="3"/>
  <c r="BG123" i="3"/>
  <c r="BL123" i="3"/>
  <c r="BH52" i="3"/>
  <c r="BP52" i="3"/>
  <c r="BG294" i="3"/>
  <c r="BL294" i="3"/>
  <c r="BL413" i="3"/>
  <c r="BL174" i="3"/>
  <c r="BG174" i="3"/>
  <c r="BP431" i="3"/>
  <c r="BH431" i="3"/>
  <c r="BP170" i="3"/>
  <c r="BH170" i="3"/>
  <c r="BL366" i="3"/>
  <c r="BG366" i="3"/>
  <c r="BH255" i="3"/>
  <c r="BP255" i="3"/>
  <c r="BG52" i="3"/>
  <c r="BL52" i="3"/>
  <c r="BH174" i="3"/>
  <c r="BP174" i="3"/>
  <c r="BL442" i="3"/>
  <c r="BG442" i="3"/>
  <c r="BH136" i="3"/>
  <c r="BP136" i="3"/>
  <c r="BH159" i="3"/>
  <c r="BP159" i="3"/>
  <c r="BH341" i="3"/>
  <c r="BP341" i="3"/>
  <c r="BP187" i="3"/>
  <c r="BH187" i="3"/>
  <c r="BL460" i="3"/>
  <c r="BG460" i="3"/>
  <c r="BL82" i="3"/>
  <c r="BG82" i="3"/>
  <c r="BH125" i="3"/>
  <c r="BP125" i="3"/>
  <c r="BP204" i="3"/>
  <c r="BH204" i="3"/>
  <c r="BH206" i="3"/>
  <c r="BP206" i="3"/>
  <c r="BP267" i="3"/>
  <c r="BH267" i="3"/>
  <c r="BH269" i="3"/>
  <c r="BP269" i="3"/>
  <c r="BL313" i="3"/>
  <c r="BG313" i="3"/>
  <c r="BL336" i="3"/>
  <c r="BG336" i="3"/>
  <c r="BH425" i="3"/>
  <c r="BP425" i="3"/>
  <c r="BL490" i="3"/>
  <c r="BG490" i="3"/>
  <c r="BG493" i="3"/>
  <c r="BL493" i="3"/>
  <c r="BP171" i="3"/>
  <c r="BH171" i="3"/>
  <c r="BL372" i="3"/>
  <c r="BG372" i="3"/>
  <c r="BL101" i="3"/>
  <c r="BG101" i="3"/>
  <c r="BL141" i="3"/>
  <c r="BG141" i="3"/>
  <c r="BH151" i="3"/>
  <c r="BP151" i="3"/>
  <c r="BG214" i="3"/>
  <c r="BL214" i="3"/>
  <c r="BG237" i="3"/>
  <c r="BL237" i="3"/>
  <c r="BP316" i="3"/>
  <c r="BH316" i="3"/>
  <c r="BH63" i="3"/>
  <c r="BP63" i="3"/>
  <c r="BH66" i="3"/>
  <c r="BP66" i="3"/>
  <c r="BL154" i="3"/>
  <c r="BG154" i="3"/>
  <c r="BH261" i="3"/>
  <c r="BP261" i="3"/>
  <c r="BP321" i="3"/>
  <c r="BH321" i="3"/>
  <c r="BH299" i="3"/>
  <c r="BP299" i="3"/>
  <c r="BP329" i="3"/>
  <c r="BH329" i="3"/>
  <c r="BP495" i="3"/>
  <c r="BH495" i="3"/>
  <c r="BG89" i="3"/>
  <c r="BL89" i="3"/>
  <c r="BL117" i="3"/>
  <c r="BG117" i="3"/>
  <c r="BL98" i="3"/>
  <c r="BG98" i="3"/>
  <c r="BG341" i="3"/>
  <c r="BL341" i="3"/>
  <c r="BG361" i="3"/>
  <c r="BL361" i="3"/>
  <c r="BH358" i="3"/>
  <c r="BP358" i="3"/>
  <c r="BL251" i="3"/>
  <c r="BG251" i="3"/>
  <c r="BL24" i="3"/>
  <c r="BG24" i="3"/>
  <c r="BH40" i="3"/>
  <c r="BP40" i="3"/>
  <c r="BL93" i="3"/>
  <c r="BG93" i="3"/>
  <c r="BP132" i="3"/>
  <c r="BH132" i="3"/>
  <c r="BG219" i="3"/>
  <c r="BL219" i="3"/>
  <c r="BG187" i="3"/>
  <c r="BL187" i="3"/>
  <c r="BL225" i="3"/>
  <c r="BG225" i="3"/>
  <c r="BH230" i="3"/>
  <c r="BP230" i="3"/>
  <c r="BL215" i="3"/>
  <c r="BG215" i="3"/>
  <c r="BL395" i="3"/>
  <c r="BG395" i="3"/>
  <c r="BH385" i="3"/>
  <c r="BP385" i="3"/>
  <c r="BP391" i="3"/>
  <c r="BH391" i="3"/>
  <c r="BH16" i="3"/>
  <c r="BP16" i="3"/>
  <c r="BH18" i="3"/>
  <c r="BP18" i="3"/>
  <c r="BP113" i="3"/>
  <c r="BH113" i="3"/>
  <c r="BH114" i="3"/>
  <c r="BP114" i="3"/>
  <c r="BL135" i="3"/>
  <c r="BG135" i="3"/>
  <c r="BG179" i="3"/>
  <c r="BL179" i="3"/>
  <c r="BH287" i="3"/>
  <c r="BP287" i="3"/>
  <c r="BH500" i="3"/>
  <c r="BP500" i="3"/>
  <c r="BP476" i="3"/>
  <c r="BH476" i="3"/>
  <c r="BP322" i="3"/>
  <c r="BH322" i="3"/>
  <c r="BP336" i="3"/>
  <c r="BH336" i="3"/>
  <c r="BL11" i="3"/>
  <c r="BG11" i="3"/>
  <c r="BH237" i="3"/>
  <c r="BP237" i="3"/>
  <c r="BG140" i="3"/>
  <c r="BL140" i="3"/>
  <c r="BP160" i="3"/>
  <c r="BH160" i="3"/>
  <c r="BH98" i="3"/>
  <c r="BP98" i="3"/>
  <c r="BG349" i="3"/>
  <c r="BL349" i="3"/>
  <c r="BG408" i="3"/>
  <c r="BL408" i="3"/>
  <c r="BG195" i="3"/>
  <c r="BL195" i="3"/>
  <c r="BL388" i="3"/>
  <c r="BG388" i="3"/>
  <c r="BG97" i="3"/>
  <c r="BL97" i="3"/>
  <c r="BH169" i="3"/>
  <c r="BP169" i="3"/>
  <c r="BH214" i="3"/>
  <c r="BP214" i="3"/>
  <c r="BP383" i="3"/>
  <c r="BH383" i="3"/>
  <c r="BL468" i="3"/>
  <c r="BG468" i="3"/>
  <c r="BL473" i="3"/>
  <c r="BG473" i="3"/>
  <c r="BG37" i="3"/>
  <c r="BL37" i="3"/>
  <c r="BL70" i="3"/>
  <c r="BG70" i="3"/>
  <c r="BH246" i="3"/>
  <c r="BP246" i="3"/>
  <c r="BL272" i="3"/>
  <c r="BG272" i="3"/>
  <c r="BG384" i="3"/>
  <c r="BL384" i="3"/>
  <c r="BH408" i="3"/>
  <c r="BP408" i="3"/>
  <c r="BL3" i="3"/>
  <c r="BG3" i="3"/>
  <c r="BH177" i="3"/>
  <c r="BP177" i="3"/>
  <c r="BP77" i="3"/>
  <c r="BH77" i="3"/>
  <c r="BP251" i="3"/>
  <c r="BH251" i="3"/>
  <c r="BL46" i="3"/>
  <c r="BG46" i="3"/>
  <c r="BG92" i="3"/>
  <c r="BL92" i="3"/>
  <c r="BG73" i="3"/>
  <c r="BL73" i="3"/>
  <c r="BH403" i="3"/>
  <c r="BP403" i="3"/>
  <c r="BP460" i="3"/>
  <c r="BH460" i="3"/>
  <c r="BG2" i="3"/>
  <c r="BL2" i="3"/>
  <c r="BP97" i="3"/>
  <c r="BH97" i="3"/>
  <c r="BH82" i="3"/>
  <c r="BP82" i="3"/>
  <c r="BP220" i="3"/>
  <c r="BH220" i="3"/>
  <c r="BP179" i="3"/>
  <c r="BH179" i="3"/>
  <c r="BL223" i="3"/>
  <c r="BG223" i="3"/>
  <c r="BL196" i="3"/>
  <c r="BG196" i="3"/>
  <c r="BG307" i="3"/>
  <c r="BL307" i="3"/>
  <c r="BP375" i="3"/>
  <c r="BH375" i="3"/>
  <c r="BL463" i="3"/>
  <c r="BG463" i="3"/>
  <c r="BH455" i="3"/>
  <c r="BP455" i="3"/>
  <c r="BH108" i="3"/>
  <c r="BP108" i="3"/>
  <c r="BL193" i="3"/>
  <c r="BG193" i="3"/>
  <c r="BG420" i="3"/>
  <c r="BL420" i="3"/>
  <c r="BG365" i="3"/>
  <c r="BL365" i="3"/>
  <c r="BH135" i="3"/>
  <c r="BP135" i="3"/>
  <c r="BG100" i="3"/>
  <c r="BL100" i="3"/>
  <c r="BG227" i="3"/>
  <c r="BL227" i="3"/>
  <c r="BG451" i="3"/>
  <c r="BL451" i="3"/>
  <c r="BP493" i="3"/>
  <c r="BH493" i="3"/>
  <c r="BL292" i="3"/>
  <c r="BG292" i="3"/>
  <c r="BP372" i="3"/>
  <c r="BH372" i="3"/>
  <c r="BG45" i="3"/>
  <c r="BL45" i="3"/>
  <c r="BL157" i="3"/>
  <c r="BG157" i="3"/>
  <c r="BP101" i="3"/>
  <c r="BH101" i="3"/>
  <c r="BL198" i="3"/>
  <c r="BG198" i="3"/>
  <c r="BH209" i="3"/>
  <c r="BP209" i="3"/>
  <c r="BL58" i="3"/>
  <c r="BG58" i="3"/>
  <c r="BH100" i="3"/>
  <c r="BP100" i="3"/>
  <c r="BH422" i="3"/>
  <c r="BP422" i="3"/>
  <c r="BL62" i="3"/>
  <c r="BG62" i="3"/>
  <c r="BP484" i="3"/>
  <c r="BH484" i="3"/>
  <c r="BL8" i="3"/>
  <c r="BG8" i="3"/>
  <c r="BP140" i="3"/>
  <c r="BH140" i="3"/>
  <c r="BG156" i="3"/>
  <c r="BL156" i="3"/>
  <c r="BL188" i="3"/>
  <c r="BG188" i="3"/>
  <c r="BH330" i="3"/>
  <c r="BP330" i="3"/>
  <c r="BG329" i="3"/>
  <c r="BL329" i="3"/>
  <c r="BL356" i="3"/>
  <c r="BG356" i="3"/>
  <c r="BG383" i="3"/>
  <c r="BL383" i="3"/>
  <c r="BH428" i="3"/>
  <c r="BP428" i="3"/>
  <c r="BG478" i="3"/>
  <c r="BL478" i="3"/>
  <c r="BL409" i="3"/>
  <c r="BG409" i="3"/>
  <c r="BG142" i="3"/>
  <c r="BL142" i="3"/>
  <c r="BL494" i="3"/>
  <c r="BG494" i="3"/>
  <c r="BL122" i="3"/>
  <c r="BG122" i="3"/>
  <c r="BP117" i="3"/>
  <c r="BH117" i="3"/>
  <c r="BH193" i="3"/>
  <c r="BP193" i="3"/>
  <c r="BG253" i="3"/>
  <c r="BL253" i="3"/>
  <c r="BP272" i="3"/>
  <c r="BH272" i="3"/>
  <c r="BL277" i="3"/>
  <c r="BG277" i="3"/>
  <c r="BP337" i="3"/>
  <c r="BH337" i="3"/>
  <c r="BH3" i="3"/>
  <c r="BP3" i="3"/>
  <c r="BP73" i="3"/>
  <c r="BH73" i="3"/>
  <c r="BP93" i="3"/>
  <c r="BH93" i="3"/>
  <c r="BP215" i="3"/>
  <c r="BH215" i="3"/>
  <c r="BH2" i="3"/>
  <c r="BP2" i="3"/>
  <c r="BG81" i="3"/>
  <c r="BL81" i="3"/>
  <c r="BL85" i="3"/>
  <c r="BG85" i="3"/>
  <c r="BL201" i="3"/>
  <c r="BG201" i="3"/>
  <c r="BG222" i="3"/>
  <c r="BL222" i="3"/>
  <c r="BG448" i="3"/>
  <c r="BL448" i="3"/>
  <c r="BH463" i="3"/>
  <c r="BP463" i="3"/>
  <c r="BG108" i="3"/>
  <c r="BL108" i="3"/>
  <c r="BG144" i="3"/>
  <c r="BL144" i="3"/>
  <c r="BL404" i="3"/>
  <c r="BG404" i="3"/>
  <c r="BP188" i="3"/>
  <c r="BH188" i="3"/>
  <c r="BG345" i="3"/>
  <c r="BL345" i="3"/>
  <c r="BL246" i="3"/>
  <c r="BG246" i="3"/>
  <c r="BP361" i="3"/>
  <c r="BH361" i="3"/>
  <c r="BG485" i="3"/>
  <c r="BL485" i="3"/>
  <c r="BH219" i="3"/>
  <c r="BP219" i="3"/>
  <c r="BP124" i="3"/>
  <c r="BH124" i="3"/>
  <c r="BH360" i="3"/>
  <c r="BP360" i="3"/>
  <c r="BG330" i="3"/>
  <c r="BL330" i="3"/>
  <c r="BG428" i="3"/>
  <c r="BL428" i="3"/>
  <c r="BH260" i="3"/>
  <c r="BP260" i="3"/>
  <c r="BL396" i="3"/>
  <c r="BG396" i="3"/>
  <c r="BH451" i="3"/>
  <c r="BP451" i="3"/>
  <c r="BP292" i="3"/>
  <c r="BH292" i="3"/>
  <c r="BH45" i="3"/>
  <c r="BP45" i="3"/>
  <c r="BG13" i="3"/>
  <c r="BL13" i="3"/>
  <c r="BP157" i="3"/>
  <c r="BH157" i="3"/>
  <c r="BL65" i="3"/>
  <c r="BG65" i="3"/>
  <c r="BL90" i="3"/>
  <c r="BG90" i="3"/>
  <c r="BG203" i="3"/>
  <c r="BL203" i="3"/>
  <c r="BH198" i="3"/>
  <c r="BP198" i="3"/>
  <c r="BG274" i="3"/>
  <c r="BL274" i="3"/>
  <c r="BH58" i="3"/>
  <c r="BP58" i="3"/>
  <c r="BP8" i="3"/>
  <c r="BH8" i="3"/>
  <c r="BL66" i="3"/>
  <c r="BG66" i="3"/>
  <c r="BH156" i="3"/>
  <c r="BP156" i="3"/>
  <c r="BL233" i="3"/>
  <c r="BG233" i="3"/>
  <c r="BG211" i="3"/>
  <c r="BL211" i="3"/>
  <c r="BL231" i="3"/>
  <c r="BG231" i="3"/>
  <c r="BP252" i="3"/>
  <c r="BH252" i="3"/>
  <c r="BP275" i="3"/>
  <c r="BH275" i="3"/>
  <c r="BG299" i="3"/>
  <c r="BL299" i="3"/>
  <c r="BP356" i="3"/>
  <c r="BH356" i="3"/>
  <c r="BP345" i="3"/>
  <c r="BH345" i="3"/>
  <c r="BL390" i="3"/>
  <c r="BG390" i="3"/>
  <c r="BP380" i="3"/>
  <c r="BH380" i="3"/>
  <c r="BG424" i="3"/>
  <c r="BL424" i="3"/>
  <c r="BH478" i="3"/>
  <c r="BP478" i="3"/>
  <c r="BL495" i="3"/>
  <c r="BG495" i="3"/>
  <c r="BP409" i="3"/>
  <c r="BH409" i="3"/>
  <c r="BL106" i="3"/>
  <c r="BG106" i="3"/>
  <c r="BH392" i="3"/>
  <c r="BP392" i="3"/>
  <c r="BG338" i="3"/>
  <c r="BL338" i="3"/>
  <c r="BL353" i="3"/>
  <c r="BG353" i="3"/>
  <c r="BH494" i="3"/>
  <c r="BP494" i="3"/>
  <c r="BH37" i="3"/>
  <c r="BP37" i="3"/>
  <c r="BL50" i="3"/>
  <c r="BG50" i="3"/>
  <c r="BG5" i="3"/>
  <c r="BL5" i="3"/>
  <c r="BG53" i="3"/>
  <c r="BL53" i="3"/>
  <c r="BH70" i="3"/>
  <c r="BP70" i="3"/>
  <c r="BL217" i="3"/>
  <c r="BG217" i="3"/>
  <c r="BH277" i="3"/>
  <c r="BP277" i="3"/>
  <c r="BL325" i="3"/>
  <c r="BG325" i="3"/>
  <c r="BP323" i="3"/>
  <c r="BH323" i="3"/>
  <c r="BP402" i="3"/>
  <c r="BH402" i="3"/>
  <c r="BP471" i="3"/>
  <c r="BH471" i="3"/>
  <c r="BL27" i="3"/>
  <c r="BG27" i="3"/>
  <c r="BP6" i="3"/>
  <c r="BH6" i="3"/>
  <c r="BL185" i="3"/>
  <c r="BG185" i="3"/>
  <c r="BL393" i="3"/>
  <c r="BG393" i="3"/>
  <c r="BL207" i="3"/>
  <c r="BG207" i="3"/>
  <c r="BL310" i="3"/>
  <c r="BG310" i="3"/>
  <c r="BL333" i="3"/>
  <c r="BG333" i="3"/>
  <c r="BP399" i="3"/>
  <c r="BH399" i="3"/>
  <c r="BP81" i="3"/>
  <c r="BH81" i="3"/>
  <c r="BH222" i="3"/>
  <c r="BP222" i="3"/>
  <c r="BP244" i="3"/>
  <c r="BH244" i="3"/>
  <c r="BG279" i="3"/>
  <c r="BL279" i="3"/>
  <c r="BL382" i="3"/>
  <c r="BG382" i="3"/>
  <c r="BG375" i="3"/>
  <c r="BL375" i="3"/>
  <c r="BP172" i="3"/>
  <c r="BH172" i="3"/>
  <c r="BP313" i="3"/>
  <c r="BH313" i="3"/>
  <c r="BH490" i="3"/>
  <c r="BP490" i="3"/>
  <c r="BL275" i="3"/>
  <c r="BG275" i="3"/>
  <c r="BL466" i="3"/>
  <c r="BG466" i="3"/>
  <c r="BL6" i="3"/>
  <c r="BG6" i="3"/>
  <c r="BH92" i="3"/>
  <c r="BP92" i="3"/>
  <c r="BL249" i="3"/>
  <c r="BG249" i="3"/>
  <c r="BG164" i="3"/>
  <c r="BL164" i="3"/>
  <c r="BH227" i="3"/>
  <c r="BP227" i="3"/>
  <c r="BH164" i="3"/>
  <c r="BP164" i="3"/>
  <c r="BL267" i="3"/>
  <c r="BG267" i="3"/>
  <c r="BH396" i="3"/>
  <c r="BP396" i="3"/>
  <c r="BG459" i="3"/>
  <c r="BL459" i="3"/>
  <c r="BG256" i="3"/>
  <c r="BL256" i="3"/>
  <c r="BL439" i="3"/>
  <c r="BG439" i="3"/>
  <c r="BH13" i="3"/>
  <c r="BP13" i="3"/>
  <c r="BG61" i="3"/>
  <c r="BL61" i="3"/>
  <c r="BP65" i="3"/>
  <c r="BH65" i="3"/>
  <c r="BG126" i="3"/>
  <c r="BL126" i="3"/>
  <c r="BH90" i="3"/>
  <c r="BP90" i="3"/>
  <c r="BG151" i="3"/>
  <c r="BL151" i="3"/>
  <c r="BH203" i="3"/>
  <c r="BP203" i="3"/>
  <c r="BH274" i="3"/>
  <c r="BP274" i="3"/>
  <c r="BP180" i="3"/>
  <c r="BH180" i="3"/>
  <c r="BH233" i="3"/>
  <c r="BP233" i="3"/>
  <c r="BH211" i="3"/>
  <c r="BP211" i="3"/>
  <c r="BG271" i="3"/>
  <c r="BL271" i="3"/>
  <c r="BH390" i="3"/>
  <c r="BP390" i="3"/>
  <c r="BP449" i="3"/>
  <c r="BH449" i="3"/>
  <c r="BH106" i="3"/>
  <c r="BP106" i="3"/>
  <c r="BH473" i="3"/>
  <c r="BP473" i="3"/>
  <c r="BG168" i="3"/>
  <c r="BL168" i="3"/>
  <c r="BP353" i="3"/>
  <c r="BH353" i="3"/>
  <c r="BG441" i="3"/>
  <c r="BL441" i="3"/>
  <c r="BL457" i="3"/>
  <c r="BG457" i="3"/>
  <c r="BH5" i="3"/>
  <c r="BP5" i="3"/>
  <c r="BH53" i="3"/>
  <c r="BP53" i="3"/>
  <c r="BG84" i="3"/>
  <c r="BL84" i="3"/>
  <c r="BH122" i="3"/>
  <c r="BP122" i="3"/>
  <c r="BG145" i="3"/>
  <c r="BL145" i="3"/>
  <c r="BH217" i="3"/>
  <c r="BP217" i="3"/>
  <c r="BH349" i="3"/>
  <c r="BP349" i="3"/>
  <c r="BH466" i="3"/>
  <c r="BP466" i="3"/>
  <c r="BG402" i="3"/>
  <c r="BL402" i="3"/>
  <c r="BL452" i="3"/>
  <c r="BG452" i="3"/>
  <c r="BP485" i="3"/>
  <c r="BH485" i="3"/>
  <c r="BG497" i="3"/>
  <c r="BL497" i="3"/>
  <c r="BP27" i="3"/>
  <c r="BH27" i="3"/>
  <c r="BL77" i="3"/>
  <c r="BG77" i="3"/>
  <c r="BH393" i="3"/>
  <c r="BP393" i="3"/>
  <c r="BH46" i="3"/>
  <c r="BP46" i="3"/>
  <c r="BH195" i="3"/>
  <c r="BP195" i="3"/>
  <c r="BH310" i="3"/>
  <c r="BP310" i="3"/>
  <c r="BH333" i="3"/>
  <c r="BP333" i="3"/>
  <c r="BH388" i="3"/>
  <c r="BP388" i="3"/>
  <c r="BH201" i="3"/>
  <c r="BP201" i="3"/>
  <c r="BP223" i="3"/>
  <c r="BH223" i="3"/>
  <c r="BH279" i="3"/>
  <c r="BP279" i="3"/>
  <c r="BH382" i="3"/>
  <c r="BP382" i="3"/>
  <c r="BG492" i="3"/>
  <c r="BL492" i="3"/>
  <c r="BH30" i="3"/>
  <c r="BP30" i="3"/>
  <c r="BL285" i="3"/>
  <c r="BG285" i="3"/>
  <c r="BG252" i="3"/>
  <c r="BL252" i="3"/>
  <c r="BG432" i="3"/>
  <c r="BL432" i="3"/>
  <c r="BH374" i="3"/>
  <c r="BP374" i="3"/>
  <c r="BP196" i="3"/>
  <c r="BH196" i="3"/>
  <c r="BL30" i="3"/>
  <c r="BG30" i="3"/>
  <c r="BG470" i="3"/>
  <c r="BL470" i="3"/>
  <c r="BH11" i="3"/>
  <c r="BP11" i="3"/>
  <c r="BG484" i="3"/>
  <c r="BL484" i="3"/>
  <c r="BP144" i="3"/>
  <c r="BH144" i="3"/>
  <c r="BG360" i="3"/>
  <c r="BL360" i="3"/>
  <c r="BL125" i="3"/>
  <c r="BG125" i="3"/>
  <c r="BL169" i="3"/>
  <c r="BG169" i="3"/>
  <c r="BL280" i="3"/>
  <c r="BG280" i="3"/>
  <c r="BH404" i="3"/>
  <c r="BP404" i="3"/>
  <c r="BH459" i="3"/>
  <c r="BP459" i="3"/>
  <c r="BL425" i="3"/>
  <c r="BG425" i="3"/>
  <c r="BL465" i="3"/>
  <c r="BG465" i="3"/>
  <c r="BG416" i="3"/>
  <c r="BL416" i="3"/>
  <c r="BH256" i="3"/>
  <c r="BP256" i="3"/>
  <c r="BG171" i="3"/>
  <c r="BL171" i="3"/>
  <c r="BH61" i="3"/>
  <c r="BP61" i="3"/>
  <c r="BH126" i="3"/>
  <c r="BP126" i="3"/>
  <c r="BH62" i="3"/>
  <c r="BP62" i="3"/>
  <c r="BG184" i="3"/>
  <c r="BL184" i="3"/>
  <c r="BL63" i="3"/>
  <c r="BG63" i="3"/>
  <c r="BL136" i="3"/>
  <c r="BG136" i="3"/>
  <c r="BH271" i="3"/>
  <c r="BP271" i="3"/>
  <c r="BL417" i="3"/>
  <c r="BG417" i="3"/>
  <c r="BG449" i="3"/>
  <c r="BL449" i="3"/>
  <c r="BL160" i="3"/>
  <c r="BG160" i="3"/>
  <c r="BL109" i="3"/>
  <c r="BG109" i="3"/>
  <c r="BP168" i="3"/>
  <c r="BH168" i="3"/>
  <c r="BH457" i="3"/>
  <c r="BP457" i="3"/>
  <c r="BG461" i="3"/>
  <c r="BL461" i="3"/>
  <c r="BH50" i="3"/>
  <c r="BP50" i="3"/>
  <c r="BH84" i="3"/>
  <c r="BP84" i="3"/>
  <c r="BG105" i="3"/>
  <c r="BL105" i="3"/>
  <c r="BP76" i="3"/>
  <c r="BH76" i="3"/>
  <c r="BH145" i="3"/>
  <c r="BP145" i="3"/>
  <c r="BG159" i="3"/>
  <c r="BL159" i="3"/>
  <c r="BH253" i="3"/>
  <c r="BP253" i="3"/>
  <c r="BH325" i="3"/>
  <c r="BP325" i="3"/>
  <c r="BL323" i="3"/>
  <c r="BG323" i="3"/>
  <c r="BL358" i="3"/>
  <c r="BG358" i="3"/>
  <c r="BH420" i="3"/>
  <c r="BP420" i="3"/>
  <c r="BP432" i="3"/>
  <c r="BH432" i="3"/>
  <c r="BP452" i="3"/>
  <c r="BH452" i="3"/>
  <c r="BH497" i="3"/>
  <c r="BP497" i="3"/>
  <c r="BL177" i="3"/>
  <c r="BG177" i="3"/>
  <c r="BG148" i="3"/>
  <c r="BL148" i="3"/>
  <c r="BG230" i="3"/>
  <c r="BL230" i="3"/>
  <c r="BP365" i="3"/>
  <c r="BH365" i="3"/>
  <c r="BH395" i="3"/>
  <c r="BP395" i="3"/>
  <c r="BL403" i="3"/>
  <c r="BG403" i="3"/>
  <c r="BL16" i="3"/>
  <c r="BG16" i="3"/>
  <c r="BL18" i="3"/>
  <c r="BG18" i="3"/>
  <c r="BP85" i="3"/>
  <c r="BH85" i="3"/>
  <c r="BG235" i="3"/>
  <c r="BL235" i="3"/>
  <c r="BH254" i="3"/>
  <c r="BP254" i="3"/>
  <c r="BG244" i="3"/>
  <c r="BL244" i="3"/>
  <c r="BH307" i="3"/>
  <c r="BP307" i="3"/>
  <c r="BH492" i="3"/>
  <c r="BP492" i="3"/>
  <c r="BL476" i="3"/>
  <c r="BG476" i="3"/>
  <c r="BL172" i="3"/>
  <c r="BG172" i="3"/>
  <c r="BL43" i="3"/>
  <c r="BG43" i="3"/>
  <c r="BH285" i="3"/>
  <c r="BP285" i="3"/>
  <c r="BL302" i="3"/>
  <c r="BG302" i="3"/>
  <c r="BG322" i="3"/>
  <c r="BL322" i="3"/>
  <c r="BP141" i="3"/>
  <c r="BH141" i="3"/>
  <c r="BL422" i="3"/>
  <c r="BG422" i="3"/>
  <c r="BH154" i="3"/>
  <c r="BP154" i="3"/>
  <c r="BP109" i="3"/>
  <c r="BH109" i="3"/>
  <c r="BP461" i="3"/>
  <c r="BH461" i="3"/>
  <c r="BP89" i="3"/>
  <c r="BH89" i="3"/>
  <c r="BH225" i="3"/>
  <c r="BP225" i="3"/>
  <c r="BG391" i="3"/>
  <c r="BL391" i="3"/>
  <c r="BL220" i="3"/>
  <c r="BG220" i="3"/>
  <c r="BL455" i="3"/>
  <c r="BG455" i="3"/>
  <c r="BH302" i="3"/>
  <c r="BP302" i="3"/>
  <c r="BL209" i="3"/>
  <c r="BG209" i="3"/>
  <c r="BL204" i="3"/>
  <c r="BG204" i="3"/>
  <c r="BG206" i="3"/>
  <c r="BL206" i="3"/>
  <c r="BL260" i="3"/>
  <c r="BG260" i="3"/>
  <c r="BL269" i="3"/>
  <c r="BG269" i="3"/>
  <c r="BH280" i="3"/>
  <c r="BP280" i="3"/>
  <c r="BP470" i="3"/>
  <c r="BH470" i="3"/>
  <c r="BH465" i="3"/>
  <c r="BP465" i="3"/>
  <c r="BH416" i="3"/>
  <c r="BP416" i="3"/>
  <c r="BP439" i="3"/>
  <c r="BH439" i="3"/>
  <c r="BL316" i="3"/>
  <c r="BG316" i="3"/>
  <c r="BP184" i="3"/>
  <c r="BH184" i="3"/>
  <c r="BL180" i="3"/>
  <c r="BG180" i="3"/>
  <c r="BP231" i="3"/>
  <c r="BH231" i="3"/>
  <c r="BH249" i="3"/>
  <c r="BP249" i="3"/>
  <c r="BG261" i="3"/>
  <c r="BL261" i="3"/>
  <c r="BL321" i="3"/>
  <c r="BG321" i="3"/>
  <c r="BL380" i="3"/>
  <c r="BG380" i="3"/>
  <c r="BH417" i="3"/>
  <c r="BP417" i="3"/>
  <c r="BP424" i="3"/>
  <c r="BH424" i="3"/>
  <c r="BP468" i="3"/>
  <c r="BH468" i="3"/>
  <c r="BG392" i="3"/>
  <c r="BL392" i="3"/>
  <c r="BH142" i="3"/>
  <c r="BP142" i="3"/>
  <c r="BH338" i="3"/>
  <c r="BP338" i="3"/>
  <c r="BH441" i="3"/>
  <c r="BP441" i="3"/>
  <c r="BP105" i="3"/>
  <c r="BH105" i="3"/>
  <c r="BG76" i="3"/>
  <c r="BL76" i="3"/>
  <c r="BG337" i="3"/>
  <c r="BL337" i="3"/>
  <c r="BH384" i="3"/>
  <c r="BP384" i="3"/>
  <c r="BL471" i="3"/>
  <c r="BG471" i="3"/>
  <c r="BH185" i="3"/>
  <c r="BP185" i="3"/>
  <c r="BP24" i="3"/>
  <c r="BH24" i="3"/>
  <c r="BL40" i="3"/>
  <c r="BG40" i="3"/>
  <c r="BP148" i="3"/>
  <c r="BH148" i="3"/>
  <c r="BG132" i="3"/>
  <c r="BL132" i="3"/>
  <c r="BP207" i="3"/>
  <c r="BH207" i="3"/>
  <c r="BL374" i="3"/>
  <c r="BG374" i="3"/>
  <c r="BL385" i="3"/>
  <c r="BG385" i="3"/>
  <c r="BG399" i="3"/>
  <c r="BL399" i="3"/>
  <c r="BG113" i="3"/>
  <c r="BL113" i="3"/>
  <c r="BG124" i="3"/>
  <c r="BL124" i="3"/>
  <c r="BL114" i="3"/>
  <c r="BG114" i="3"/>
  <c r="BH235" i="3"/>
  <c r="BP235" i="3"/>
  <c r="BL254" i="3"/>
  <c r="BG254" i="3"/>
  <c r="BG287" i="3"/>
  <c r="BL287" i="3"/>
  <c r="BP448" i="3"/>
  <c r="BH448" i="3"/>
  <c r="BG500" i="3"/>
  <c r="BL500" i="3"/>
  <c r="BP43" i="3"/>
  <c r="BH43" i="3"/>
</calcChain>
</file>

<file path=xl/sharedStrings.xml><?xml version="1.0" encoding="utf-8"?>
<sst xmlns="http://schemas.openxmlformats.org/spreadsheetml/2006/main" count="3817" uniqueCount="1214">
  <si>
    <t>S. No</t>
  </si>
  <si>
    <t>AIM</t>
  </si>
  <si>
    <t>The Excel Sheet analyses the details of prisoners cases and evaluates their eligibility to seek for release on bail/personal bonds/probation under various sections of the Criminal Procedure Code. On the basis of data that is to be entered by Prison Officers, this tool will inform whether the case of a particular prisoner is bailable/not bailable, whether he is charged with a petty offence, whether he is eligible to opt for plea bargaining, whether he is eligible for bail u/s 167(2), 436, 436A CrPC and whether the offences are compoundable or not. This has been made to assist the Prison Staff in preparing these lists. which may be submitted to concerned authorities from time to time. In particular, this software will be helpful in preparing lists for consideration by the Undertrial Review Committees, which have been mandated to be setup in each district by the Hon'ble Supreme Court of India in April 2015.</t>
  </si>
  <si>
    <t>Name of the Jail</t>
  </si>
  <si>
    <t>Name</t>
  </si>
  <si>
    <t>Father's Name</t>
  </si>
  <si>
    <t>Age</t>
  </si>
  <si>
    <t>Sex</t>
  </si>
  <si>
    <t>Case Ref No.</t>
  </si>
  <si>
    <t>Trial Court</t>
  </si>
  <si>
    <t>Date of Admission (dd/mm/yyyy)</t>
  </si>
  <si>
    <t>Offence 1</t>
  </si>
  <si>
    <t>Offence 2</t>
  </si>
  <si>
    <t>Offence 3</t>
  </si>
  <si>
    <t>Offence 4</t>
  </si>
  <si>
    <t>Offence 5</t>
  </si>
  <si>
    <t>Offence 6</t>
  </si>
  <si>
    <t xml:space="preserve">Offence 1-No of Years </t>
  </si>
  <si>
    <t xml:space="preserve">Offence 2-No of Years </t>
  </si>
  <si>
    <t xml:space="preserve">Offence 3-No of Years </t>
  </si>
  <si>
    <t xml:space="preserve">Offence 4-No of Years </t>
  </si>
  <si>
    <t>Offence 5-No of Years</t>
  </si>
  <si>
    <t xml:space="preserve">Offence 6-No of Years </t>
  </si>
  <si>
    <t xml:space="preserve">Offence 1-Bailable/Non Bailable </t>
  </si>
  <si>
    <t xml:space="preserve">Offence 2-Bailable/Non Bailable </t>
  </si>
  <si>
    <t xml:space="preserve">Offence 3-Bailable/Non Bailable </t>
  </si>
  <si>
    <t xml:space="preserve">Offence 4-Bailable/Non Bailable </t>
  </si>
  <si>
    <t xml:space="preserve">Offence 5-Bailable/Non Bailable </t>
  </si>
  <si>
    <t xml:space="preserve">Offence 6-Bailable/Non Bailable </t>
  </si>
  <si>
    <t>Sum</t>
  </si>
  <si>
    <t>Offence Type</t>
  </si>
  <si>
    <t>Is it Compoundable - Working</t>
  </si>
  <si>
    <t>COLUMNS</t>
  </si>
  <si>
    <t>COLUMN A = Serial Number</t>
  </si>
  <si>
    <t>Offence Type (Compundable / Non-Compoundable</t>
  </si>
  <si>
    <t>Charge Sheet Filed (YES/NO)</t>
  </si>
  <si>
    <t xml:space="preserve">Charge Sheet Due on </t>
  </si>
  <si>
    <t>Half Period in months</t>
  </si>
  <si>
    <t>Petty Offence</t>
  </si>
  <si>
    <t>Eligible for Plea Bargaining</t>
  </si>
  <si>
    <t>Eligible for Bail u/s 167(2)</t>
  </si>
  <si>
    <t>Eligible for Bail u/s 436</t>
  </si>
  <si>
    <t>Eligible for Bail u/s 436A (Half term)</t>
  </si>
  <si>
    <t>Eligible for Bail u/s 436A (Full term)</t>
  </si>
  <si>
    <t>Half Period</t>
  </si>
  <si>
    <t>Half Period Completed on</t>
  </si>
  <si>
    <t>Excess years than Half Period</t>
  </si>
  <si>
    <t>Max. Period in months</t>
  </si>
  <si>
    <t>Max. Period in Years</t>
  </si>
  <si>
    <t>Max Pd Completed on</t>
  </si>
  <si>
    <t>Excess Years than Maximum Term</t>
  </si>
  <si>
    <t>COLUMN B = Name of the Correctional Home where detained</t>
  </si>
  <si>
    <t>COLUMN C = Name of the under-trial</t>
  </si>
  <si>
    <t>COLUMN D = Under-trials Father's Name</t>
  </si>
  <si>
    <t>Total Detention Period</t>
  </si>
  <si>
    <t>COLUMN E = Age</t>
  </si>
  <si>
    <t>COLUMN F = Sex</t>
  </si>
  <si>
    <t>COLUMN G = Case Number</t>
  </si>
  <si>
    <t>Status</t>
  </si>
  <si>
    <t>COLUMN H= Trial Court</t>
  </si>
  <si>
    <t>COLUMN I = Date when accused was admitted to correctional home</t>
  </si>
  <si>
    <t>COLUMN J-O= Offences with which accused is charged</t>
  </si>
  <si>
    <t>COLUMN AI= Whether Offence Bailable/Non Bailable</t>
  </si>
  <si>
    <t>COLUMN AW = Whether offence is compoundable or not</t>
  </si>
  <si>
    <t>COLUMN AX =  Whether charge sheet filed or not</t>
  </si>
  <si>
    <t>TEST 1</t>
  </si>
  <si>
    <t>COLUMN AZ=  Chargesheet due on</t>
  </si>
  <si>
    <t>COLUMN BC = Whether offence comes under petty offence</t>
  </si>
  <si>
    <t>COLUMN BD = Whether offender is eligible to opt for plea bargaining</t>
  </si>
  <si>
    <t>Test 22</t>
  </si>
  <si>
    <t>COLUMN BE = Whether offender is eligible for bail u/s 167(2) CrPC</t>
  </si>
  <si>
    <t>COLUMN BF = Whether offender is eligible for bail u/s 436 CrPC</t>
  </si>
  <si>
    <t>COLUMN BG = Whether offender is eligible for bail u/s 436A CrPC - completed half term</t>
  </si>
  <si>
    <t>COLUMN BH = Whether offender is eligible for bail u/s 436A CrPC - completed maximum term</t>
  </si>
  <si>
    <t>COLUMN BQ= Total period of detention till date</t>
  </si>
  <si>
    <t>DATA INPUTS</t>
  </si>
  <si>
    <t xml:space="preserve">Columns B-O &amp; AX are required to be filled in by the USER. </t>
  </si>
  <si>
    <t>Column I denotes date which can be entered in dd/mm/yyyy format.</t>
  </si>
  <si>
    <t>Columns J-O denote the offences the accused is charged with. These have to be entered in each column seperately. For each Act the offence charged has be entered accordingly with reference to the following (complete list of reference can be seen from Offence Database):-</t>
  </si>
  <si>
    <t>* the data given inside the &lt; and &gt; is to be entered</t>
  </si>
  <si>
    <t xml:space="preserve">   &lt; &gt;                       =               The Indian Penal Code 1860</t>
  </si>
  <si>
    <t>&lt;A&gt;                       =               The Arms Act 1959</t>
  </si>
  <si>
    <t>&lt;RW&gt;                    =                The Railways Act 1989</t>
  </si>
  <si>
    <t>&lt;WP&gt;                    =                 The Wildlife (Protection) Act 1972</t>
  </si>
  <si>
    <t>ATTN: While inputting data in Column J-O the section number MUST be prefixed in accordance with above. For Example:                                                                                                     Section 324 IPC =                                        &lt;324&gt;                                                                                                                                                                                                                                                                                                                                                                    Section 25 Arms Act =                              &lt;A25&gt;                                                                                                                                                                                                                                                  Section 20(b) NDPS Act =                      &lt;N20(b)&gt;</t>
  </si>
  <si>
    <t>DATA OUTPUT - What to do next</t>
  </si>
  <si>
    <t xml:space="preserve">Once data has been fed in, the evaluations and correlations would be made. On the basis of the responses given under the relevant columns lists can be printed by use of print commands. Filters and sorting can be applyed to print data on all eligible cases. </t>
  </si>
  <si>
    <t>ATTENTION: NOTE OF CAUTION</t>
  </si>
  <si>
    <t>Developed by - Piyush Dhanuka</t>
  </si>
  <si>
    <r>
      <t xml:space="preserve">◘ Data for the following sections should be </t>
    </r>
    <r>
      <rPr>
        <b/>
        <i/>
        <sz val="10"/>
        <rFont val="Arial"/>
      </rPr>
      <t>reconfirmed</t>
    </r>
    <r>
      <rPr>
        <b/>
        <sz val="10"/>
        <rFont val="Arial"/>
      </rPr>
      <t xml:space="preserve"> manually from the relevant Act:-</t>
    </r>
  </si>
  <si>
    <t xml:space="preserve">  Indian Penal Code 1860 -                                                         Sections 109, 110, 111, 113, 114, 116, 120, 120B, 137, 149, 150, 154, 155, 156, 171G, 171H, 171I, 195, 196, 197, 198, 199, 200, 227, 236, 263A, 278, 283, 290, 471, 489E, 490, 510, 511</t>
  </si>
  <si>
    <t>The Arms Act 1959 -                                                                    Section 31</t>
  </si>
  <si>
    <t>The Explosive Substances Act 1884 -                                    Section 6</t>
  </si>
  <si>
    <t>The Foreigners Act -                                                                    Section 14C</t>
  </si>
  <si>
    <t>Concept by - Madhurima Dhanuka</t>
  </si>
  <si>
    <t>The Motor Vehicles Act -                                                           Section 179(1)</t>
  </si>
  <si>
    <t>The NDPS Act -                                                                             Sections 25, 28, 29, 30, 31(1), 31(2)</t>
  </si>
  <si>
    <t>The Official Secrets Act                                                             Section 9</t>
  </si>
  <si>
    <t>The Wildlife Protection Act                                                       Section 51(1D)</t>
  </si>
  <si>
    <t>Note: The Value 'zero' has been given where the punishment of the offence corelates to another offence viz. attempt, abetment etc.</t>
  </si>
  <si>
    <t>BEHIND BARS NOT BEYOND JUSTICE</t>
  </si>
  <si>
    <r>
      <t xml:space="preserve">◘ </t>
    </r>
    <r>
      <rPr>
        <b/>
        <sz val="10"/>
        <rFont val="Book Antiqua"/>
      </rPr>
      <t xml:space="preserve">Where inmate is charged with offences punishable witih death sentence it is equated to 100 years sentence, only on account of calculation ease and should be treated as such. </t>
    </r>
  </si>
  <si>
    <t>◘ Petty offences have been defined as cases charged with imprisonment less than 3 years or fine only. This is in accordance to the Supreme Court ruling in Common Cause v Union of India &amp; Ors. (JT 1996(4) SC 701). There may be certain exceptions based on gravity of offence, this is left up to the judicial officers to decide and evaluate based on court procedures and rules.</t>
  </si>
  <si>
    <t>◘ In cases where accused is charged with more than one offence, if one offence is compoundable and others non - compoundable the sheet will reflect it as a non-compoundable case</t>
  </si>
  <si>
    <t xml:space="preserve">◘ All cases with punishment less than 7 years have been considered for eligibility to opt for plea barganing. There are however certain offences that are not eligible, viz. Offences affecting socio-economic condition of the country, Offences committed against women, Offences committed against child below 14 years.  Once the data is evaluated this can be done manually.
</t>
  </si>
  <si>
    <t xml:space="preserve">◘ Offence - Punishment database includes all central major and minor criminal acts till 2011. For any new amendments or additions, one may have to update the datasheet. </t>
  </si>
  <si>
    <t>◘Offence Database can be updated to insert any state specific amendments/acts.</t>
  </si>
  <si>
    <t>LIMITATIONS OF THE SOFTWARE</t>
  </si>
  <si>
    <t>There are some scenarios that would limit the use of the excel sheet. However, even where there might be error in calculation, the final decision for release will always lie with the Judicial officers. A few of these scenarios are listed below:-</t>
  </si>
  <si>
    <t>1. If the inmate was detained in another prison, and was subsequently transferred to this prison then the date of detention needs to be calculated from the day he was first admitted.</t>
  </si>
  <si>
    <t>2. If the inmate was released on bail and then again gets readmitted to a prison, the software would not be able to take into account that period of release while making calculations.</t>
  </si>
  <si>
    <t>YES</t>
  </si>
  <si>
    <t>3. If the inmate is charged in multiple cases then eligibility must be evaluated for each case.</t>
  </si>
  <si>
    <t>4. If the inmate is charged with multiple offences, where the offences are more than 6 in number, entry should be made for those offences that carry severe punishments.</t>
  </si>
  <si>
    <t xml:space="preserve">5. While making calculations, the software considers punishments to run concurrently and not consecutively. </t>
  </si>
  <si>
    <t>6. The current sheet can evaluate upto 500 cases of inmates. In case you need to enter for higher number of inmates, you can use multiple sheets or email us at chriprisonsprog@gmail.com for a sheet modified as per requirements.</t>
  </si>
  <si>
    <t>Test 2</t>
  </si>
  <si>
    <t>Test 23</t>
  </si>
  <si>
    <t>NO</t>
  </si>
  <si>
    <t>Test 3</t>
  </si>
  <si>
    <t>Test 24</t>
  </si>
  <si>
    <t>F14</t>
  </si>
  <si>
    <t>Test 4</t>
  </si>
  <si>
    <t>No</t>
  </si>
  <si>
    <t>Important Note</t>
  </si>
  <si>
    <t>List of Offences vis-à-vis Punishments</t>
  </si>
  <si>
    <t>6 Months =</t>
  </si>
  <si>
    <t>Years</t>
  </si>
  <si>
    <t>1 day =</t>
  </si>
  <si>
    <t>3 Months =</t>
  </si>
  <si>
    <t>2 Months =</t>
  </si>
  <si>
    <t>1 Months =</t>
  </si>
  <si>
    <t>Section</t>
  </si>
  <si>
    <t>Remarks</t>
  </si>
  <si>
    <t>Whether Compoundable</t>
  </si>
  <si>
    <t>Special Remarks</t>
  </si>
  <si>
    <t>Name of Legislation</t>
  </si>
  <si>
    <t>-</t>
  </si>
  <si>
    <t>Non-Compoundable</t>
  </si>
  <si>
    <t>The Indian Penal Code 1860</t>
  </si>
  <si>
    <t>Bailable</t>
  </si>
  <si>
    <t>Non-bailable</t>
  </si>
  <si>
    <t>120B</t>
  </si>
  <si>
    <t>121A</t>
  </si>
  <si>
    <t>124A</t>
  </si>
  <si>
    <t>Non-Bailable</t>
  </si>
  <si>
    <t>153A</t>
  </si>
  <si>
    <t>153AA</t>
  </si>
  <si>
    <t>153B</t>
  </si>
  <si>
    <t>166-A</t>
  </si>
  <si>
    <t>166-B</t>
  </si>
  <si>
    <t>171E</t>
  </si>
  <si>
    <t>171F</t>
  </si>
  <si>
    <t>171G</t>
  </si>
  <si>
    <t>171H</t>
  </si>
  <si>
    <t>171I</t>
  </si>
  <si>
    <t>174A</t>
  </si>
  <si>
    <t>216A</t>
  </si>
  <si>
    <t>225A</t>
  </si>
  <si>
    <t>228A</t>
  </si>
  <si>
    <t>229A</t>
  </si>
  <si>
    <t>263A</t>
  </si>
  <si>
    <t>294A</t>
  </si>
  <si>
    <t>295A</t>
  </si>
  <si>
    <t>Compoundable</t>
  </si>
  <si>
    <t>304A</t>
  </si>
  <si>
    <t>304B</t>
  </si>
  <si>
    <t>326-A</t>
  </si>
  <si>
    <t>326-B</t>
  </si>
  <si>
    <t>354-A(2)</t>
  </si>
  <si>
    <t>354-A(3)</t>
  </si>
  <si>
    <t>354-B</t>
  </si>
  <si>
    <t>354-C</t>
  </si>
  <si>
    <t>upto 7 years on 2nd/subsequent conviction</t>
  </si>
  <si>
    <t>354-D(2)</t>
  </si>
  <si>
    <t>upto 5 years on 2nd/subsequent conviction</t>
  </si>
  <si>
    <t>363A</t>
  </si>
  <si>
    <t>364A</t>
  </si>
  <si>
    <t>366A</t>
  </si>
  <si>
    <t>366B</t>
  </si>
  <si>
    <t>370(2)</t>
  </si>
  <si>
    <t>Non-compoundable</t>
  </si>
  <si>
    <t>370(3)</t>
  </si>
  <si>
    <t>370(4)</t>
  </si>
  <si>
    <t>370(5)</t>
  </si>
  <si>
    <t>370(6)</t>
  </si>
  <si>
    <t>370(7)</t>
  </si>
  <si>
    <t>370 -A(1)</t>
  </si>
  <si>
    <t>370-A(2)</t>
  </si>
  <si>
    <t>376(1)</t>
  </si>
  <si>
    <t>376(2)</t>
  </si>
  <si>
    <t>376A</t>
  </si>
  <si>
    <t>376B</t>
  </si>
  <si>
    <t>376C</t>
  </si>
  <si>
    <t>376D</t>
  </si>
  <si>
    <t>376E</t>
  </si>
  <si>
    <t>477A</t>
  </si>
  <si>
    <t>489A</t>
  </si>
  <si>
    <t>489B</t>
  </si>
  <si>
    <t>489C</t>
  </si>
  <si>
    <t>489D</t>
  </si>
  <si>
    <t>489E</t>
  </si>
  <si>
    <t>498A</t>
  </si>
  <si>
    <t>PCSO4</t>
  </si>
  <si>
    <t>Protection of Children from Sexual Offences Act (POCSO) 2012</t>
  </si>
  <si>
    <t>PCSO6</t>
  </si>
  <si>
    <t>PCSO8</t>
  </si>
  <si>
    <t>PCSO10</t>
  </si>
  <si>
    <t>PCSO12</t>
  </si>
  <si>
    <t>PCSO14 (1)</t>
  </si>
  <si>
    <t>7 in case of subsequent offence</t>
  </si>
  <si>
    <t>PCSO14(2)</t>
  </si>
  <si>
    <t>PCSO14(3)</t>
  </si>
  <si>
    <t>PCSO14(4)</t>
  </si>
  <si>
    <t>PCSO14(5)</t>
  </si>
  <si>
    <t>PCSO15</t>
  </si>
  <si>
    <t>PCSO21(1)</t>
  </si>
  <si>
    <t>PCSO21(2)</t>
  </si>
  <si>
    <t>PCSO22(1)</t>
  </si>
  <si>
    <t>PCSO22(3)</t>
  </si>
  <si>
    <t>PCSO23(4)</t>
  </si>
  <si>
    <t>A25(1)</t>
  </si>
  <si>
    <t>The Arms Act 1959</t>
  </si>
  <si>
    <t>A25(1A)</t>
  </si>
  <si>
    <t>A25(1AA)</t>
  </si>
  <si>
    <t>A25(1AAA)</t>
  </si>
  <si>
    <t>A25(1B)</t>
  </si>
  <si>
    <t>A25(1C)</t>
  </si>
  <si>
    <t>A25(2)</t>
  </si>
  <si>
    <t>A25(3)</t>
  </si>
  <si>
    <t>A25(4)</t>
  </si>
  <si>
    <t>A25(5)</t>
  </si>
  <si>
    <t>A26(1)</t>
  </si>
  <si>
    <t>A26(2)</t>
  </si>
  <si>
    <t>A26(3)</t>
  </si>
  <si>
    <t>A27(1)</t>
  </si>
  <si>
    <t>A27(2)</t>
  </si>
  <si>
    <t>A27(3)</t>
  </si>
  <si>
    <t>A28</t>
  </si>
  <si>
    <t>A29</t>
  </si>
  <si>
    <t>A30</t>
  </si>
  <si>
    <t>A31</t>
  </si>
  <si>
    <t>CE9(1)(i)</t>
  </si>
  <si>
    <t>The Central Excise Act 1944</t>
  </si>
  <si>
    <t>CE9(1)(ii)</t>
  </si>
  <si>
    <t>CE9(2)</t>
  </si>
  <si>
    <t>CS132</t>
  </si>
  <si>
    <t>The Customs Act 1962</t>
  </si>
  <si>
    <t>CS133</t>
  </si>
  <si>
    <t>CS134</t>
  </si>
  <si>
    <t>CS135(1)(i)</t>
  </si>
  <si>
    <t>CS135(1)(ii)</t>
  </si>
  <si>
    <t>CS135(2)</t>
  </si>
  <si>
    <t>CS135A</t>
  </si>
  <si>
    <t>CS136(1)</t>
  </si>
  <si>
    <t>CS136(2)</t>
  </si>
  <si>
    <t>CS136(3)</t>
  </si>
  <si>
    <t>DP3</t>
  </si>
  <si>
    <t>The Dowry Prohibition Act 1961</t>
  </si>
  <si>
    <t>DP4</t>
  </si>
  <si>
    <t>DP4A</t>
  </si>
  <si>
    <t>DP6</t>
  </si>
  <si>
    <t>EC7(1)(i)</t>
  </si>
  <si>
    <t>The Essential Commodities Act 1955</t>
  </si>
  <si>
    <t>EC7(1)(ii)</t>
  </si>
  <si>
    <t>EC7(2)</t>
  </si>
  <si>
    <t>EC7(2A)</t>
  </si>
  <si>
    <t>ES3(a)</t>
  </si>
  <si>
    <t>The Explosive Substances Act 1908</t>
  </si>
  <si>
    <t>ES3(b)</t>
  </si>
  <si>
    <t>ES4(i)</t>
  </si>
  <si>
    <t>ES4(ii)</t>
  </si>
  <si>
    <t>ES5(a)</t>
  </si>
  <si>
    <t>ES5(b)</t>
  </si>
  <si>
    <t>ES6</t>
  </si>
  <si>
    <t>ESMA5</t>
  </si>
  <si>
    <t>The Essential Services Maintenance Act 1981</t>
  </si>
  <si>
    <t>ESMA6</t>
  </si>
  <si>
    <t>ESMA7</t>
  </si>
  <si>
    <t>EX9B(1)(a)</t>
  </si>
  <si>
    <t>The Explosives Act 1884</t>
  </si>
  <si>
    <t>EX9B(2)</t>
  </si>
  <si>
    <t>Ex9B(3)</t>
  </si>
  <si>
    <t>Ex9B(3)(c)</t>
  </si>
  <si>
    <t>The Foreigners Act 1946</t>
  </si>
  <si>
    <t>F14A</t>
  </si>
  <si>
    <t>F14B</t>
  </si>
  <si>
    <t>F14C</t>
  </si>
  <si>
    <t>ITP3(1)</t>
  </si>
  <si>
    <t>The Immoral Traffic Prevention Act 1956</t>
  </si>
  <si>
    <t>ITP3(2)</t>
  </si>
  <si>
    <t>ITP4</t>
  </si>
  <si>
    <t>ITP5</t>
  </si>
  <si>
    <t>ITP6</t>
  </si>
  <si>
    <t>ITP7(1)</t>
  </si>
  <si>
    <t>ITP7(1A)</t>
  </si>
  <si>
    <t>ITP7(2)</t>
  </si>
  <si>
    <t>ITP8</t>
  </si>
  <si>
    <t>ITP9</t>
  </si>
  <si>
    <t>MH108</t>
  </si>
  <si>
    <t>2 yrs in case of subsequent offence</t>
  </si>
  <si>
    <t>The Mental Healthcare Act, 2017</t>
  </si>
  <si>
    <t>MV179(1)</t>
  </si>
  <si>
    <t>The Motor Vehicles Act 1988</t>
  </si>
  <si>
    <t>MV179(2)</t>
  </si>
  <si>
    <t>Input manually where there is second/subsequent offence</t>
  </si>
  <si>
    <t>MV180</t>
  </si>
  <si>
    <t>MV181</t>
  </si>
  <si>
    <t>MV182(1)</t>
  </si>
  <si>
    <t>MV182(2)</t>
  </si>
  <si>
    <t>MV184</t>
  </si>
  <si>
    <t>MV185</t>
  </si>
  <si>
    <t>MV187</t>
  </si>
  <si>
    <t>MV189</t>
  </si>
  <si>
    <t>R/W Sec 190(2)</t>
  </si>
  <si>
    <t>MV190(1)</t>
  </si>
  <si>
    <t>MV190(3)</t>
  </si>
  <si>
    <t>N15(a)</t>
  </si>
  <si>
    <t>The Narcotic Drugs &amp; Psychotropic Substances Act 1985</t>
  </si>
  <si>
    <t>N15(b)</t>
  </si>
  <si>
    <t>Attn: Refer to section 37</t>
  </si>
  <si>
    <t xml:space="preserve">N15(c) </t>
  </si>
  <si>
    <t>Punishment for any other offence = 6 months.</t>
  </si>
  <si>
    <t>N16</t>
  </si>
  <si>
    <t>N17(a)</t>
  </si>
  <si>
    <t>N17(b)</t>
  </si>
  <si>
    <t>N17(c)</t>
  </si>
  <si>
    <t>N18(a)</t>
  </si>
  <si>
    <t>N18(b)</t>
  </si>
  <si>
    <t>N18(c)</t>
  </si>
  <si>
    <t>N19</t>
  </si>
  <si>
    <t>N20(b)(i)</t>
  </si>
  <si>
    <t>N20(ii)(A)</t>
  </si>
  <si>
    <t>N20(ii)(B)</t>
  </si>
  <si>
    <t>N20(ii)(C)</t>
  </si>
  <si>
    <t>N21(a)</t>
  </si>
  <si>
    <t>N21(b)</t>
  </si>
  <si>
    <t>N21(c)</t>
  </si>
  <si>
    <t>N22(a)</t>
  </si>
  <si>
    <t>N22(b)</t>
  </si>
  <si>
    <t>N22(c)</t>
  </si>
  <si>
    <t>N23(a)</t>
  </si>
  <si>
    <t>N23(b)</t>
  </si>
  <si>
    <t>N23(c)</t>
  </si>
  <si>
    <t>N24</t>
  </si>
  <si>
    <t>N25</t>
  </si>
  <si>
    <t>N25A</t>
  </si>
  <si>
    <t>N26</t>
  </si>
  <si>
    <t>N27(a)</t>
  </si>
  <si>
    <t>N27(b)</t>
  </si>
  <si>
    <t>N27A</t>
  </si>
  <si>
    <t>N28</t>
  </si>
  <si>
    <t>N29</t>
  </si>
  <si>
    <t>N30</t>
  </si>
  <si>
    <t>N31 A(1)</t>
  </si>
  <si>
    <t>N31(1)</t>
  </si>
  <si>
    <t>N31(2)</t>
  </si>
  <si>
    <t>N32</t>
  </si>
  <si>
    <t>NI138</t>
  </si>
  <si>
    <t>The Negotiable Instruments Act 1881</t>
  </si>
  <si>
    <t>OS10</t>
  </si>
  <si>
    <t>The Official Secrets Act 1923</t>
  </si>
  <si>
    <t>OS3</t>
  </si>
  <si>
    <t>OS5</t>
  </si>
  <si>
    <t>OS6</t>
  </si>
  <si>
    <t>OS7</t>
  </si>
  <si>
    <t>OS8</t>
  </si>
  <si>
    <t>OS9</t>
  </si>
  <si>
    <t>PG3</t>
  </si>
  <si>
    <t>The Public Gambling Act 1867</t>
  </si>
  <si>
    <t>PG4</t>
  </si>
  <si>
    <t>PG7</t>
  </si>
  <si>
    <t>RPUP3</t>
  </si>
  <si>
    <t>The Railway Property (Unlawful Possession) Act 1966</t>
  </si>
  <si>
    <t>RPUP4</t>
  </si>
  <si>
    <t>RW137</t>
  </si>
  <si>
    <t>The Railways Act 1989</t>
  </si>
  <si>
    <t>RW138</t>
  </si>
  <si>
    <t>RW141</t>
  </si>
  <si>
    <t>RW142</t>
  </si>
  <si>
    <t>RW143</t>
  </si>
  <si>
    <t>RW144</t>
  </si>
  <si>
    <t>RW145</t>
  </si>
  <si>
    <t>RW146</t>
  </si>
  <si>
    <t>RW147</t>
  </si>
  <si>
    <t>RW148</t>
  </si>
  <si>
    <t>RW149</t>
  </si>
  <si>
    <t>RW150(1)</t>
  </si>
  <si>
    <t>RW150(2)</t>
  </si>
  <si>
    <t>RW151</t>
  </si>
  <si>
    <t>RW152</t>
  </si>
  <si>
    <t>RW153</t>
  </si>
  <si>
    <t>RW154</t>
  </si>
  <si>
    <t>RW156</t>
  </si>
  <si>
    <t>RW157</t>
  </si>
  <si>
    <t>RW159</t>
  </si>
  <si>
    <t>RW160</t>
  </si>
  <si>
    <t>RW161</t>
  </si>
  <si>
    <t>RW164</t>
  </si>
  <si>
    <t>RW166</t>
  </si>
  <si>
    <t>RW172</t>
  </si>
  <si>
    <t>RW174</t>
  </si>
  <si>
    <t>RW175</t>
  </si>
  <si>
    <t>RW177</t>
  </si>
  <si>
    <t>RW178</t>
  </si>
  <si>
    <t>RW180G</t>
  </si>
  <si>
    <t>WP51(1)</t>
  </si>
  <si>
    <t>The Wildlife Protection Act 1972</t>
  </si>
  <si>
    <t>WP51(1A)</t>
  </si>
  <si>
    <t>WP51(1B)</t>
  </si>
  <si>
    <t>WP51(1C)</t>
  </si>
  <si>
    <t>WP51(1D)</t>
  </si>
  <si>
    <t>WP53</t>
  </si>
  <si>
    <t>Cr106</t>
  </si>
  <si>
    <t>The Criminal Procedure Code 1973</t>
  </si>
  <si>
    <t>Cr107</t>
  </si>
  <si>
    <t>Cr108</t>
  </si>
  <si>
    <t>Cr109</t>
  </si>
  <si>
    <t>Cr110</t>
  </si>
  <si>
    <t>Cr151</t>
  </si>
  <si>
    <t>24 hours detention max</t>
  </si>
  <si>
    <t>SCST3(1)</t>
  </si>
  <si>
    <t>The SC/ST Act 1989</t>
  </si>
  <si>
    <t>SCST3(2)(i)</t>
  </si>
  <si>
    <t>SCST3(2)(ii)</t>
  </si>
  <si>
    <t>SCST3(2)(iii)</t>
  </si>
  <si>
    <t>SCST3(2)(iv)</t>
  </si>
  <si>
    <t>SCST3(2)(v)</t>
  </si>
  <si>
    <t>SCST3(2)(vi)</t>
  </si>
  <si>
    <t>SCST3(2)(vii)</t>
  </si>
  <si>
    <t>AD45</t>
  </si>
  <si>
    <t>Advocates Act 1961</t>
  </si>
  <si>
    <t>APCP37(1)</t>
  </si>
  <si>
    <t>Air (Prevention and Control of Pollution) Act 1981</t>
  </si>
  <si>
    <t>APCP37(2)</t>
  </si>
  <si>
    <t>APCP38</t>
  </si>
  <si>
    <t>APCP39</t>
  </si>
  <si>
    <t>AMA30(1)(iv)</t>
  </si>
  <si>
    <t>The Ancient Monuments and Archeological Sites and Remains Act 1958</t>
  </si>
  <si>
    <t>AMA30(2)</t>
  </si>
  <si>
    <t>AMA30-A</t>
  </si>
  <si>
    <t>AMA30-B</t>
  </si>
  <si>
    <t>AMA30-C</t>
  </si>
  <si>
    <t>AMP16</t>
  </si>
  <si>
    <t>The Ancient Monuments Preservation Act 1904</t>
  </si>
  <si>
    <t>AAT25(1)</t>
  </si>
  <si>
    <t>The Antiquities and Art Treasures Act 1972</t>
  </si>
  <si>
    <t>AAT25(2)</t>
  </si>
  <si>
    <t>AAT25(3)</t>
  </si>
  <si>
    <t>AH4</t>
  </si>
  <si>
    <t>The Anti-Hijacking Act 1962</t>
  </si>
  <si>
    <t>AH5</t>
  </si>
  <si>
    <t>AA34</t>
  </si>
  <si>
    <t>Army Act 1950</t>
  </si>
  <si>
    <t>AA35</t>
  </si>
  <si>
    <t>AA36</t>
  </si>
  <si>
    <t>When on ACTIVE SERVICE</t>
  </si>
  <si>
    <t>AA36i</t>
  </si>
  <si>
    <t>When NOT on ACTIVE SERVICE</t>
  </si>
  <si>
    <t>AA37</t>
  </si>
  <si>
    <t>AA38(1)</t>
  </si>
  <si>
    <t>When on ACTIVE SERVICE/under orders for ACTIVE SERVICE</t>
  </si>
  <si>
    <t>AA38(1)i</t>
  </si>
  <si>
    <t>Under ANY OTHER circumstance</t>
  </si>
  <si>
    <t>AA38(2)</t>
  </si>
  <si>
    <t>AA38(3)</t>
  </si>
  <si>
    <t>AA39</t>
  </si>
  <si>
    <t>AA40</t>
  </si>
  <si>
    <t>In the time of execution of office or on Active Service</t>
  </si>
  <si>
    <t>AA40i</t>
  </si>
  <si>
    <t>Other cases</t>
  </si>
  <si>
    <t>AA40ii</t>
  </si>
  <si>
    <t>If offence under Sec40( c )</t>
  </si>
  <si>
    <t>AA41(1)</t>
  </si>
  <si>
    <t>AA41(2)</t>
  </si>
  <si>
    <t>AA41(2)i</t>
  </si>
  <si>
    <t>AA42</t>
  </si>
  <si>
    <t>Offence u/s 42(d) and 42(e)</t>
  </si>
  <si>
    <t>AA42i</t>
  </si>
  <si>
    <t>AA43</t>
  </si>
  <si>
    <t>AA44</t>
  </si>
  <si>
    <t>AA46</t>
  </si>
  <si>
    <t>AA47</t>
  </si>
  <si>
    <t>AA48(1)</t>
  </si>
  <si>
    <t>AA48(2)</t>
  </si>
  <si>
    <t>AA49</t>
  </si>
  <si>
    <t>Acted wilfully</t>
  </si>
  <si>
    <t>AA49i</t>
  </si>
  <si>
    <t>Not acted wilfully</t>
  </si>
  <si>
    <t>AA50</t>
  </si>
  <si>
    <t>AA51</t>
  </si>
  <si>
    <t>AA52</t>
  </si>
  <si>
    <t>AA53</t>
  </si>
  <si>
    <t>AA54</t>
  </si>
  <si>
    <t>Offence u/s 54(a)</t>
  </si>
  <si>
    <t>AA54i</t>
  </si>
  <si>
    <t>AA55</t>
  </si>
  <si>
    <t>AA56</t>
  </si>
  <si>
    <t>AA57</t>
  </si>
  <si>
    <t>AA58</t>
  </si>
  <si>
    <t>AA59</t>
  </si>
  <si>
    <t>AA60</t>
  </si>
  <si>
    <t>AA61</t>
  </si>
  <si>
    <t>AA62</t>
  </si>
  <si>
    <t>AA62i</t>
  </si>
  <si>
    <t>AA63</t>
  </si>
  <si>
    <t>AA64</t>
  </si>
  <si>
    <t>AA65</t>
  </si>
  <si>
    <t>AA66</t>
  </si>
  <si>
    <t>0*</t>
  </si>
  <si>
    <t>AA67</t>
  </si>
  <si>
    <t>AA68</t>
  </si>
  <si>
    <t>AA69(a)</t>
  </si>
  <si>
    <t>AA69(b)</t>
  </si>
  <si>
    <t>BT3(3)</t>
  </si>
  <si>
    <t>Benami Transactions (Prohibition) Act 1988</t>
  </si>
  <si>
    <t>BL16</t>
  </si>
  <si>
    <t>The Bonded Labour System (Abolition) Act 1976</t>
  </si>
  <si>
    <t>BL17</t>
  </si>
  <si>
    <t>BL18</t>
  </si>
  <si>
    <t>BL19</t>
  </si>
  <si>
    <t>BL20</t>
  </si>
  <si>
    <t>CT16(1)(a)</t>
  </si>
  <si>
    <t>The Cable Television Networks (Regulation) Act 1995</t>
  </si>
  <si>
    <t>CT16(1)(b)</t>
  </si>
  <si>
    <t>C24</t>
  </si>
  <si>
    <t>Cattle Trespass Act 1871</t>
  </si>
  <si>
    <t>C26</t>
  </si>
  <si>
    <t>C27</t>
  </si>
  <si>
    <t>CF76(1)</t>
  </si>
  <si>
    <t>The Chit Funds Act 1982</t>
  </si>
  <si>
    <t>CF76(2)</t>
  </si>
  <si>
    <t>CF76(3)</t>
  </si>
  <si>
    <t>CF77</t>
  </si>
  <si>
    <t>CTP20(1)</t>
  </si>
  <si>
    <t>Cigarettes and Other Tobacco Products (Prohibition of Advertisement and Regulation of Trade and Commerce, Production, Supply and Distribution) Act 2003</t>
  </si>
  <si>
    <t>CTP20(2)</t>
  </si>
  <si>
    <t>CTP21(1)</t>
  </si>
  <si>
    <t>CTP22(a)</t>
  </si>
  <si>
    <t>CTP22(b)</t>
  </si>
  <si>
    <t>CTP24(1)</t>
  </si>
  <si>
    <t>CN7(1)</t>
  </si>
  <si>
    <t>Cinematograph Act 1952</t>
  </si>
  <si>
    <t>CN14</t>
  </si>
  <si>
    <t>CZ 7-D(d)</t>
  </si>
  <si>
    <t>Citizenship Act 1955</t>
  </si>
  <si>
    <t>CZ17</t>
  </si>
  <si>
    <t>CZ18(3)</t>
  </si>
  <si>
    <t>CM10-A(1)</t>
  </si>
  <si>
    <t>Commissions of Inquiry Act 1952</t>
  </si>
  <si>
    <t>SP3</t>
  </si>
  <si>
    <t>Commission of Sati (Prevention) Act 1987</t>
  </si>
  <si>
    <t>SP4(1)</t>
  </si>
  <si>
    <t>SP4(2)</t>
  </si>
  <si>
    <t>SP5</t>
  </si>
  <si>
    <t>SP6(3)</t>
  </si>
  <si>
    <t>CFE7(1)(b)</t>
  </si>
  <si>
    <t>Conservation of Foreign Exchange and Prevention of Smuggling Activities Act 1974</t>
  </si>
  <si>
    <t>CFE12(4)</t>
  </si>
  <si>
    <t>CC12(1)</t>
  </si>
  <si>
    <t>Contempt of Courts Act 1971</t>
  </si>
  <si>
    <t>CC12(3)</t>
  </si>
  <si>
    <t>CA63</t>
  </si>
  <si>
    <t>Copyright Act 1957</t>
  </si>
  <si>
    <t>&lt;0.5</t>
  </si>
  <si>
    <t>Infringement not made for gain</t>
  </si>
  <si>
    <t>CA63-A</t>
  </si>
  <si>
    <t>Less than 1yr if infringement not made for gain</t>
  </si>
  <si>
    <t>CA63-B</t>
  </si>
  <si>
    <t>CA65</t>
  </si>
  <si>
    <t>CA67</t>
  </si>
  <si>
    <t>CA68</t>
  </si>
  <si>
    <t>CA68-A</t>
  </si>
  <si>
    <t>CIC23(1)</t>
  </si>
  <si>
    <t>Credit Information Companies (Regulation) Act 2005</t>
  </si>
  <si>
    <t>CIC23(2)</t>
  </si>
  <si>
    <t>DM31</t>
  </si>
  <si>
    <t>Dangerous Machines (Regulation) Act 1983</t>
  </si>
  <si>
    <t>DM31i</t>
  </si>
  <si>
    <t>Second or subsequent conviction</t>
  </si>
  <si>
    <t>DA20(1)</t>
  </si>
  <si>
    <t>Depositories Act 1996</t>
  </si>
  <si>
    <t>DA20(2)</t>
  </si>
  <si>
    <t>D4</t>
  </si>
  <si>
    <t>Dramatic Performances Act 1876</t>
  </si>
  <si>
    <t>D6</t>
  </si>
  <si>
    <t>D10</t>
  </si>
  <si>
    <t>DR13(1)(a)</t>
  </si>
  <si>
    <t>Drugs and Cosmetics Act 1940</t>
  </si>
  <si>
    <t>DR13(1)(b)</t>
  </si>
  <si>
    <t>DR13(1)c</t>
  </si>
  <si>
    <t>DR13(2)(a)</t>
  </si>
  <si>
    <t>DR13(2)(b)</t>
  </si>
  <si>
    <t>DR22(3)</t>
  </si>
  <si>
    <t>DR27(a)</t>
  </si>
  <si>
    <t>DR27(b)</t>
  </si>
  <si>
    <t>DR27( c)</t>
  </si>
  <si>
    <t xml:space="preserve">unless the Court imposes a sentence of less than 3 years (but more than 1 yr); reasons to be stated in the judgement </t>
  </si>
  <si>
    <t>DR27(d)</t>
  </si>
  <si>
    <t xml:space="preserve">unles the court imposes a sentence of less than 1 yr (reasons to be recorded in the judgment). </t>
  </si>
  <si>
    <t>DR27-A(i)</t>
  </si>
  <si>
    <t>DR27-A(ii)</t>
  </si>
  <si>
    <t>DR28</t>
  </si>
  <si>
    <t>DR28-A</t>
  </si>
  <si>
    <t>DR28-B</t>
  </si>
  <si>
    <t>DR29</t>
  </si>
  <si>
    <t>DR30(1)(a)</t>
  </si>
  <si>
    <t>DR30(1)(b)</t>
  </si>
  <si>
    <t>DR30(1)(c )</t>
  </si>
  <si>
    <t>DR30(1-A)</t>
  </si>
  <si>
    <t>DR30(2)</t>
  </si>
  <si>
    <t>DR33-I(1)(a)</t>
  </si>
  <si>
    <t>DR33-I(1)(b)</t>
  </si>
  <si>
    <t>DR33-I(1)(c )</t>
  </si>
  <si>
    <t>DR33-I(2)</t>
  </si>
  <si>
    <t>DR33-J(a)</t>
  </si>
  <si>
    <t>DR33-J(b)</t>
  </si>
  <si>
    <t>DR33-J(c )</t>
  </si>
  <si>
    <t>DR34-AA</t>
  </si>
  <si>
    <t>DMG7(a)</t>
  </si>
  <si>
    <t>Drugs and Magic Remedies (Objectionable Advertisements) Act 1954</t>
  </si>
  <si>
    <t>DMG7(b)</t>
  </si>
  <si>
    <t>DC13(1)</t>
  </si>
  <si>
    <t>Drugs (Control) Act 1950</t>
  </si>
  <si>
    <t>E135(1)</t>
  </si>
  <si>
    <t>Electricity Act 2003</t>
  </si>
  <si>
    <t>E135(1)(ii)</t>
  </si>
  <si>
    <t>the provision itself is the proviso</t>
  </si>
  <si>
    <t>E136(1)</t>
  </si>
  <si>
    <t>E136(2)</t>
  </si>
  <si>
    <t>E137</t>
  </si>
  <si>
    <t>E138</t>
  </si>
  <si>
    <t>E139</t>
  </si>
  <si>
    <t>E140</t>
  </si>
  <si>
    <t>E141</t>
  </si>
  <si>
    <t>E142</t>
  </si>
  <si>
    <t>E146</t>
  </si>
  <si>
    <t>E150(2)</t>
  </si>
  <si>
    <t>EM5</t>
  </si>
  <si>
    <t>Emblems and Names (Prevention of Improper Use) Act 1950</t>
  </si>
  <si>
    <t>EA24(1)</t>
  </si>
  <si>
    <t>the sentence will be of a minimum period of 6 months unless specific reasons to the contrary are mentioned in the Court's judgemnet</t>
  </si>
  <si>
    <t>Emigration Act 1983</t>
  </si>
  <si>
    <t>EA24(3)</t>
  </si>
  <si>
    <t>EN15(1)</t>
  </si>
  <si>
    <t>Environment (Protection) Act 1986</t>
  </si>
  <si>
    <t>FS50</t>
  </si>
  <si>
    <t>Food Safety and Standards Act 2006</t>
  </si>
  <si>
    <t>FS51</t>
  </si>
  <si>
    <t>FS52(1)</t>
  </si>
  <si>
    <t>FS53(1)</t>
  </si>
  <si>
    <t>FS54</t>
  </si>
  <si>
    <t>FS55</t>
  </si>
  <si>
    <t>FS56</t>
  </si>
  <si>
    <t>FS57(1)(i)</t>
  </si>
  <si>
    <t>FS57(1)(ii)</t>
  </si>
  <si>
    <t>FS58</t>
  </si>
  <si>
    <t>FS59(i)</t>
  </si>
  <si>
    <t>FS59(ii)</t>
  </si>
  <si>
    <t>FS59(iii)</t>
  </si>
  <si>
    <t>FS59(iv)</t>
  </si>
  <si>
    <t>FS60</t>
  </si>
  <si>
    <t>FS61</t>
  </si>
  <si>
    <t>FS62</t>
  </si>
  <si>
    <t>FS63</t>
  </si>
  <si>
    <t>FS64(1)(i)</t>
  </si>
  <si>
    <t>FS64(1)(ii)</t>
  </si>
  <si>
    <t>FE13</t>
  </si>
  <si>
    <t>Foreign Exchange Management Act 1999</t>
  </si>
  <si>
    <t>IF26(1)</t>
  </si>
  <si>
    <t>Indian Forest Act 1927</t>
  </si>
  <si>
    <t>IF33(1)</t>
  </si>
  <si>
    <t>IF42(1)</t>
  </si>
  <si>
    <t>IF62</t>
  </si>
  <si>
    <t>IF63</t>
  </si>
  <si>
    <t>IF77</t>
  </si>
  <si>
    <t>IF79</t>
  </si>
  <si>
    <t>FC3-A</t>
  </si>
  <si>
    <t>Forest (Conservation) Act 1980</t>
  </si>
  <si>
    <t>FW20(i)</t>
  </si>
  <si>
    <t>Forward Contracts (Regulation) Act 1952</t>
  </si>
  <si>
    <t>FW20(ii)</t>
  </si>
  <si>
    <t>FW21(i)</t>
  </si>
  <si>
    <t>FW21(ii)</t>
  </si>
  <si>
    <t>FW21-A(a)</t>
  </si>
  <si>
    <t>FW21-A(b)</t>
  </si>
  <si>
    <t>FW21-A(c )</t>
  </si>
  <si>
    <t>FW21-A(d)</t>
  </si>
  <si>
    <t>FW21-B</t>
  </si>
  <si>
    <t>FW21-C</t>
  </si>
  <si>
    <t>FW21-D</t>
  </si>
  <si>
    <t>FW21-E</t>
  </si>
  <si>
    <t>FW21-F(a)</t>
  </si>
  <si>
    <t>FW21-F(b)</t>
  </si>
  <si>
    <t>FW21-F(c )</t>
  </si>
  <si>
    <t>FW21-G</t>
  </si>
  <si>
    <t>FW21-H(1)</t>
  </si>
  <si>
    <t>FW21-H(2)</t>
  </si>
  <si>
    <t>IT65</t>
  </si>
  <si>
    <t>Information Technology Act 2000</t>
  </si>
  <si>
    <t>IT66</t>
  </si>
  <si>
    <t>IT66-1</t>
  </si>
  <si>
    <t>IT66-2</t>
  </si>
  <si>
    <t>IT66-C</t>
  </si>
  <si>
    <t>IT66-E</t>
  </si>
  <si>
    <t>IT66-F(2)</t>
  </si>
  <si>
    <t>IT67</t>
  </si>
  <si>
    <t>IT67i</t>
  </si>
  <si>
    <t>IT67-A</t>
  </si>
  <si>
    <t>IT67-Ai</t>
  </si>
  <si>
    <t>IT67-B</t>
  </si>
  <si>
    <t>IT67-Bi</t>
  </si>
  <si>
    <t>IT67-C</t>
  </si>
  <si>
    <t>IT68(2)</t>
  </si>
  <si>
    <t>IT69(4)</t>
  </si>
  <si>
    <t>IT69(3)</t>
  </si>
  <si>
    <t>IT69-B(4)</t>
  </si>
  <si>
    <t>IT70(3)</t>
  </si>
  <si>
    <t>IT70-B(7)</t>
  </si>
  <si>
    <t>IT71</t>
  </si>
  <si>
    <t>IT72</t>
  </si>
  <si>
    <t>IT72-A</t>
  </si>
  <si>
    <t>IT73(2)</t>
  </si>
  <si>
    <t>IT74</t>
  </si>
  <si>
    <t>IT84-C</t>
  </si>
  <si>
    <t>J23</t>
  </si>
  <si>
    <t>Juvenile Justice (Care and Protection of Children) Act 2000</t>
  </si>
  <si>
    <t>J24(1)</t>
  </si>
  <si>
    <t>J24(2)</t>
  </si>
  <si>
    <t>J25</t>
  </si>
  <si>
    <t>J26</t>
  </si>
  <si>
    <t>L7(1)</t>
  </si>
  <si>
    <t>Lotteries (Regulation) Act 1998</t>
  </si>
  <si>
    <t>L7(3)</t>
  </si>
  <si>
    <t>MC3(1)(i)</t>
  </si>
  <si>
    <t>Maharashtra Control of Organised Crime Act 1999</t>
  </si>
  <si>
    <t>MC3(1)(ii)</t>
  </si>
  <si>
    <t>MC3(3)</t>
  </si>
  <si>
    <t>MC3(4)</t>
  </si>
  <si>
    <t>MC3(5)</t>
  </si>
  <si>
    <t>MC4</t>
  </si>
  <si>
    <t>MC19(4)</t>
  </si>
  <si>
    <t>MC24</t>
  </si>
  <si>
    <t>MT5(2)</t>
  </si>
  <si>
    <t>Medical Termination of Pregnancy Act 1971</t>
  </si>
  <si>
    <t>MT5(3)</t>
  </si>
  <si>
    <t>MT5(4)</t>
  </si>
  <si>
    <t>MH82(1)</t>
  </si>
  <si>
    <t>MH82(2)</t>
  </si>
  <si>
    <t>MH83</t>
  </si>
  <si>
    <t>MH84</t>
  </si>
  <si>
    <t>confinement in civil prison until contravention is rectified</t>
  </si>
  <si>
    <t>MH85</t>
  </si>
  <si>
    <t>NIA17(4)</t>
  </si>
  <si>
    <t>National Investigation Agency Act 2008</t>
  </si>
  <si>
    <t>NS7(3)</t>
  </si>
  <si>
    <t>National Security Act 1980</t>
  </si>
  <si>
    <t xml:space="preserve"> PS3(3)</t>
  </si>
  <si>
    <t>Passport (Entry into India) Act 1920</t>
  </si>
  <si>
    <t>PS3-A</t>
  </si>
  <si>
    <t>P12(1)</t>
  </si>
  <si>
    <t>Passports Act 1967</t>
  </si>
  <si>
    <t>P12(1-A)</t>
  </si>
  <si>
    <t>P12(2)</t>
  </si>
  <si>
    <t>P12(3)</t>
  </si>
  <si>
    <t>P12(4)</t>
  </si>
  <si>
    <t>PW6(1)</t>
  </si>
  <si>
    <t>Places of Worship (Special Provisions) Act 1991</t>
  </si>
  <si>
    <t>PW6(2)</t>
  </si>
  <si>
    <t>PW6(3)</t>
  </si>
  <si>
    <t>PO6(1)(i)</t>
  </si>
  <si>
    <t>Poisons Act 1919</t>
  </si>
  <si>
    <t>PO6(1)(ii)</t>
  </si>
  <si>
    <t>PL28</t>
  </si>
  <si>
    <t>Police Act 1861</t>
  </si>
  <si>
    <t>PL29</t>
  </si>
  <si>
    <t>PL32</t>
  </si>
  <si>
    <t>PL34</t>
  </si>
  <si>
    <t>PF4</t>
  </si>
  <si>
    <t>Police Forces (Restriction of Rights) Act 1966</t>
  </si>
  <si>
    <t>PI 3</t>
  </si>
  <si>
    <t>Police (Incitement to Disaffection) Act 1922</t>
  </si>
  <si>
    <t>PN22(3)</t>
  </si>
  <si>
    <t>Pre-Conception and Pre-Natal Diagnostic Tehniques (Prohibition of Sex Selection) Act 1994</t>
  </si>
  <si>
    <t>PN23(1)</t>
  </si>
  <si>
    <t>PN23(1)i</t>
  </si>
  <si>
    <t>Subsequent conviction</t>
  </si>
  <si>
    <t>PN23(2)</t>
  </si>
  <si>
    <t xml:space="preserve">suspension of pracitioner's registration during trial proceedings; permanent suspension in case of conviction </t>
  </si>
  <si>
    <t>PN23(3)</t>
  </si>
  <si>
    <t>PN23(3)i</t>
  </si>
  <si>
    <t>PN25</t>
  </si>
  <si>
    <t>PR12</t>
  </si>
  <si>
    <t>Press and Registration of Books Act 1867</t>
  </si>
  <si>
    <t>PR13</t>
  </si>
  <si>
    <t>PR14</t>
  </si>
  <si>
    <t>PR15(1)</t>
  </si>
  <si>
    <t>PR15-A</t>
  </si>
  <si>
    <t>PR16</t>
  </si>
  <si>
    <t>PR16-A</t>
  </si>
  <si>
    <t>PR16-B</t>
  </si>
  <si>
    <t>PR19-K</t>
  </si>
  <si>
    <t>PR19-L</t>
  </si>
  <si>
    <t>PB7(b)</t>
  </si>
  <si>
    <t>Prevention of Blackmarketing and Maintenance of Supplies of Essential Commodities Act 1980</t>
  </si>
  <si>
    <t>PC7</t>
  </si>
  <si>
    <t>Prevention of Corruption Act 1988</t>
  </si>
  <si>
    <t>PC8</t>
  </si>
  <si>
    <t>PC9</t>
  </si>
  <si>
    <t>PC10</t>
  </si>
  <si>
    <t>PC11</t>
  </si>
  <si>
    <t>PC12</t>
  </si>
  <si>
    <t>PC13(2)</t>
  </si>
  <si>
    <t>PC14</t>
  </si>
  <si>
    <t>PC15</t>
  </si>
  <si>
    <t>PCA11(1)</t>
  </si>
  <si>
    <t>in case of second/subsequent offence</t>
  </si>
  <si>
    <t>Prevention of Cruelty to Animals Act 1960</t>
  </si>
  <si>
    <t>PCA12</t>
  </si>
  <si>
    <t>PD3(1)</t>
  </si>
  <si>
    <t>Prevention of Damage to Public Property Act 1984</t>
  </si>
  <si>
    <t>PD3(2)</t>
  </si>
  <si>
    <t>the Court may impose sentence of less than 6 months subject to stating specific reasons being mentioned in the  judgemnet</t>
  </si>
  <si>
    <t>PD4</t>
  </si>
  <si>
    <t>the Court may impose sentence of less than1 year subject to stating specific reasons being mentioned in the  judgemnet</t>
  </si>
  <si>
    <t>PFA16(1)</t>
  </si>
  <si>
    <t xml:space="preserve">Proviso (ii) to 16(1) imposes a sentence of upto 2 years. further proviso to this clause imposes a sentence of upto 3 months (where the reasons for the same must be mentioned in the judgemnet). </t>
  </si>
  <si>
    <t>Prevention of Food Adulteration Act 1954</t>
  </si>
  <si>
    <t>PFA16(1-A)</t>
  </si>
  <si>
    <t>proviso to this clause: life sentence if offence amounts to harm within the meaning of S. 320 of IPC.</t>
  </si>
  <si>
    <t>PIN8(1)(b)</t>
  </si>
  <si>
    <t>Prevention of Illicit Traffic in Narcotic Drugs And Psychotropic Substances Act 1988</t>
  </si>
  <si>
    <t>PH3</t>
  </si>
  <si>
    <t>Prevention of Insults to National Honour Act 1971</t>
  </si>
  <si>
    <t>PH3-A</t>
  </si>
  <si>
    <t>&gt;=1</t>
  </si>
  <si>
    <t>PM4</t>
  </si>
  <si>
    <t>10 yrs IF action relates to an OFFENCE falling UNDER Para 2, Part A of the Schedule</t>
  </si>
  <si>
    <t>Prevention of Money-Laundering Act 2002</t>
  </si>
  <si>
    <t>PM62</t>
  </si>
  <si>
    <t>PM63(1)</t>
  </si>
  <si>
    <t>PSM6(1)</t>
  </si>
  <si>
    <t>Prevention of Seditious Meetings Act 1911</t>
  </si>
  <si>
    <t>PSM7</t>
  </si>
  <si>
    <t>POT3(2)(a)</t>
  </si>
  <si>
    <t>POT3(2)(b)</t>
  </si>
  <si>
    <t>POT3(3)</t>
  </si>
  <si>
    <t>POT3(4)</t>
  </si>
  <si>
    <t>POT3(5)</t>
  </si>
  <si>
    <t>POT3(6)</t>
  </si>
  <si>
    <t>POT3(7)</t>
  </si>
  <si>
    <t>POT4</t>
  </si>
  <si>
    <t>POT5(1)</t>
  </si>
  <si>
    <t>POT20(2)</t>
  </si>
  <si>
    <t>POT21(4)</t>
  </si>
  <si>
    <t>POT22(5)</t>
  </si>
  <si>
    <t>POT58(1)</t>
  </si>
  <si>
    <t>POT62(2)(e)</t>
  </si>
  <si>
    <t>PA42</t>
  </si>
  <si>
    <t>Prisons Act 1894</t>
  </si>
  <si>
    <t>PA52(1)</t>
  </si>
  <si>
    <t>in addition to the term already being served</t>
  </si>
  <si>
    <t>PA54(1)</t>
  </si>
  <si>
    <t>PRS20(1)</t>
  </si>
  <si>
    <t>Private Security Agencies (Regulation) Act 2005</t>
  </si>
  <si>
    <t>PRS20(2)</t>
  </si>
  <si>
    <t>PCM9</t>
  </si>
  <si>
    <t>Prohibition of Child Marriage Act 2006</t>
  </si>
  <si>
    <t>PCM10</t>
  </si>
  <si>
    <t>PCM11(1)</t>
  </si>
  <si>
    <t>PCM13(10)</t>
  </si>
  <si>
    <t>PP3(3)</t>
  </si>
  <si>
    <t xml:space="preserve">no imprisonment term; only liable to pay a fine. </t>
  </si>
  <si>
    <t>Prohibition of Smoking in Public Places Rules 2008</t>
  </si>
  <si>
    <t>PCR3</t>
  </si>
  <si>
    <t>Protection of Civil Rights Act 1955</t>
  </si>
  <si>
    <t>PCR4</t>
  </si>
  <si>
    <t>PCR5</t>
  </si>
  <si>
    <t>PCR6</t>
  </si>
  <si>
    <t>PCR7(1)</t>
  </si>
  <si>
    <t>PCR7(1-A)</t>
  </si>
  <si>
    <t>PCR7(2)</t>
  </si>
  <si>
    <t>PCR7-A(2)</t>
  </si>
  <si>
    <t>PCR11(a)</t>
  </si>
  <si>
    <t>PCR11(b)</t>
  </si>
  <si>
    <t>PWD31(1)</t>
  </si>
  <si>
    <t>Protection of Women against Domestic Violence Act 2005</t>
  </si>
  <si>
    <t>PWD33</t>
  </si>
  <si>
    <t>PPE11(1)</t>
  </si>
  <si>
    <t>Public Premises (Eviction of Unauthorised Occupants) Act 1971</t>
  </si>
  <si>
    <t>PPE11(2)</t>
  </si>
  <si>
    <t>RPF16-A(2)</t>
  </si>
  <si>
    <t>The Railway Protection Force Act 1957</t>
  </si>
  <si>
    <t>RPF17(1)</t>
  </si>
  <si>
    <t>RFA 5</t>
  </si>
  <si>
    <t>Registration of Foreigners Act 1939</t>
  </si>
  <si>
    <t>RIP7</t>
  </si>
  <si>
    <t>Religious Institutions (Prevention of Misuse) Act 1988</t>
  </si>
  <si>
    <t>RP125</t>
  </si>
  <si>
    <t>Representation of the People Act 1951</t>
  </si>
  <si>
    <t>RP125-A</t>
  </si>
  <si>
    <t>RP126(2)</t>
  </si>
  <si>
    <t>RP126-A(3)</t>
  </si>
  <si>
    <t>RP127(1)</t>
  </si>
  <si>
    <t>RP127-A(4)</t>
  </si>
  <si>
    <t>RP128(2)</t>
  </si>
  <si>
    <t>RP129(3)</t>
  </si>
  <si>
    <t>RP130(2)</t>
  </si>
  <si>
    <t>RP131(2)</t>
  </si>
  <si>
    <t>RP132(3)</t>
  </si>
  <si>
    <t>RP133</t>
  </si>
  <si>
    <t>RP134(1)</t>
  </si>
  <si>
    <t>RP134-A</t>
  </si>
  <si>
    <t>RP134-B(2)</t>
  </si>
  <si>
    <t>RP135(1)</t>
  </si>
  <si>
    <t>RP135-A(1)</t>
  </si>
  <si>
    <t>RP135-B(3)</t>
  </si>
  <si>
    <t>RP135-C(2)</t>
  </si>
  <si>
    <t>RP136(2)(a)</t>
  </si>
  <si>
    <t>RP136(2)(b)</t>
  </si>
  <si>
    <t>SRF27( c)</t>
  </si>
  <si>
    <t>Securitisation and Reconstruction of Financial Assets and Enforcement of Security Interest Act 2002</t>
  </si>
  <si>
    <t>SRF28</t>
  </si>
  <si>
    <t>SRF29</t>
  </si>
  <si>
    <t>SC4</t>
  </si>
  <si>
    <t>Small Coins (Offences) Act 1971</t>
  </si>
  <si>
    <t>SE7(1)</t>
  </si>
  <si>
    <t>State Emblem of India (Prohibition of Improper Use) Act 2005</t>
  </si>
  <si>
    <t>SE7(2)</t>
  </si>
  <si>
    <t>SUMN3(a)</t>
  </si>
  <si>
    <t>Suppression of Unlawful Acts Against Safety of Maritime Navigation and Fixed Platforms on Continental Shelf Act 2002</t>
  </si>
  <si>
    <t>SUMN3(b)</t>
  </si>
  <si>
    <t>SUMN3( c)</t>
  </si>
  <si>
    <t>SUMN3(d)</t>
  </si>
  <si>
    <t>SUMN3(e)</t>
  </si>
  <si>
    <t>SUMN3(f)</t>
  </si>
  <si>
    <t>SUMN3(g)(i)</t>
  </si>
  <si>
    <t>SUMN3(g)(ii)</t>
  </si>
  <si>
    <t>SUMN3(g)(iii)</t>
  </si>
  <si>
    <t>SUMN3(g)(iv)</t>
  </si>
  <si>
    <t>SUMN3(g)(v)</t>
  </si>
  <si>
    <t>T20(1)</t>
  </si>
  <si>
    <t>Telegraph Act 1885</t>
  </si>
  <si>
    <t>T20-A</t>
  </si>
  <si>
    <t>T21</t>
  </si>
  <si>
    <t>T22</t>
  </si>
  <si>
    <t>T23</t>
  </si>
  <si>
    <t>T24</t>
  </si>
  <si>
    <t>T25</t>
  </si>
  <si>
    <t>T25-A</t>
  </si>
  <si>
    <t>T26</t>
  </si>
  <si>
    <t>T27</t>
  </si>
  <si>
    <t>T28</t>
  </si>
  <si>
    <t>T29-A</t>
  </si>
  <si>
    <t>T30</t>
  </si>
  <si>
    <t>TW5(a)</t>
  </si>
  <si>
    <t>Telegraph Wires (Unlawful Possession) Act 1950</t>
  </si>
  <si>
    <t>TW5(b)</t>
  </si>
  <si>
    <t>TW6</t>
  </si>
  <si>
    <t>TD3(2)(i)</t>
  </si>
  <si>
    <t>TD3(2)(ii)</t>
  </si>
  <si>
    <t>TD3(3)</t>
  </si>
  <si>
    <t>TD3(4)</t>
  </si>
  <si>
    <t>TD3(5)</t>
  </si>
  <si>
    <t>TD3(6)</t>
  </si>
  <si>
    <t>TD4(1)</t>
  </si>
  <si>
    <t>TD4(4)</t>
  </si>
  <si>
    <t>TD5</t>
  </si>
  <si>
    <t>TD6(1)</t>
  </si>
  <si>
    <t>TD16(4)</t>
  </si>
  <si>
    <t>TD28(2)(e)</t>
  </si>
  <si>
    <t>TA103</t>
  </si>
  <si>
    <t>Trademarks Act 1999</t>
  </si>
  <si>
    <t>TA104</t>
  </si>
  <si>
    <t>the Court may impose sentence of less than 6 months subject to stating specific reasons being mentioned in the  judgement</t>
  </si>
  <si>
    <t>TA105</t>
  </si>
  <si>
    <t>the Court may impose sentence of less than1 year subject to stating specific reasons being mentioned in the  judgement</t>
  </si>
  <si>
    <t>TA106</t>
  </si>
  <si>
    <t>TA107(2)</t>
  </si>
  <si>
    <t>TA108</t>
  </si>
  <si>
    <t>TH18(1)</t>
  </si>
  <si>
    <t>Transplantation of Human Organs Act 1994</t>
  </si>
  <si>
    <t>TH19</t>
  </si>
  <si>
    <t>the Court may impose sentence of less than 2 years subject to stating specific reasons being mentioned in the  judgement</t>
  </si>
  <si>
    <t>TH20</t>
  </si>
  <si>
    <t>TT20</t>
  </si>
  <si>
    <t>Indian Treasure Trove Act 1878</t>
  </si>
  <si>
    <t>TT21</t>
  </si>
  <si>
    <t>UA10(a)</t>
  </si>
  <si>
    <t>Unlawful Activities (Prevention) Act 1967</t>
  </si>
  <si>
    <t>UA10(b)(i)</t>
  </si>
  <si>
    <t>UA10(b)(ii)</t>
  </si>
  <si>
    <t>UA11</t>
  </si>
  <si>
    <t>UA12(1)</t>
  </si>
  <si>
    <t>UA12(2)</t>
  </si>
  <si>
    <t>UA13(1)</t>
  </si>
  <si>
    <t>UA13(2)</t>
  </si>
  <si>
    <t>UA16(1)(a)</t>
  </si>
  <si>
    <t>UA16(1)(b)</t>
  </si>
  <si>
    <t>UA16-A</t>
  </si>
  <si>
    <t>omitted by 2013 amendment act</t>
  </si>
  <si>
    <t>UA17</t>
  </si>
  <si>
    <t>UA18</t>
  </si>
  <si>
    <t>UA18-A</t>
  </si>
  <si>
    <t>UA18-B</t>
  </si>
  <si>
    <t>UA19</t>
  </si>
  <si>
    <t>UA20</t>
  </si>
  <si>
    <t>UA21</t>
  </si>
  <si>
    <t>UA22</t>
  </si>
  <si>
    <t>UA23(1)</t>
  </si>
  <si>
    <t>UA38(2)</t>
  </si>
  <si>
    <t>UA39(2)</t>
  </si>
  <si>
    <t>UA40(2)</t>
  </si>
  <si>
    <t>UA43-F(2)</t>
  </si>
  <si>
    <t>UA44(4)</t>
  </si>
  <si>
    <t>WT41(1)</t>
  </si>
  <si>
    <t>Water (Prevention and Control of Pollution) Act 1974</t>
  </si>
  <si>
    <t>WT41(2)</t>
  </si>
  <si>
    <t>WT41(3)</t>
  </si>
  <si>
    <t>WT42(1)</t>
  </si>
  <si>
    <t>WT42(2)</t>
  </si>
  <si>
    <t>WT43</t>
  </si>
  <si>
    <t>WT44</t>
  </si>
  <si>
    <t>WT45</t>
  </si>
  <si>
    <t>WT45-A</t>
  </si>
  <si>
    <t>WM14</t>
  </si>
  <si>
    <t>Weapons of Mass Destruction and their Delivery Systems (Prohibition of Unlawful Activities) Act 2005</t>
  </si>
  <si>
    <t>WM15(1)</t>
  </si>
  <si>
    <t>WM16(1)</t>
  </si>
  <si>
    <t>WM16(2)</t>
  </si>
  <si>
    <t>WM17(1)</t>
  </si>
  <si>
    <t>WM17(2)</t>
  </si>
  <si>
    <t>WM18</t>
  </si>
  <si>
    <t>WM19</t>
  </si>
  <si>
    <t>WB3(1)</t>
  </si>
  <si>
    <t xml:space="preserve">  </t>
  </si>
  <si>
    <t>West Bengal Prevention of Defacement of Property Act 1976</t>
  </si>
  <si>
    <t>IWT6(1)</t>
  </si>
  <si>
    <t>Indian Wireless Telegraphy Act 1933</t>
  </si>
  <si>
    <t>IWT(1-A)</t>
  </si>
  <si>
    <t>YP3(1)</t>
  </si>
  <si>
    <t>Young Persons (Harmful Publications) Act 1956</t>
  </si>
  <si>
    <t>LM25</t>
  </si>
  <si>
    <t>Legal Metrology Act 2009</t>
  </si>
  <si>
    <t>LM25i</t>
  </si>
  <si>
    <t>Second/Subsequent</t>
  </si>
  <si>
    <t>LM26</t>
  </si>
  <si>
    <t>LM26i</t>
  </si>
  <si>
    <t>LM27</t>
  </si>
  <si>
    <t>LM27i</t>
  </si>
  <si>
    <t>LM28</t>
  </si>
  <si>
    <t>LM28i</t>
  </si>
  <si>
    <t>LM29</t>
  </si>
  <si>
    <t>LM29i</t>
  </si>
  <si>
    <t>LM30</t>
  </si>
  <si>
    <t>LM30i</t>
  </si>
  <si>
    <t>LM31</t>
  </si>
  <si>
    <t>LM31i</t>
  </si>
  <si>
    <t>LM32</t>
  </si>
  <si>
    <t>LM32i</t>
  </si>
  <si>
    <t>LM33</t>
  </si>
  <si>
    <t>LM33i</t>
  </si>
  <si>
    <t>LM34</t>
  </si>
  <si>
    <t>LM34i</t>
  </si>
  <si>
    <t>LM35</t>
  </si>
  <si>
    <t>LM35i</t>
  </si>
  <si>
    <t>LM36(1)</t>
  </si>
  <si>
    <t>LM36(1)i</t>
  </si>
  <si>
    <t>LM36(2)</t>
  </si>
  <si>
    <t>LM36(2)i</t>
  </si>
  <si>
    <t>LM37(1)</t>
  </si>
  <si>
    <t>LM37(2)</t>
  </si>
  <si>
    <t>LM38</t>
  </si>
  <si>
    <t>LM38i</t>
  </si>
  <si>
    <t>LM39</t>
  </si>
  <si>
    <t>LM39i</t>
  </si>
  <si>
    <t>LM40</t>
  </si>
  <si>
    <t>LM40i</t>
  </si>
  <si>
    <t>LM41(1)</t>
  </si>
  <si>
    <t>LM41(1)i</t>
  </si>
  <si>
    <t>LM41(2)</t>
  </si>
  <si>
    <t>LM41(2)i</t>
  </si>
  <si>
    <t>LM42</t>
  </si>
  <si>
    <t>LM43</t>
  </si>
  <si>
    <t>LM44(1)</t>
  </si>
  <si>
    <t>LM44(1)i</t>
  </si>
  <si>
    <t>LM44(2)</t>
  </si>
  <si>
    <t>LM44(2)i</t>
  </si>
  <si>
    <t>LM44(3)</t>
  </si>
  <si>
    <t>LM44(3)i</t>
  </si>
  <si>
    <t>LM44(4)</t>
  </si>
  <si>
    <t>LM44(4)i</t>
  </si>
  <si>
    <t>LM45</t>
  </si>
  <si>
    <t>LM45i</t>
  </si>
  <si>
    <t>LM46</t>
  </si>
  <si>
    <t>LM46i</t>
  </si>
  <si>
    <t>LM47</t>
  </si>
  <si>
    <t>LM47i</t>
  </si>
  <si>
    <t>SW50</t>
  </si>
  <si>
    <t>Standards of Weights and Measures Act 1976</t>
  </si>
  <si>
    <t>SW50i</t>
  </si>
  <si>
    <t>SW51</t>
  </si>
  <si>
    <t>SW52</t>
  </si>
  <si>
    <t>SW52i</t>
  </si>
  <si>
    <t>SW53</t>
  </si>
  <si>
    <t>SW53i</t>
  </si>
  <si>
    <t>SW54</t>
  </si>
  <si>
    <t>SW54i</t>
  </si>
  <si>
    <t>SW55</t>
  </si>
  <si>
    <t>SW55i</t>
  </si>
  <si>
    <t>SW56</t>
  </si>
  <si>
    <t>SW56i</t>
  </si>
  <si>
    <t>SW57</t>
  </si>
  <si>
    <t>SW57i</t>
  </si>
  <si>
    <t>SW58</t>
  </si>
  <si>
    <t>SW58i</t>
  </si>
  <si>
    <t>SW59</t>
  </si>
  <si>
    <t>SW59i</t>
  </si>
  <si>
    <t>SW60(1)</t>
  </si>
  <si>
    <t>SW60(1)i</t>
  </si>
  <si>
    <t>SW60(2)</t>
  </si>
  <si>
    <t>SW61</t>
  </si>
  <si>
    <t>SW61i</t>
  </si>
  <si>
    <t>SW62</t>
  </si>
  <si>
    <t>SW62i</t>
  </si>
  <si>
    <t>SW63</t>
  </si>
  <si>
    <t>SW63i</t>
  </si>
  <si>
    <t>SW64</t>
  </si>
  <si>
    <t>SW64i</t>
  </si>
  <si>
    <t>SW65</t>
  </si>
  <si>
    <t>SW65i</t>
  </si>
  <si>
    <t>SW66</t>
  </si>
  <si>
    <t>SW66i</t>
  </si>
  <si>
    <t>SW67</t>
  </si>
  <si>
    <t>SW69</t>
  </si>
  <si>
    <t>SW70(1)</t>
  </si>
  <si>
    <t>SW70(2)</t>
  </si>
  <si>
    <t>SW70(2)i</t>
  </si>
  <si>
    <t>SW71(1)</t>
  </si>
  <si>
    <t>SW71(2)</t>
  </si>
  <si>
    <t>SWE18</t>
  </si>
  <si>
    <t>Standards of Weights and Measures (Enforcement) Act 1985</t>
  </si>
  <si>
    <t>SWE18(1)</t>
  </si>
  <si>
    <t>SWE36</t>
  </si>
  <si>
    <t>SWE36i</t>
  </si>
  <si>
    <t>SWE37(1)</t>
  </si>
  <si>
    <t>SWE37(1)i</t>
  </si>
  <si>
    <t>SWE37(2)</t>
  </si>
  <si>
    <t>SWE37(2)i</t>
  </si>
  <si>
    <t>SWE37(3)</t>
  </si>
  <si>
    <t>SWE37(3)i</t>
  </si>
  <si>
    <t>SWE37(4)</t>
  </si>
  <si>
    <t>SWE37(4)i</t>
  </si>
  <si>
    <t>SWE38(1)</t>
  </si>
  <si>
    <t>SWE38(1)i</t>
  </si>
  <si>
    <t>SWE38(2)</t>
  </si>
  <si>
    <t>SWE38(2)i</t>
  </si>
  <si>
    <t>SWE39(1)</t>
  </si>
  <si>
    <t>SWE39(1)i</t>
  </si>
  <si>
    <t>SWE39(2)</t>
  </si>
  <si>
    <t>SWE39(2)i</t>
  </si>
  <si>
    <t>SWE39(3)</t>
  </si>
  <si>
    <t>SWE39(3)i</t>
  </si>
  <si>
    <t>SWE40</t>
  </si>
  <si>
    <t>SWE40i</t>
  </si>
  <si>
    <t>SWE41</t>
  </si>
  <si>
    <t>SWE41i</t>
  </si>
  <si>
    <t>SWE42</t>
  </si>
  <si>
    <t>SWE42i</t>
  </si>
  <si>
    <t>SWE43</t>
  </si>
  <si>
    <t>SWE44</t>
  </si>
  <si>
    <t>SWE44i</t>
  </si>
  <si>
    <t>SWE45</t>
  </si>
  <si>
    <t>SWE45i</t>
  </si>
  <si>
    <t>SWE46</t>
  </si>
  <si>
    <t>SWE46i</t>
  </si>
  <si>
    <t>SWE47</t>
  </si>
  <si>
    <t>SWE47i</t>
  </si>
  <si>
    <t>SWE48</t>
  </si>
  <si>
    <t>SWE48i</t>
  </si>
  <si>
    <t>SWE49</t>
  </si>
  <si>
    <t>SWE49i</t>
  </si>
  <si>
    <t>SWE51(1)</t>
  </si>
  <si>
    <t>SWE51(1)i</t>
  </si>
  <si>
    <t>SWE52</t>
  </si>
  <si>
    <t>SWE52i</t>
  </si>
  <si>
    <t>SWE53</t>
  </si>
  <si>
    <t>SWE54</t>
  </si>
  <si>
    <t>SWE55</t>
  </si>
  <si>
    <t>SWE56(1)</t>
  </si>
  <si>
    <t>SWE56(2)</t>
  </si>
  <si>
    <t>SWE56(2)i</t>
  </si>
  <si>
    <t>SWE57(1)</t>
  </si>
  <si>
    <t>SWE57(2)</t>
  </si>
  <si>
    <t>SWE58</t>
  </si>
  <si>
    <t>SWE59</t>
  </si>
  <si>
    <t>SWE61(2)</t>
  </si>
  <si>
    <t>SWE61(2)i</t>
  </si>
  <si>
    <t>IRW6</t>
  </si>
  <si>
    <t>Indecent Representation of Women (Prohibition) Act 1986</t>
  </si>
  <si>
    <t>IRW6i</t>
  </si>
  <si>
    <t>IMS 20(1)</t>
  </si>
  <si>
    <t>Infant Milk Substitutes, Feeding Bottles and Infant Foods (Regulation of Production, Supply and Distribution) Act 1992</t>
  </si>
  <si>
    <t>IMS 20(2)</t>
  </si>
  <si>
    <t>no</t>
  </si>
  <si>
    <t>Check Sec 20 (S.20 doesn't specify punishment in terms of imprisonment or a fine or any other means)</t>
  </si>
  <si>
    <t>Note: At present the database includes all central major and minor central criminal acts till 2017 and Rajasthan criminal minor acts till 2011. The database has to be revised to include recent amendments and state laws.</t>
  </si>
  <si>
    <t>Punishment in years</t>
  </si>
  <si>
    <t>WM20</t>
  </si>
  <si>
    <t>Terrorist and Disruptive Activities (Prevention) Act 1987
REPEALED IN 1995.</t>
  </si>
  <si>
    <t>Prevention of Terrorism Act 2002 
REPEALED IN 2004.</t>
  </si>
  <si>
    <t>Mental Health Act 1987
Repealed in 2017</t>
  </si>
  <si>
    <r>
      <t xml:space="preserve">   </t>
    </r>
    <r>
      <rPr>
        <b/>
        <sz val="28"/>
        <rFont val="Arial"/>
        <family val="2"/>
      </rPr>
      <t>EPIC - Evaluation of Prisoner Information and Cases</t>
    </r>
    <r>
      <rPr>
        <b/>
        <sz val="28"/>
        <color theme="4"/>
        <rFont val="Arial"/>
        <family val="2"/>
      </rPr>
      <t xml:space="preserve"> An Analytical tool</t>
    </r>
  </si>
  <si>
    <t>NOTE: This list contains all central major and minor criminal acts till 2018. Any new acts, amendments and state legislations need to be added to this database. In case you need assistance, please email us at chriprisonsprog@gmail.com with a copy of the legislations needed to be added to the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</si>
</sst>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yy"/>
    <numFmt numFmtId="165" formatCode="d/m/yyyy"/>
    <numFmt numFmtId="166" formatCode="[$-409]d\-mmm\-yyyy"/>
    <numFmt numFmtId="167" formatCode="[$-409]d\-mmm\-yy"/>
    <numFmt numFmtId="168" formatCode="#\-##0.00;[Red]\+#,##0.00"/>
    <numFmt numFmtId="169" formatCode="0.00000"/>
  </numFmts>
  <fonts count="44" x14ac:knownFonts="1">
    <font>
      <sz val="10"/>
      <color rgb="FF000000"/>
      <name val="Arial"/>
    </font>
    <font>
      <sz val="10"/>
      <name val="Arial"/>
    </font>
    <font>
      <b/>
      <sz val="12"/>
      <name val="Book Antiqua"/>
    </font>
    <font>
      <b/>
      <sz val="10"/>
      <name val="Arial"/>
    </font>
    <font>
      <b/>
      <sz val="10"/>
      <name val="Book Antiqua"/>
    </font>
    <font>
      <sz val="10"/>
      <name val="Arial"/>
    </font>
    <font>
      <b/>
      <sz val="8"/>
      <name val="Arial"/>
    </font>
    <font>
      <sz val="8"/>
      <name val="Arial"/>
    </font>
    <font>
      <b/>
      <sz val="10"/>
      <color rgb="FF006411"/>
      <name val="Book Antiqua"/>
    </font>
    <font>
      <b/>
      <sz val="10"/>
      <name val="Bookman Old Style"/>
    </font>
    <font>
      <b/>
      <u/>
      <sz val="10"/>
      <name val="Arial"/>
    </font>
    <font>
      <u/>
      <sz val="14"/>
      <color rgb="FFFFFFFF"/>
      <name val="Trebuchet MS"/>
    </font>
    <font>
      <sz val="12"/>
      <name val="Times New Roman"/>
    </font>
    <font>
      <b/>
      <sz val="10"/>
      <color rgb="FF000000"/>
      <name val="Arial"/>
    </font>
    <font>
      <b/>
      <i/>
      <sz val="14"/>
      <name val="Arial"/>
    </font>
    <font>
      <b/>
      <i/>
      <sz val="10"/>
      <name val="Arial"/>
    </font>
    <font>
      <sz val="10"/>
      <color rgb="FF4F81BD"/>
      <name val="Arial"/>
    </font>
    <font>
      <sz val="10"/>
      <color rgb="FF00ABEA"/>
      <name val="Arial"/>
    </font>
    <font>
      <b/>
      <i/>
      <sz val="10"/>
      <color rgb="FF000000"/>
      <name val="Arial"/>
    </font>
    <font>
      <b/>
      <sz val="10"/>
      <color rgb="FF00ABEA"/>
      <name val="Arial"/>
    </font>
    <font>
      <b/>
      <sz val="10"/>
      <color rgb="FF0066CC"/>
      <name val="Arial"/>
    </font>
    <font>
      <i/>
      <sz val="10"/>
      <name val="Arial"/>
    </font>
    <font>
      <u/>
      <sz val="10"/>
      <color theme="10"/>
      <name val="Arial"/>
    </font>
    <font>
      <u/>
      <sz val="10"/>
      <color theme="11"/>
      <name val="Arial"/>
    </font>
    <font>
      <b/>
      <sz val="10"/>
      <name val="Book Antiqua"/>
      <family val="1"/>
    </font>
    <font>
      <sz val="10"/>
      <name val="Book Antiqua"/>
      <family val="1"/>
    </font>
    <font>
      <b/>
      <sz val="10"/>
      <color rgb="FF000000"/>
      <name val="Book Antiqua"/>
      <family val="1"/>
    </font>
    <font>
      <sz val="10"/>
      <color rgb="FF00ABEA"/>
      <name val="Book Antiqua"/>
      <family val="1"/>
    </font>
    <font>
      <sz val="10"/>
      <color rgb="FF000000"/>
      <name val="Book Antiqua"/>
      <family val="1"/>
    </font>
    <font>
      <b/>
      <sz val="10"/>
      <color rgb="FF0066CC"/>
      <name val="Book Antiqua"/>
      <family val="1"/>
    </font>
    <font>
      <sz val="10"/>
      <color rgb="FF0066CC"/>
      <name val="Book Antiqua"/>
      <family val="1"/>
    </font>
    <font>
      <b/>
      <sz val="10"/>
      <name val="Arial"/>
      <family val="2"/>
    </font>
    <font>
      <b/>
      <sz val="10"/>
      <color rgb="FF000000"/>
      <name val="Arial"/>
      <family val="2"/>
    </font>
    <font>
      <b/>
      <sz val="12"/>
      <name val="Book Antiqua"/>
      <family val="1"/>
    </font>
    <font>
      <b/>
      <i/>
      <sz val="10"/>
      <name val="Arial"/>
      <family val="2"/>
    </font>
    <font>
      <b/>
      <i/>
      <sz val="10"/>
      <color theme="1"/>
      <name val="Arial"/>
      <family val="2"/>
    </font>
    <font>
      <b/>
      <i/>
      <sz val="10"/>
      <color rgb="FF0066CC"/>
      <name val="Arial"/>
      <family val="2"/>
    </font>
    <font>
      <b/>
      <sz val="10"/>
      <color theme="1"/>
      <name val="Book Antiqua"/>
      <family val="1"/>
    </font>
    <font>
      <sz val="10"/>
      <color theme="1"/>
      <name val="Book Antiqua"/>
      <family val="1"/>
    </font>
    <font>
      <b/>
      <sz val="28"/>
      <color rgb="FF000000"/>
      <name val="Arial"/>
      <family val="2"/>
    </font>
    <font>
      <b/>
      <sz val="28"/>
      <color theme="4"/>
      <name val="Arial"/>
      <family val="2"/>
    </font>
    <font>
      <b/>
      <sz val="28"/>
      <name val="Arial"/>
      <family val="2"/>
    </font>
    <font>
      <b/>
      <sz val="26"/>
      <name val="MV Boli"/>
    </font>
    <font>
      <sz val="10"/>
      <name val="MV Boli"/>
    </font>
  </fonts>
  <fills count="15">
    <fill>
      <patternFill patternType="none"/>
    </fill>
    <fill>
      <patternFill patternType="gray125"/>
    </fill>
    <fill>
      <patternFill patternType="solid">
        <fgColor rgb="FF99CC00"/>
        <bgColor rgb="FF99CC00"/>
      </patternFill>
    </fill>
    <fill>
      <patternFill patternType="solid">
        <fgColor rgb="FFFFFFFF"/>
        <bgColor rgb="FFFFFFFF"/>
      </patternFill>
    </fill>
    <fill>
      <patternFill patternType="solid">
        <fgColor rgb="FF333399"/>
        <bgColor rgb="FF333399"/>
      </patternFill>
    </fill>
    <fill>
      <patternFill patternType="solid">
        <fgColor rgb="FFDDD9C3"/>
        <bgColor rgb="FFDDD9C3"/>
      </patternFill>
    </fill>
    <fill>
      <patternFill patternType="solid">
        <fgColor rgb="FFFDE9D9"/>
        <bgColor rgb="FFFDE9D9"/>
      </patternFill>
    </fill>
    <fill>
      <patternFill patternType="solid">
        <fgColor rgb="FFE5DFEC"/>
        <bgColor rgb="FFE5DFEC"/>
      </patternFill>
    </fill>
    <fill>
      <patternFill patternType="solid">
        <fgColor theme="9" tint="0.79998168889431442"/>
        <bgColor indexed="64"/>
      </patternFill>
    </fill>
    <fill>
      <patternFill patternType="solid">
        <fgColor theme="9" tint="0.79998168889431442"/>
        <bgColor rgb="FFFFFF00"/>
      </patternFill>
    </fill>
    <fill>
      <patternFill patternType="solid">
        <fgColor rgb="FFE5DFEC"/>
        <bgColor rgb="FFFDE9D9"/>
      </patternFill>
    </fill>
    <fill>
      <patternFill patternType="solid">
        <fgColor rgb="FFFDE9D9"/>
        <bgColor rgb="FFE5DFEC"/>
      </patternFill>
    </fill>
    <fill>
      <patternFill patternType="solid">
        <fgColor theme="8" tint="0.59999389629810485"/>
        <bgColor rgb="FF99CCFF"/>
      </patternFill>
    </fill>
    <fill>
      <patternFill patternType="solid">
        <fgColor theme="8" tint="0.59999389629810485"/>
        <bgColor indexed="64"/>
      </patternFill>
    </fill>
    <fill>
      <patternFill patternType="solid">
        <fgColor theme="8" tint="0.59999389629810485"/>
        <bgColor rgb="FF4BACC6"/>
      </patternFill>
    </fill>
  </fills>
  <borders count="33">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s>
  <cellStyleXfs count="3">
    <xf numFmtId="0" fontId="0" fillId="0" borderId="0"/>
    <xf numFmtId="0" fontId="22" fillId="0" borderId="0" applyNumberFormat="0" applyFill="0" applyBorder="0" applyAlignment="0" applyProtection="0"/>
    <xf numFmtId="0" fontId="23" fillId="0" borderId="0" applyNumberFormat="0" applyFill="0" applyBorder="0" applyAlignment="0" applyProtection="0"/>
  </cellStyleXfs>
  <cellXfs count="215">
    <xf numFmtId="0" fontId="0" fillId="0" borderId="0" xfId="0" applyFont="1" applyAlignment="1"/>
    <xf numFmtId="0" fontId="1" fillId="0" borderId="0" xfId="0" applyFont="1" applyAlignment="1"/>
    <xf numFmtId="0" fontId="2" fillId="2" borderId="2" xfId="0" applyFont="1" applyFill="1" applyBorder="1" applyAlignment="1">
      <alignment horizontal="center"/>
    </xf>
    <xf numFmtId="0" fontId="3" fillId="3" borderId="3" xfId="0" applyFont="1" applyFill="1" applyBorder="1" applyAlignment="1">
      <alignment horizontal="center" vertical="top" wrapText="1"/>
    </xf>
    <xf numFmtId="164" fontId="3" fillId="3" borderId="3" xfId="0" applyNumberFormat="1" applyFont="1" applyFill="1" applyBorder="1" applyAlignment="1">
      <alignment horizontal="center" vertical="top" wrapText="1"/>
    </xf>
    <xf numFmtId="0" fontId="1" fillId="0" borderId="0" xfId="0" applyFont="1" applyAlignment="1">
      <alignment horizontal="left" vertical="center" wrapText="1"/>
    </xf>
    <xf numFmtId="0" fontId="6" fillId="3" borderId="3" xfId="0" applyFont="1" applyFill="1" applyBorder="1" applyAlignment="1">
      <alignment horizontal="center" vertical="top" wrapText="1"/>
    </xf>
    <xf numFmtId="0" fontId="4" fillId="0" borderId="0" xfId="0" applyFont="1" applyAlignment="1">
      <alignment horizontal="left"/>
    </xf>
    <xf numFmtId="2" fontId="3" fillId="3" borderId="3" xfId="0" applyNumberFormat="1" applyFont="1" applyFill="1" applyBorder="1" applyAlignment="1">
      <alignment vertical="top" wrapText="1"/>
    </xf>
    <xf numFmtId="2" fontId="3" fillId="3" borderId="3" xfId="0" applyNumberFormat="1" applyFont="1" applyFill="1" applyBorder="1" applyAlignment="1">
      <alignment horizontal="center" vertical="top" wrapText="1"/>
    </xf>
    <xf numFmtId="0" fontId="1" fillId="3" borderId="3" xfId="0" applyFont="1" applyFill="1" applyBorder="1" applyAlignment="1">
      <alignment horizontal="center" wrapText="1"/>
    </xf>
    <xf numFmtId="0" fontId="0"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165" fontId="1" fillId="3" borderId="3" xfId="0" applyNumberFormat="1" applyFont="1" applyFill="1" applyBorder="1" applyAlignment="1">
      <alignment horizontal="left" vertical="center" wrapText="1"/>
    </xf>
    <xf numFmtId="166" fontId="3" fillId="3" borderId="3" xfId="0" applyNumberFormat="1" applyFont="1" applyFill="1" applyBorder="1" applyAlignment="1">
      <alignment horizontal="center" vertical="center" wrapText="1"/>
    </xf>
    <xf numFmtId="0" fontId="1" fillId="3" borderId="3" xfId="0" applyFont="1" applyFill="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right" vertical="center" wrapText="1"/>
    </xf>
    <xf numFmtId="0" fontId="4" fillId="0" borderId="0" xfId="0" applyFont="1" applyAlignment="1">
      <alignment wrapText="1"/>
    </xf>
    <xf numFmtId="0" fontId="4" fillId="0" borderId="0" xfId="0" applyFont="1" applyAlignment="1">
      <alignment horizontal="left" wrapText="1"/>
    </xf>
    <xf numFmtId="0" fontId="8" fillId="0" borderId="0" xfId="0" applyFont="1" applyAlignment="1">
      <alignment horizontal="left"/>
    </xf>
    <xf numFmtId="0" fontId="3" fillId="0" borderId="0" xfId="0" applyFont="1" applyAlignment="1">
      <alignment wrapText="1"/>
    </xf>
    <xf numFmtId="0" fontId="1" fillId="3" borderId="3" xfId="0" applyFont="1" applyFill="1" applyBorder="1" applyAlignment="1">
      <alignment horizontal="center" vertical="center" wrapText="1"/>
    </xf>
    <xf numFmtId="0" fontId="1" fillId="0" borderId="0" xfId="0" applyFont="1" applyAlignment="1">
      <alignment wrapText="1"/>
    </xf>
    <xf numFmtId="1" fontId="1" fillId="3" borderId="3" xfId="0" applyNumberFormat="1" applyFont="1" applyFill="1" applyBorder="1" applyAlignment="1">
      <alignment horizontal="center" vertical="center" wrapText="1"/>
    </xf>
    <xf numFmtId="167" fontId="3" fillId="3" borderId="3" xfId="0" applyNumberFormat="1" applyFont="1" applyFill="1" applyBorder="1" applyAlignment="1">
      <alignment horizontal="center" vertical="center" wrapText="1"/>
    </xf>
    <xf numFmtId="0" fontId="1" fillId="3" borderId="3" xfId="0" applyFont="1" applyFill="1" applyBorder="1" applyAlignment="1"/>
    <xf numFmtId="0" fontId="1" fillId="3" borderId="3" xfId="0" applyFont="1" applyFill="1" applyBorder="1" applyAlignment="1">
      <alignment horizontal="center"/>
    </xf>
    <xf numFmtId="164" fontId="1" fillId="3" borderId="3" xfId="0" applyNumberFormat="1" applyFont="1" applyFill="1" applyBorder="1" applyAlignment="1"/>
    <xf numFmtId="168" fontId="1" fillId="3" borderId="3" xfId="0" applyNumberFormat="1" applyFont="1" applyFill="1" applyBorder="1" applyAlignment="1"/>
    <xf numFmtId="2" fontId="1" fillId="3" borderId="3" xfId="0" applyNumberFormat="1" applyFont="1" applyFill="1" applyBorder="1" applyAlignment="1"/>
    <xf numFmtId="0" fontId="10" fillId="0" borderId="0" xfId="0" applyFont="1" applyAlignment="1">
      <alignment horizontal="center"/>
    </xf>
    <xf numFmtId="0" fontId="4" fillId="0" borderId="0" xfId="0" applyFont="1" applyAlignment="1">
      <alignment horizontal="center"/>
    </xf>
    <xf numFmtId="0" fontId="4" fillId="5" borderId="6" xfId="0" applyFont="1" applyFill="1" applyBorder="1" applyAlignment="1">
      <alignment horizontal="center"/>
    </xf>
    <xf numFmtId="169" fontId="4" fillId="5" borderId="6" xfId="0" applyNumberFormat="1" applyFont="1" applyFill="1" applyBorder="1" applyAlignment="1"/>
    <xf numFmtId="0" fontId="4" fillId="5" borderId="6" xfId="0" applyFont="1" applyFill="1" applyBorder="1" applyAlignment="1"/>
    <xf numFmtId="0" fontId="3" fillId="5" borderId="6" xfId="0" applyFont="1" applyFill="1" applyBorder="1" applyAlignment="1"/>
    <xf numFmtId="0" fontId="4" fillId="5" borderId="6" xfId="0" applyFont="1" applyFill="1" applyBorder="1" applyAlignment="1">
      <alignment horizontal="left"/>
    </xf>
    <xf numFmtId="0" fontId="1" fillId="5" borderId="6" xfId="0" applyFont="1" applyFill="1" applyBorder="1" applyAlignment="1"/>
    <xf numFmtId="0" fontId="4" fillId="0" borderId="0" xfId="0" applyFont="1" applyAlignment="1"/>
    <xf numFmtId="0" fontId="1" fillId="5" borderId="6" xfId="0" applyFont="1" applyFill="1" applyBorder="1" applyAlignment="1">
      <alignment horizontal="left"/>
    </xf>
    <xf numFmtId="0" fontId="1" fillId="0" borderId="0" xfId="0" applyFont="1" applyAlignment="1">
      <alignment horizontal="left"/>
    </xf>
    <xf numFmtId="169" fontId="1" fillId="0" borderId="0" xfId="0" applyNumberFormat="1" applyFont="1" applyAlignment="1"/>
    <xf numFmtId="0" fontId="15" fillId="0" borderId="0" xfId="0" applyFont="1" applyAlignment="1">
      <alignment horizontal="center" vertical="center"/>
    </xf>
    <xf numFmtId="0" fontId="3" fillId="0" borderId="0" xfId="0" applyFont="1" applyAlignment="1"/>
    <xf numFmtId="0" fontId="3" fillId="0" borderId="0" xfId="0" applyFont="1" applyAlignment="1">
      <alignment horizontal="center" vertical="center"/>
    </xf>
    <xf numFmtId="169" fontId="3" fillId="0" borderId="0" xfId="0" applyNumberFormat="1" applyFont="1" applyAlignment="1">
      <alignment horizontal="center" vertical="center"/>
    </xf>
    <xf numFmtId="0" fontId="3" fillId="0" borderId="0" xfId="0" applyFont="1" applyAlignment="1">
      <alignment vertical="center"/>
    </xf>
    <xf numFmtId="169" fontId="3" fillId="0" borderId="0" xfId="0" applyNumberFormat="1" applyFont="1" applyAlignment="1">
      <alignment vertical="center"/>
    </xf>
    <xf numFmtId="169" fontId="3" fillId="0" borderId="0" xfId="0" applyNumberFormat="1" applyFont="1" applyAlignment="1"/>
    <xf numFmtId="0" fontId="19" fillId="0" borderId="0" xfId="0" applyFont="1" applyAlignment="1">
      <alignment horizontal="center" vertical="center"/>
    </xf>
    <xf numFmtId="169" fontId="19" fillId="0" borderId="0" xfId="0" applyNumberFormat="1" applyFont="1" applyAlignment="1">
      <alignment horizontal="center" vertical="center"/>
    </xf>
    <xf numFmtId="0" fontId="15" fillId="0" borderId="0" xfId="0" applyFont="1" applyAlignment="1">
      <alignment vertical="center"/>
    </xf>
    <xf numFmtId="0" fontId="17" fillId="0" borderId="0" xfId="0" applyFont="1" applyAlignment="1"/>
    <xf numFmtId="169" fontId="17" fillId="0" borderId="0" xfId="0" applyNumberFormat="1" applyFont="1" applyAlignment="1"/>
    <xf numFmtId="0" fontId="13" fillId="0" borderId="0" xfId="0" applyFont="1" applyAlignment="1">
      <alignment horizontal="center" vertical="center"/>
    </xf>
    <xf numFmtId="169" fontId="13" fillId="0" borderId="0" xfId="0" applyNumberFormat="1" applyFont="1" applyAlignment="1">
      <alignment horizontal="center" vertical="center"/>
    </xf>
    <xf numFmtId="0" fontId="0" fillId="0" borderId="0" xfId="0" applyFont="1" applyAlignment="1"/>
    <xf numFmtId="169" fontId="0" fillId="0" borderId="0" xfId="0" applyNumberFormat="1" applyFont="1" applyAlignment="1"/>
    <xf numFmtId="0" fontId="20" fillId="0" borderId="0" xfId="0" applyFont="1" applyAlignment="1">
      <alignment horizontal="center" vertical="center"/>
    </xf>
    <xf numFmtId="169" fontId="20" fillId="0" borderId="0" xfId="0" applyNumberFormat="1" applyFont="1" applyAlignment="1">
      <alignment horizontal="center" vertical="center"/>
    </xf>
    <xf numFmtId="0" fontId="16" fillId="0" borderId="0" xfId="0" applyFont="1" applyAlignment="1"/>
    <xf numFmtId="169" fontId="16" fillId="0" borderId="0" xfId="0" applyNumberFormat="1" applyFont="1" applyAlignment="1"/>
    <xf numFmtId="0" fontId="24" fillId="6" borderId="3"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0" borderId="0" xfId="0" applyFont="1" applyAlignment="1">
      <alignment wrapText="1"/>
    </xf>
    <xf numFmtId="0" fontId="1" fillId="0" borderId="0" xfId="0" applyFont="1" applyAlignment="1">
      <alignment horizontal="center" vertical="center"/>
    </xf>
    <xf numFmtId="0" fontId="25" fillId="6" borderId="3" xfId="0" applyFont="1" applyFill="1" applyBorder="1" applyAlignment="1">
      <alignment horizontal="center" vertical="center"/>
    </xf>
    <xf numFmtId="0" fontId="24" fillId="6" borderId="3" xfId="0" applyFont="1" applyFill="1" applyBorder="1" applyAlignment="1">
      <alignment horizontal="center" vertical="center"/>
    </xf>
    <xf numFmtId="0" fontId="24" fillId="7" borderId="3" xfId="0" applyFont="1" applyFill="1" applyBorder="1" applyAlignment="1">
      <alignment horizontal="center" vertical="center"/>
    </xf>
    <xf numFmtId="0" fontId="26" fillId="6" borderId="3" xfId="0" applyFont="1" applyFill="1" applyBorder="1" applyAlignment="1">
      <alignment horizontal="center" vertical="center"/>
    </xf>
    <xf numFmtId="0" fontId="26" fillId="7" borderId="3" xfId="0" applyFont="1" applyFill="1" applyBorder="1" applyAlignment="1">
      <alignment horizontal="center" vertical="center"/>
    </xf>
    <xf numFmtId="0" fontId="29" fillId="6" borderId="3" xfId="0" applyFont="1" applyFill="1" applyBorder="1" applyAlignment="1">
      <alignment horizontal="center" vertical="center"/>
    </xf>
    <xf numFmtId="0" fontId="0" fillId="0" borderId="0" xfId="0" applyFont="1" applyAlignment="1">
      <alignment vertical="center"/>
    </xf>
    <xf numFmtId="0" fontId="32" fillId="0" borderId="0" xfId="0" applyFont="1" applyAlignment="1">
      <alignment horizontal="center" vertical="center"/>
    </xf>
    <xf numFmtId="0" fontId="31" fillId="0" borderId="0" xfId="0" applyFont="1" applyAlignment="1">
      <alignment horizontal="center" vertical="center"/>
    </xf>
    <xf numFmtId="0" fontId="33" fillId="0" borderId="3" xfId="0" applyFont="1" applyBorder="1" applyAlignment="1">
      <alignment horizontal="center" vertical="center" wrapText="1"/>
    </xf>
    <xf numFmtId="0" fontId="24" fillId="9" borderId="3" xfId="0" applyFont="1" applyFill="1" applyBorder="1" applyAlignment="1">
      <alignment horizontal="center" vertical="center"/>
    </xf>
    <xf numFmtId="164" fontId="1" fillId="0" borderId="0" xfId="0" applyNumberFormat="1" applyFont="1" applyAlignment="1">
      <alignment horizontal="center" vertical="center"/>
    </xf>
    <xf numFmtId="0" fontId="24" fillId="8" borderId="3" xfId="0" applyFont="1" applyFill="1" applyBorder="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center" vertical="center"/>
    </xf>
    <xf numFmtId="0" fontId="25" fillId="6" borderId="3"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24" fillId="6" borderId="29" xfId="0" applyFont="1" applyFill="1" applyBorder="1" applyAlignment="1">
      <alignment horizontal="center" vertical="center"/>
    </xf>
    <xf numFmtId="0" fontId="24" fillId="10" borderId="3" xfId="0" applyFont="1" applyFill="1" applyBorder="1" applyAlignment="1">
      <alignment horizontal="center" vertical="center"/>
    </xf>
    <xf numFmtId="0" fontId="25" fillId="10" borderId="3" xfId="0" applyFont="1" applyFill="1" applyBorder="1" applyAlignment="1">
      <alignment horizontal="center" vertical="center" wrapText="1"/>
    </xf>
    <xf numFmtId="0" fontId="24" fillId="11" borderId="3" xfId="0" applyFont="1" applyFill="1" applyBorder="1" applyAlignment="1">
      <alignment horizontal="center" vertical="center"/>
    </xf>
    <xf numFmtId="0" fontId="25" fillId="11" borderId="3" xfId="0" applyFont="1" applyFill="1" applyBorder="1" applyAlignment="1">
      <alignment horizontal="center" vertical="center" wrapText="1"/>
    </xf>
    <xf numFmtId="0" fontId="10" fillId="0" borderId="0" xfId="0" applyFont="1" applyAlignment="1">
      <alignment horizontal="center" vertical="top"/>
    </xf>
    <xf numFmtId="0" fontId="4" fillId="5" borderId="6" xfId="0" applyFont="1" applyFill="1" applyBorder="1" applyAlignment="1">
      <alignment horizontal="center" vertical="top"/>
    </xf>
    <xf numFmtId="0" fontId="13" fillId="0" borderId="0" xfId="0" applyFont="1" applyAlignment="1">
      <alignment horizontal="center" vertical="top"/>
    </xf>
    <xf numFmtId="0" fontId="1" fillId="6" borderId="15" xfId="0" applyFont="1" applyFill="1" applyBorder="1" applyAlignment="1">
      <alignment horizontal="center" vertical="top"/>
    </xf>
    <xf numFmtId="0" fontId="14" fillId="6" borderId="19" xfId="0" applyFont="1" applyFill="1" applyBorder="1" applyAlignment="1">
      <alignment horizontal="center" vertical="top"/>
    </xf>
    <xf numFmtId="0" fontId="14" fillId="6" borderId="25" xfId="0" applyFont="1" applyFill="1" applyBorder="1" applyAlignment="1">
      <alignment horizontal="center" vertical="top"/>
    </xf>
    <xf numFmtId="0" fontId="1" fillId="6" borderId="25" xfId="0" applyFont="1" applyFill="1" applyBorder="1" applyAlignment="1">
      <alignment horizontal="center" vertical="top"/>
    </xf>
    <xf numFmtId="0" fontId="1" fillId="6" borderId="26" xfId="0" applyFont="1" applyFill="1" applyBorder="1" applyAlignment="1">
      <alignment horizontal="center" vertical="top"/>
    </xf>
    <xf numFmtId="0" fontId="15" fillId="6" borderId="15" xfId="0" applyFont="1" applyFill="1" applyBorder="1" applyAlignment="1">
      <alignment horizontal="center" vertical="top"/>
    </xf>
    <xf numFmtId="0" fontId="15" fillId="6" borderId="6" xfId="0" applyFont="1" applyFill="1" applyBorder="1" applyAlignment="1">
      <alignment horizontal="center" vertical="top"/>
    </xf>
    <xf numFmtId="0" fontId="15" fillId="7" borderId="6" xfId="0" applyFont="1" applyFill="1" applyBorder="1" applyAlignment="1">
      <alignment horizontal="center" vertical="top"/>
    </xf>
    <xf numFmtId="0" fontId="15" fillId="7" borderId="6" xfId="0" applyFont="1" applyFill="1" applyBorder="1" applyAlignment="1">
      <alignment horizontal="center" vertical="top" wrapText="1"/>
    </xf>
    <xf numFmtId="0" fontId="18" fillId="6" borderId="6" xfId="0" applyFont="1" applyFill="1" applyBorder="1" applyAlignment="1">
      <alignment horizontal="center" vertical="top"/>
    </xf>
    <xf numFmtId="0" fontId="18" fillId="7" borderId="6" xfId="0" applyFont="1" applyFill="1" applyBorder="1" applyAlignment="1">
      <alignment horizontal="center" vertical="top"/>
    </xf>
    <xf numFmtId="0" fontId="15" fillId="6" borderId="6" xfId="0" applyFont="1" applyFill="1" applyBorder="1" applyAlignment="1">
      <alignment horizontal="center" vertical="top" wrapText="1"/>
    </xf>
    <xf numFmtId="0" fontId="15" fillId="11" borderId="28" xfId="0" applyFont="1" applyFill="1" applyBorder="1" applyAlignment="1">
      <alignment horizontal="center" vertical="top"/>
    </xf>
    <xf numFmtId="0" fontId="15" fillId="11" borderId="31" xfId="0" applyFont="1" applyFill="1" applyBorder="1" applyAlignment="1">
      <alignment horizontal="center" vertical="top" wrapText="1"/>
    </xf>
    <xf numFmtId="0" fontId="15" fillId="11" borderId="31" xfId="0" applyFont="1" applyFill="1" applyBorder="1" applyAlignment="1">
      <alignment horizontal="center" vertical="top"/>
    </xf>
    <xf numFmtId="0" fontId="21" fillId="0" borderId="0" xfId="0" applyFont="1" applyAlignment="1">
      <alignment horizontal="center" vertical="top"/>
    </xf>
    <xf numFmtId="0" fontId="34" fillId="11" borderId="28" xfId="0" applyFont="1" applyFill="1" applyBorder="1" applyAlignment="1">
      <alignment horizontal="center" vertical="top"/>
    </xf>
    <xf numFmtId="0" fontId="15" fillId="10" borderId="28" xfId="0" applyFont="1" applyFill="1" applyBorder="1" applyAlignment="1">
      <alignment horizontal="center" vertical="top" wrapText="1"/>
    </xf>
    <xf numFmtId="0" fontId="21" fillId="0" borderId="0" xfId="0" applyFont="1" applyAlignment="1">
      <alignment horizontal="center" vertical="top" wrapText="1"/>
    </xf>
    <xf numFmtId="0" fontId="0" fillId="0" borderId="0" xfId="0" applyFont="1" applyAlignment="1">
      <alignment horizontal="center" vertical="top"/>
    </xf>
    <xf numFmtId="0" fontId="34" fillId="6" borderId="19" xfId="0" applyFont="1" applyFill="1" applyBorder="1" applyAlignment="1">
      <alignment horizontal="center" vertical="top"/>
    </xf>
    <xf numFmtId="0" fontId="29" fillId="7" borderId="3" xfId="0" applyFont="1" applyFill="1" applyBorder="1" applyAlignment="1">
      <alignment horizontal="center" vertical="center"/>
    </xf>
    <xf numFmtId="0" fontId="30" fillId="7" borderId="3"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37" fillId="6" borderId="3" xfId="0" applyFont="1" applyFill="1" applyBorder="1" applyAlignment="1">
      <alignment horizontal="center" vertical="center"/>
    </xf>
    <xf numFmtId="0" fontId="38" fillId="6" borderId="3" xfId="0" applyFont="1" applyFill="1" applyBorder="1" applyAlignment="1">
      <alignment horizontal="center" vertical="center" wrapText="1"/>
    </xf>
    <xf numFmtId="0" fontId="5" fillId="0" borderId="8" xfId="0" applyFont="1" applyBorder="1"/>
    <xf numFmtId="0" fontId="5" fillId="0" borderId="9" xfId="0" applyFont="1" applyBorder="1"/>
    <xf numFmtId="0" fontId="5" fillId="0" borderId="12" xfId="0" applyFont="1" applyBorder="1"/>
    <xf numFmtId="0" fontId="5" fillId="0" borderId="13" xfId="0" applyFont="1" applyBorder="1"/>
    <xf numFmtId="0" fontId="5" fillId="0" borderId="14" xfId="0" applyFont="1" applyBorder="1"/>
    <xf numFmtId="0" fontId="0" fillId="0" borderId="0" xfId="0" applyFont="1" applyAlignment="1"/>
    <xf numFmtId="0" fontId="15" fillId="11" borderId="30" xfId="0" applyFont="1" applyFill="1" applyBorder="1" applyAlignment="1">
      <alignment horizontal="center" vertical="top"/>
    </xf>
    <xf numFmtId="0" fontId="15" fillId="11" borderId="32" xfId="0" applyFont="1" applyFill="1" applyBorder="1" applyAlignment="1">
      <alignment horizontal="center" vertical="top"/>
    </xf>
    <xf numFmtId="0" fontId="15" fillId="10" borderId="30" xfId="0" applyFont="1" applyFill="1" applyBorder="1" applyAlignment="1">
      <alignment horizontal="center" vertical="top"/>
    </xf>
    <xf numFmtId="0" fontId="15" fillId="10" borderId="19" xfId="0" applyFont="1" applyFill="1" applyBorder="1" applyAlignment="1">
      <alignment horizontal="center" vertical="top"/>
    </xf>
    <xf numFmtId="0" fontId="15" fillId="10" borderId="32" xfId="0" applyFont="1" applyFill="1" applyBorder="1" applyAlignment="1">
      <alignment horizontal="center" vertical="top"/>
    </xf>
    <xf numFmtId="0" fontId="15" fillId="11" borderId="19" xfId="0" applyFont="1" applyFill="1" applyBorder="1" applyAlignment="1">
      <alignment horizontal="center" vertical="top"/>
    </xf>
    <xf numFmtId="0" fontId="36" fillId="10" borderId="30" xfId="0" applyFont="1" applyFill="1" applyBorder="1" applyAlignment="1">
      <alignment horizontal="center" vertical="top" wrapText="1"/>
    </xf>
    <xf numFmtId="0" fontId="36" fillId="10" borderId="19" xfId="0" applyFont="1" applyFill="1" applyBorder="1" applyAlignment="1">
      <alignment horizontal="center" vertical="top" wrapText="1"/>
    </xf>
    <xf numFmtId="0" fontId="36" fillId="10" borderId="32" xfId="0" applyFont="1" applyFill="1" applyBorder="1" applyAlignment="1">
      <alignment horizontal="center" vertical="top" wrapText="1"/>
    </xf>
    <xf numFmtId="0" fontId="34" fillId="11" borderId="30" xfId="0" applyFont="1" applyFill="1" applyBorder="1" applyAlignment="1">
      <alignment horizontal="center" vertical="top" wrapText="1"/>
    </xf>
    <xf numFmtId="0" fontId="15" fillId="11" borderId="19" xfId="0" applyFont="1" applyFill="1" applyBorder="1" applyAlignment="1">
      <alignment horizontal="center" vertical="top" wrapText="1"/>
    </xf>
    <xf numFmtId="0" fontId="15" fillId="11" borderId="32" xfId="0" applyFont="1" applyFill="1" applyBorder="1" applyAlignment="1">
      <alignment horizontal="center" vertical="top" wrapText="1"/>
    </xf>
    <xf numFmtId="0" fontId="11" fillId="4" borderId="7" xfId="0" applyFont="1" applyFill="1" applyBorder="1" applyAlignment="1">
      <alignment horizontal="center" vertical="center"/>
    </xf>
    <xf numFmtId="169" fontId="31" fillId="0" borderId="16" xfId="0" applyNumberFormat="1" applyFont="1" applyBorder="1" applyAlignment="1">
      <alignment horizontal="center" vertical="center" wrapText="1"/>
    </xf>
    <xf numFmtId="0" fontId="5" fillId="0" borderId="17" xfId="0" applyFont="1" applyBorder="1"/>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34" fillId="10" borderId="30" xfId="0" applyFont="1" applyFill="1" applyBorder="1" applyAlignment="1">
      <alignment horizontal="center" vertical="top" wrapText="1"/>
    </xf>
    <xf numFmtId="0" fontId="0" fillId="0" borderId="32" xfId="0" applyFont="1" applyBorder="1" applyAlignment="1">
      <alignment horizontal="center" vertical="top" wrapText="1"/>
    </xf>
    <xf numFmtId="0" fontId="15" fillId="11" borderId="30" xfId="0" applyFont="1" applyFill="1" applyBorder="1" applyAlignment="1">
      <alignment horizontal="center" vertical="top" wrapText="1"/>
    </xf>
    <xf numFmtId="0" fontId="34" fillId="10" borderId="19" xfId="0" applyFont="1" applyFill="1" applyBorder="1" applyAlignment="1">
      <alignment horizontal="center" vertical="top" wrapText="1"/>
    </xf>
    <xf numFmtId="0" fontId="34" fillId="10" borderId="32" xfId="0" applyFont="1" applyFill="1" applyBorder="1" applyAlignment="1">
      <alignment horizontal="center" vertical="top" wrapText="1"/>
    </xf>
    <xf numFmtId="0" fontId="15" fillId="10" borderId="30" xfId="0" applyFont="1" applyFill="1" applyBorder="1" applyAlignment="1">
      <alignment horizontal="center" vertical="top" wrapText="1"/>
    </xf>
    <xf numFmtId="0" fontId="15" fillId="10" borderId="19" xfId="0" applyFont="1" applyFill="1" applyBorder="1" applyAlignment="1">
      <alignment horizontal="center" vertical="top" wrapText="1"/>
    </xf>
    <xf numFmtId="0" fontId="15" fillId="10" borderId="32" xfId="0" applyFont="1" applyFill="1" applyBorder="1" applyAlignment="1">
      <alignment horizontal="center" vertical="top" wrapText="1"/>
    </xf>
    <xf numFmtId="0" fontId="34" fillId="10" borderId="30" xfId="0" applyFont="1" applyFill="1" applyBorder="1" applyAlignment="1">
      <alignment horizontal="center" vertical="top"/>
    </xf>
    <xf numFmtId="0" fontId="34" fillId="10" borderId="19" xfId="0" applyFont="1" applyFill="1" applyBorder="1" applyAlignment="1">
      <alignment horizontal="center" vertical="top"/>
    </xf>
    <xf numFmtId="0" fontId="34" fillId="10" borderId="32" xfId="0" applyFont="1" applyFill="1" applyBorder="1" applyAlignment="1">
      <alignment horizontal="center" vertical="top"/>
    </xf>
    <xf numFmtId="0" fontId="15" fillId="6" borderId="19" xfId="0" applyFont="1" applyFill="1" applyBorder="1" applyAlignment="1">
      <alignment horizontal="center" vertical="top"/>
    </xf>
    <xf numFmtId="0" fontId="15" fillId="6" borderId="27" xfId="0" applyFont="1" applyFill="1" applyBorder="1" applyAlignment="1">
      <alignment horizontal="center" vertical="top"/>
    </xf>
    <xf numFmtId="0" fontId="15" fillId="7" borderId="19"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5" fillId="7" borderId="19" xfId="0" applyFont="1" applyFill="1" applyBorder="1" applyAlignment="1">
      <alignment horizontal="center" vertical="top"/>
    </xf>
    <xf numFmtId="0" fontId="35" fillId="6" borderId="19" xfId="0" applyFont="1" applyFill="1" applyBorder="1" applyAlignment="1">
      <alignment horizontal="center" vertical="top"/>
    </xf>
    <xf numFmtId="0" fontId="18" fillId="7" borderId="19" xfId="0" applyFont="1" applyFill="1" applyBorder="1" applyAlignment="1">
      <alignment horizontal="center" vertical="top"/>
    </xf>
    <xf numFmtId="0" fontId="36" fillId="6" borderId="19" xfId="0" applyFont="1" applyFill="1" applyBorder="1" applyAlignment="1">
      <alignment horizontal="center" vertical="top" wrapText="1"/>
    </xf>
    <xf numFmtId="0" fontId="36" fillId="7" borderId="19" xfId="0" applyFont="1" applyFill="1" applyBorder="1" applyAlignment="1">
      <alignment horizontal="center" vertical="top" wrapText="1"/>
    </xf>
    <xf numFmtId="0" fontId="34" fillId="6" borderId="19" xfId="0" applyFont="1" applyFill="1" applyBorder="1" applyAlignment="1">
      <alignment horizontal="center" vertical="top"/>
    </xf>
    <xf numFmtId="0" fontId="34" fillId="7" borderId="19" xfId="0" applyFont="1" applyFill="1" applyBorder="1" applyAlignment="1">
      <alignment horizontal="center" vertical="top"/>
    </xf>
    <xf numFmtId="0" fontId="34" fillId="6" borderId="15" xfId="0" applyFont="1" applyFill="1" applyBorder="1" applyAlignment="1">
      <alignment horizontal="center" vertical="top"/>
    </xf>
    <xf numFmtId="0" fontId="34" fillId="7" borderId="15" xfId="0" applyFont="1" applyFill="1" applyBorder="1" applyAlignment="1">
      <alignment horizontal="center" vertical="top" wrapText="1"/>
    </xf>
    <xf numFmtId="0" fontId="34" fillId="7" borderId="19" xfId="0" applyFont="1" applyFill="1" applyBorder="1" applyAlignment="1">
      <alignment horizontal="center" vertical="top" wrapText="1"/>
    </xf>
    <xf numFmtId="0" fontId="34" fillId="7" borderId="27" xfId="0" applyFont="1" applyFill="1" applyBorder="1" applyAlignment="1">
      <alignment horizontal="center" vertical="top" wrapText="1"/>
    </xf>
    <xf numFmtId="0" fontId="3" fillId="7" borderId="19" xfId="0" applyFont="1" applyFill="1" applyBorder="1" applyAlignment="1">
      <alignment horizontal="center" vertical="top"/>
    </xf>
    <xf numFmtId="0" fontId="15" fillId="7" borderId="27" xfId="0" applyFont="1" applyFill="1" applyBorder="1" applyAlignment="1">
      <alignment horizontal="center" vertical="top"/>
    </xf>
    <xf numFmtId="0" fontId="2" fillId="12" borderId="1" xfId="0" applyFont="1" applyFill="1" applyBorder="1" applyAlignment="1">
      <alignment horizontal="center" vertical="center" wrapText="1"/>
    </xf>
    <xf numFmtId="0" fontId="5" fillId="13" borderId="4" xfId="0" applyFont="1" applyFill="1" applyBorder="1"/>
    <xf numFmtId="0" fontId="5" fillId="13" borderId="5" xfId="0" applyFont="1" applyFill="1" applyBorder="1"/>
    <xf numFmtId="0" fontId="1" fillId="12" borderId="6" xfId="0" applyFont="1" applyFill="1" applyBorder="1" applyAlignment="1"/>
    <xf numFmtId="0" fontId="1" fillId="14" borderId="6" xfId="0" applyFont="1" applyFill="1" applyBorder="1" applyAlignment="1"/>
    <xf numFmtId="0" fontId="1" fillId="13" borderId="0" xfId="0" applyFont="1" applyFill="1" applyAlignment="1"/>
    <xf numFmtId="0" fontId="0" fillId="13" borderId="0" xfId="0" applyFont="1" applyFill="1" applyAlignment="1"/>
    <xf numFmtId="0" fontId="5" fillId="13" borderId="8" xfId="0" applyFont="1" applyFill="1" applyBorder="1"/>
    <xf numFmtId="0" fontId="5" fillId="13" borderId="9" xfId="0" applyFont="1" applyFill="1" applyBorder="1"/>
    <xf numFmtId="0" fontId="5" fillId="13" borderId="12" xfId="0" applyFont="1" applyFill="1" applyBorder="1"/>
    <xf numFmtId="0" fontId="5" fillId="13" borderId="13" xfId="0" applyFont="1" applyFill="1" applyBorder="1"/>
    <xf numFmtId="0" fontId="5" fillId="13" borderId="14" xfId="0" applyFont="1" applyFill="1" applyBorder="1"/>
    <xf numFmtId="0" fontId="1" fillId="12" borderId="6" xfId="0" applyFont="1" applyFill="1" applyBorder="1" applyAlignment="1">
      <alignment vertical="center"/>
    </xf>
    <xf numFmtId="0" fontId="9" fillId="12" borderId="7" xfId="0" applyFont="1" applyFill="1" applyBorder="1" applyAlignment="1">
      <alignment horizontal="center" vertical="center"/>
    </xf>
    <xf numFmtId="0" fontId="9" fillId="14" borderId="7" xfId="0" applyFont="1" applyFill="1" applyBorder="1" applyAlignment="1">
      <alignment horizontal="center" vertical="center"/>
    </xf>
    <xf numFmtId="16" fontId="1" fillId="14" borderId="6" xfId="0" applyNumberFormat="1" applyFont="1" applyFill="1" applyBorder="1" applyAlignment="1"/>
    <xf numFmtId="165" fontId="1" fillId="12" borderId="7" xfId="0" applyNumberFormat="1" applyFont="1" applyFill="1" applyBorder="1" applyAlignment="1">
      <alignment wrapText="1"/>
    </xf>
    <xf numFmtId="0" fontId="5" fillId="13" borderId="8" xfId="0" applyFont="1" applyFill="1" applyBorder="1" applyAlignment="1"/>
    <xf numFmtId="0" fontId="5" fillId="13" borderId="9" xfId="0" applyFont="1" applyFill="1" applyBorder="1" applyAlignment="1"/>
    <xf numFmtId="0" fontId="5" fillId="13" borderId="10" xfId="0" applyFont="1" applyFill="1" applyBorder="1" applyAlignment="1"/>
    <xf numFmtId="0" fontId="5" fillId="13" borderId="11" xfId="0" applyFont="1" applyFill="1" applyBorder="1" applyAlignment="1"/>
    <xf numFmtId="0" fontId="5" fillId="13" borderId="12" xfId="0" applyFont="1" applyFill="1" applyBorder="1" applyAlignment="1"/>
    <xf numFmtId="0" fontId="5" fillId="13" borderId="13" xfId="0" applyFont="1" applyFill="1" applyBorder="1" applyAlignment="1"/>
    <xf numFmtId="0" fontId="5" fillId="13" borderId="14" xfId="0" applyFont="1" applyFill="1" applyBorder="1" applyAlignment="1"/>
    <xf numFmtId="0" fontId="5" fillId="13" borderId="4" xfId="0" applyFont="1" applyFill="1" applyBorder="1" applyAlignment="1"/>
    <xf numFmtId="0" fontId="5" fillId="13" borderId="5" xfId="0" applyFont="1" applyFill="1" applyBorder="1" applyAlignment="1"/>
    <xf numFmtId="0" fontId="4" fillId="12" borderId="14" xfId="0" applyFont="1" applyFill="1" applyBorder="1" applyAlignment="1">
      <alignment horizontal="left" vertical="center"/>
    </xf>
    <xf numFmtId="0" fontId="39" fillId="13" borderId="0" xfId="0" applyFont="1" applyFill="1" applyAlignment="1"/>
    <xf numFmtId="0" fontId="40" fillId="13" borderId="0" xfId="0" applyFont="1" applyFill="1" applyAlignment="1">
      <alignment horizontal="center" vertical="center" wrapText="1"/>
    </xf>
    <xf numFmtId="0" fontId="24" fillId="12" borderId="14" xfId="0" applyFont="1" applyFill="1" applyBorder="1" applyAlignment="1">
      <alignment horizontal="left" vertical="center"/>
    </xf>
    <xf numFmtId="0" fontId="42" fillId="12" borderId="1" xfId="0" applyFont="1" applyFill="1" applyBorder="1" applyAlignment="1">
      <alignment horizontal="center"/>
    </xf>
    <xf numFmtId="0" fontId="43" fillId="13" borderId="4" xfId="0" applyFont="1" applyFill="1" applyBorder="1"/>
    <xf numFmtId="0" fontId="43" fillId="13" borderId="5" xfId="0" applyFont="1" applyFill="1" applyBorder="1"/>
  </cellXfs>
  <cellStyles count="3">
    <cellStyle name="Followed Hyperlink" xfId="2" builtinId="9" hidden="1"/>
    <cellStyle name="Hyperlink" xfId="1" builtinId="8" hidden="1"/>
    <cellStyle name="Normal" xfId="0" builtinId="0"/>
  </cellStyles>
  <dxfs count="25">
    <dxf>
      <fill>
        <patternFill patternType="solid">
          <fgColor rgb="FFCCC0D9"/>
          <bgColor rgb="FFCCC0D9"/>
        </patternFill>
      </fill>
    </dxf>
    <dxf>
      <font>
        <color rgb="FFF20884"/>
      </font>
      <fill>
        <patternFill patternType="solid">
          <fgColor rgb="FFFF99CC"/>
          <bgColor rgb="FFFF99CC"/>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FABF8F"/>
          <bgColor rgb="FFFABF8F"/>
        </patternFill>
      </fill>
    </dxf>
    <dxf>
      <fill>
        <patternFill patternType="solid">
          <fgColor rgb="FFFABF8F"/>
          <bgColor rgb="FFFABF8F"/>
        </patternFill>
      </fill>
    </dxf>
    <dxf>
      <fill>
        <patternFill patternType="solid">
          <fgColor rgb="FF8DB3E2"/>
          <bgColor rgb="FF8DB3E2"/>
        </patternFill>
      </fill>
    </dxf>
    <dxf>
      <font>
        <color rgb="FF993300"/>
      </font>
      <fill>
        <patternFill patternType="solid">
          <fgColor rgb="FFFFFF99"/>
          <bgColor rgb="FFFFFF99"/>
        </patternFill>
      </fill>
    </dxf>
    <dxf>
      <font>
        <color rgb="FF006411"/>
      </font>
      <fill>
        <patternFill patternType="solid">
          <fgColor rgb="FFCCFFCC"/>
          <bgColor rgb="FFCCFFCC"/>
        </patternFill>
      </fill>
    </dxf>
    <dxf>
      <font>
        <color rgb="FFF20884"/>
      </font>
      <fill>
        <patternFill patternType="solid">
          <fgColor rgb="FFFF99CC"/>
          <bgColor rgb="FFFF99CC"/>
        </patternFill>
      </fill>
    </dxf>
    <dxf>
      <font>
        <color rgb="FFF20884"/>
      </font>
      <fill>
        <patternFill patternType="solid">
          <fgColor rgb="FFFF99CC"/>
          <bgColor rgb="FFFF99CC"/>
        </patternFill>
      </fill>
    </dxf>
    <dxf>
      <font>
        <color rgb="FF006411"/>
      </font>
      <fill>
        <patternFill patternType="solid">
          <fgColor rgb="FFCCFFCC"/>
          <bgColor rgb="FFCCFFCC"/>
        </patternFill>
      </fill>
    </dxf>
    <dxf>
      <font>
        <color rgb="FFF20884"/>
      </font>
      <fill>
        <patternFill patternType="solid">
          <fgColor rgb="FFFF99CC"/>
          <bgColor rgb="FFFF99CC"/>
        </patternFill>
      </fill>
    </dxf>
    <dxf>
      <font>
        <color rgb="FFF20884"/>
      </font>
      <fill>
        <patternFill patternType="solid">
          <fgColor rgb="FFFF99CC"/>
          <bgColor rgb="FFFF99CC"/>
        </patternFill>
      </fill>
    </dxf>
    <dxf>
      <font>
        <color rgb="FFF20884"/>
      </font>
      <fill>
        <patternFill patternType="solid">
          <fgColor rgb="FFFF99CC"/>
          <bgColor rgb="FFFF99CC"/>
        </patternFill>
      </fill>
    </dxf>
    <dxf>
      <font>
        <color rgb="FFF20884"/>
      </font>
      <fill>
        <patternFill patternType="solid">
          <fgColor rgb="FFFF99CC"/>
          <bgColor rgb="FFFF99CC"/>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
      <fill>
        <patternFill patternType="solid">
          <fgColor rgb="FFDD0806"/>
          <bgColor rgb="FFDD0806"/>
        </patternFill>
      </fill>
    </dxf>
  </dxfs>
  <tableStyles count="0" defaultTableStyle="TableStyleMedium9" defaultPivotStyle="PivotStyleMedium4"/>
  <colors>
    <mruColors>
      <color rgb="FF0066CC"/>
      <color rgb="FF00ABEA"/>
      <color rgb="FFE5DFE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297180</xdr:colOff>
      <xdr:row>0</xdr:row>
      <xdr:rowOff>129540</xdr:rowOff>
    </xdr:from>
    <xdr:to>
      <xdr:col>9</xdr:col>
      <xdr:colOff>487680</xdr:colOff>
      <xdr:row>8</xdr:row>
      <xdr:rowOff>100242</xdr:rowOff>
    </xdr:to>
    <xdr:pic>
      <xdr:nvPicPr>
        <xdr:cNvPr id="5" name="Picture 4">
          <a:extLst>
            <a:ext uri="{FF2B5EF4-FFF2-40B4-BE49-F238E27FC236}">
              <a16:creationId xmlns:a16="http://schemas.microsoft.com/office/drawing/2014/main" id="{116DDC68-C32F-49B9-A1AE-9DE01BF9C6CE}"/>
            </a:ext>
          </a:extLst>
        </xdr:cNvPr>
        <xdr:cNvPicPr>
          <a:picLocks noChangeAspect="1"/>
        </xdr:cNvPicPr>
      </xdr:nvPicPr>
      <xdr:blipFill>
        <a:blip xmlns:r="http://schemas.openxmlformats.org/officeDocument/2006/relationships" r:embed="rId1"/>
        <a:stretch>
          <a:fillRect/>
        </a:stretch>
      </xdr:blipFill>
      <xdr:spPr>
        <a:xfrm>
          <a:off x="4686300" y="129540"/>
          <a:ext cx="3939540" cy="13118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election activeCell="S5" sqref="S5"/>
    </sheetView>
  </sheetViews>
  <sheetFormatPr defaultColWidth="14.44140625" defaultRowHeight="15" customHeight="1" x14ac:dyDescent="0.25"/>
  <cols>
    <col min="1" max="1" width="23.44140625" style="188" customWidth="1"/>
    <col min="2" max="2" width="31.44140625" style="188" customWidth="1"/>
    <col min="3" max="11" width="9.109375" style="188" customWidth="1"/>
    <col min="12" max="12" width="2.44140625" style="188" customWidth="1"/>
    <col min="13" max="23" width="9.109375" style="188" customWidth="1"/>
    <col min="24" max="26" width="10" style="188" customWidth="1"/>
    <col min="27" max="16384" width="14.44140625" style="188"/>
  </cols>
  <sheetData>
    <row r="1" spans="1:26" ht="21.75" customHeight="1" x14ac:dyDescent="0.25">
      <c r="A1" s="182"/>
      <c r="B1" s="183"/>
      <c r="C1" s="183"/>
      <c r="D1" s="183"/>
      <c r="E1" s="183"/>
      <c r="F1" s="183"/>
      <c r="G1" s="183"/>
      <c r="H1" s="183"/>
      <c r="I1" s="183"/>
      <c r="J1" s="183"/>
      <c r="K1" s="184"/>
      <c r="L1" s="185"/>
      <c r="M1" s="185"/>
      <c r="N1" s="185"/>
      <c r="O1" s="185"/>
      <c r="P1" s="185"/>
      <c r="Q1" s="185"/>
      <c r="R1" s="186"/>
      <c r="S1" s="186"/>
      <c r="T1" s="186"/>
      <c r="U1" s="186"/>
      <c r="V1" s="187"/>
      <c r="W1" s="187"/>
      <c r="X1" s="187"/>
      <c r="Y1" s="187"/>
      <c r="Z1" s="187"/>
    </row>
    <row r="2" spans="1:26" ht="12" customHeight="1" x14ac:dyDescent="0.25">
      <c r="A2" s="198"/>
      <c r="B2" s="199"/>
      <c r="C2" s="199"/>
      <c r="D2" s="199"/>
      <c r="E2" s="199"/>
      <c r="F2" s="199"/>
      <c r="G2" s="199"/>
      <c r="H2" s="199"/>
      <c r="I2" s="199"/>
      <c r="J2" s="199"/>
      <c r="K2" s="200"/>
      <c r="L2" s="185"/>
      <c r="M2" s="185"/>
      <c r="N2" s="185"/>
      <c r="O2" s="185"/>
      <c r="P2" s="185"/>
      <c r="Q2" s="185"/>
      <c r="R2" s="186"/>
      <c r="S2" s="186"/>
      <c r="T2" s="186"/>
      <c r="U2" s="186"/>
      <c r="V2" s="187"/>
      <c r="W2" s="187"/>
      <c r="X2" s="187"/>
      <c r="Y2" s="187"/>
      <c r="Z2" s="187"/>
    </row>
    <row r="3" spans="1:26" ht="12" customHeight="1" x14ac:dyDescent="0.25">
      <c r="A3" s="201"/>
      <c r="K3" s="202"/>
      <c r="L3" s="185"/>
      <c r="M3" s="185"/>
      <c r="N3" s="185"/>
      <c r="O3" s="185"/>
      <c r="P3" s="185"/>
      <c r="Q3" s="185"/>
      <c r="R3" s="186"/>
      <c r="S3" s="186"/>
      <c r="T3" s="186"/>
      <c r="U3" s="186"/>
      <c r="V3" s="187"/>
      <c r="W3" s="187"/>
      <c r="X3" s="187"/>
      <c r="Y3" s="187"/>
      <c r="Z3" s="187"/>
    </row>
    <row r="4" spans="1:26" ht="12" customHeight="1" x14ac:dyDescent="0.25">
      <c r="A4" s="201"/>
      <c r="K4" s="202"/>
      <c r="L4" s="185"/>
      <c r="M4" s="185"/>
      <c r="N4" s="185"/>
      <c r="O4" s="185"/>
      <c r="P4" s="185"/>
      <c r="Q4" s="185"/>
      <c r="R4" s="186"/>
      <c r="S4" s="186"/>
      <c r="T4" s="186"/>
      <c r="U4" s="186"/>
      <c r="V4" s="187"/>
      <c r="W4" s="187"/>
      <c r="X4" s="187"/>
      <c r="Y4" s="187"/>
      <c r="Z4" s="187"/>
    </row>
    <row r="5" spans="1:26" ht="12" customHeight="1" x14ac:dyDescent="0.25">
      <c r="A5" s="201"/>
      <c r="K5" s="202"/>
      <c r="L5" s="185"/>
      <c r="M5" s="185"/>
      <c r="N5" s="185"/>
      <c r="O5" s="185"/>
      <c r="P5" s="185"/>
      <c r="Q5" s="185"/>
      <c r="R5" s="186"/>
      <c r="S5" s="186"/>
      <c r="T5" s="186"/>
      <c r="U5" s="186"/>
      <c r="V5" s="187"/>
      <c r="W5" s="187"/>
      <c r="X5" s="187"/>
      <c r="Y5" s="187"/>
      <c r="Z5" s="187"/>
    </row>
    <row r="6" spans="1:26" ht="12" customHeight="1" x14ac:dyDescent="0.25">
      <c r="A6" s="201"/>
      <c r="K6" s="202"/>
      <c r="L6" s="185"/>
      <c r="M6" s="185"/>
      <c r="N6" s="185"/>
      <c r="O6" s="185"/>
      <c r="P6" s="185"/>
      <c r="Q6" s="185"/>
      <c r="R6" s="186"/>
      <c r="S6" s="186"/>
      <c r="T6" s="186"/>
      <c r="U6" s="186"/>
      <c r="V6" s="187"/>
      <c r="W6" s="187"/>
      <c r="X6" s="187"/>
      <c r="Y6" s="187"/>
      <c r="Z6" s="187"/>
    </row>
    <row r="7" spans="1:26" ht="12" customHeight="1" x14ac:dyDescent="0.25">
      <c r="A7" s="201"/>
      <c r="K7" s="202"/>
      <c r="L7" s="185"/>
      <c r="M7" s="185"/>
      <c r="N7" s="185"/>
      <c r="O7" s="185"/>
      <c r="P7" s="185"/>
      <c r="Q7" s="185"/>
      <c r="R7" s="186"/>
      <c r="S7" s="186"/>
      <c r="T7" s="186"/>
      <c r="U7" s="186"/>
      <c r="V7" s="186"/>
      <c r="W7" s="186"/>
      <c r="X7" s="187"/>
      <c r="Y7" s="187"/>
      <c r="Z7" s="187"/>
    </row>
    <row r="8" spans="1:26" ht="12" customHeight="1" x14ac:dyDescent="0.25">
      <c r="A8" s="201"/>
      <c r="K8" s="202"/>
      <c r="L8" s="185"/>
      <c r="M8" s="185"/>
      <c r="N8" s="185"/>
      <c r="O8" s="185"/>
      <c r="P8" s="185"/>
      <c r="Q8" s="185"/>
      <c r="R8" s="186"/>
      <c r="S8" s="186"/>
      <c r="T8" s="186"/>
      <c r="U8" s="186"/>
      <c r="V8" s="186"/>
      <c r="W8" s="186"/>
      <c r="X8" s="187"/>
      <c r="Y8" s="187"/>
      <c r="Z8" s="187"/>
    </row>
    <row r="9" spans="1:26" ht="12" customHeight="1" x14ac:dyDescent="0.25">
      <c r="A9" s="201"/>
      <c r="K9" s="202"/>
      <c r="L9" s="185"/>
      <c r="M9" s="185"/>
      <c r="N9" s="185"/>
      <c r="O9" s="185"/>
      <c r="P9" s="185"/>
      <c r="Q9" s="185"/>
      <c r="R9" s="186"/>
      <c r="S9" s="186"/>
      <c r="T9" s="186"/>
      <c r="U9" s="186"/>
      <c r="V9" s="186"/>
      <c r="W9" s="186"/>
      <c r="X9" s="187"/>
      <c r="Y9" s="187"/>
      <c r="Z9" s="187"/>
    </row>
    <row r="10" spans="1:26" ht="12" customHeight="1" x14ac:dyDescent="0.25">
      <c r="A10" s="201"/>
      <c r="K10" s="202"/>
      <c r="L10" s="185"/>
      <c r="M10" s="185"/>
      <c r="N10" s="185"/>
      <c r="O10" s="185"/>
      <c r="P10" s="185"/>
      <c r="Q10" s="185"/>
      <c r="R10" s="186"/>
      <c r="S10" s="186"/>
      <c r="T10" s="186"/>
      <c r="U10" s="186"/>
      <c r="V10" s="186"/>
      <c r="W10" s="186"/>
      <c r="X10" s="187"/>
      <c r="Y10" s="187"/>
      <c r="Z10" s="187"/>
    </row>
    <row r="11" spans="1:26" ht="12" customHeight="1" x14ac:dyDescent="0.25">
      <c r="A11" s="201"/>
      <c r="K11" s="202"/>
      <c r="L11" s="185"/>
      <c r="M11" s="185"/>
      <c r="N11" s="185"/>
      <c r="O11" s="185"/>
      <c r="P11" s="185"/>
      <c r="Q11" s="185"/>
      <c r="R11" s="186"/>
      <c r="S11" s="186"/>
      <c r="T11" s="186"/>
      <c r="U11" s="186"/>
      <c r="V11" s="186"/>
      <c r="W11" s="186"/>
      <c r="X11" s="187"/>
      <c r="Y11" s="187"/>
      <c r="Z11" s="187"/>
    </row>
    <row r="12" spans="1:26" ht="12" customHeight="1" x14ac:dyDescent="0.25">
      <c r="A12" s="201"/>
      <c r="K12" s="202"/>
      <c r="L12" s="185"/>
      <c r="M12" s="185"/>
      <c r="N12" s="185"/>
      <c r="O12" s="185"/>
      <c r="P12" s="185"/>
      <c r="Q12" s="185"/>
      <c r="R12" s="186"/>
      <c r="S12" s="186"/>
      <c r="T12" s="186"/>
      <c r="U12" s="186"/>
      <c r="V12" s="186"/>
      <c r="W12" s="186"/>
      <c r="X12" s="187"/>
      <c r="Y12" s="187"/>
      <c r="Z12" s="187"/>
    </row>
    <row r="13" spans="1:26" ht="12" customHeight="1" x14ac:dyDescent="0.6">
      <c r="A13" s="201"/>
      <c r="B13" s="210" t="s">
        <v>1212</v>
      </c>
      <c r="C13" s="210"/>
      <c r="D13" s="210"/>
      <c r="E13" s="210"/>
      <c r="F13" s="210"/>
      <c r="G13" s="210"/>
      <c r="H13" s="210"/>
      <c r="I13" s="210"/>
      <c r="J13" s="210"/>
      <c r="K13" s="210"/>
      <c r="L13" s="210"/>
      <c r="M13" s="210"/>
      <c r="N13" s="210"/>
      <c r="O13" s="210"/>
      <c r="P13" s="209"/>
      <c r="Q13" s="185"/>
      <c r="R13" s="186"/>
      <c r="S13" s="186"/>
      <c r="T13" s="186"/>
      <c r="U13" s="186"/>
      <c r="V13" s="186"/>
      <c r="W13" s="186"/>
      <c r="X13" s="187"/>
      <c r="Y13" s="187"/>
      <c r="Z13" s="187"/>
    </row>
    <row r="14" spans="1:26" ht="12" customHeight="1" x14ac:dyDescent="0.6">
      <c r="A14" s="201"/>
      <c r="B14" s="210"/>
      <c r="C14" s="210"/>
      <c r="D14" s="210"/>
      <c r="E14" s="210"/>
      <c r="F14" s="210"/>
      <c r="G14" s="210"/>
      <c r="H14" s="210"/>
      <c r="I14" s="210"/>
      <c r="J14" s="210"/>
      <c r="K14" s="210"/>
      <c r="L14" s="210"/>
      <c r="M14" s="210"/>
      <c r="N14" s="210"/>
      <c r="O14" s="210"/>
      <c r="P14" s="209"/>
      <c r="Q14" s="185"/>
      <c r="R14" s="186"/>
      <c r="S14" s="186"/>
      <c r="T14" s="186"/>
      <c r="U14" s="186"/>
      <c r="V14" s="186"/>
      <c r="W14" s="186"/>
      <c r="X14" s="187"/>
      <c r="Y14" s="187"/>
      <c r="Z14" s="187"/>
    </row>
    <row r="15" spans="1:26" ht="12" customHeight="1" x14ac:dyDescent="0.6">
      <c r="A15" s="201"/>
      <c r="B15" s="210"/>
      <c r="C15" s="210"/>
      <c r="D15" s="210"/>
      <c r="E15" s="210"/>
      <c r="F15" s="210"/>
      <c r="G15" s="210"/>
      <c r="H15" s="210"/>
      <c r="I15" s="210"/>
      <c r="J15" s="210"/>
      <c r="K15" s="210"/>
      <c r="L15" s="210"/>
      <c r="M15" s="210"/>
      <c r="N15" s="210"/>
      <c r="O15" s="210"/>
      <c r="P15" s="209"/>
      <c r="Q15" s="185"/>
      <c r="R15" s="186"/>
      <c r="S15" s="186"/>
      <c r="T15" s="186"/>
      <c r="U15" s="186"/>
      <c r="V15" s="186"/>
      <c r="W15" s="186"/>
      <c r="X15" s="187"/>
      <c r="Y15" s="187"/>
      <c r="Z15" s="187"/>
    </row>
    <row r="16" spans="1:26" ht="12" customHeight="1" x14ac:dyDescent="0.6">
      <c r="A16" s="201"/>
      <c r="B16" s="210"/>
      <c r="C16" s="210"/>
      <c r="D16" s="210"/>
      <c r="E16" s="210"/>
      <c r="F16" s="210"/>
      <c r="G16" s="210"/>
      <c r="H16" s="210"/>
      <c r="I16" s="210"/>
      <c r="J16" s="210"/>
      <c r="K16" s="210"/>
      <c r="L16" s="210"/>
      <c r="M16" s="210"/>
      <c r="N16" s="210"/>
      <c r="O16" s="210"/>
      <c r="P16" s="209"/>
      <c r="Q16" s="185"/>
      <c r="R16" s="186"/>
      <c r="S16" s="186"/>
      <c r="T16" s="186"/>
      <c r="U16" s="186"/>
      <c r="V16" s="186"/>
      <c r="W16" s="186"/>
      <c r="X16" s="187"/>
      <c r="Y16" s="187"/>
      <c r="Z16" s="187"/>
    </row>
    <row r="17" spans="1:26" ht="12" customHeight="1" x14ac:dyDescent="0.6">
      <c r="A17" s="201"/>
      <c r="B17" s="210"/>
      <c r="C17" s="210"/>
      <c r="D17" s="210"/>
      <c r="E17" s="210"/>
      <c r="F17" s="210"/>
      <c r="G17" s="210"/>
      <c r="H17" s="210"/>
      <c r="I17" s="210"/>
      <c r="J17" s="210"/>
      <c r="K17" s="210"/>
      <c r="L17" s="210"/>
      <c r="M17" s="210"/>
      <c r="N17" s="210"/>
      <c r="O17" s="210"/>
      <c r="P17" s="209"/>
      <c r="Q17" s="185"/>
      <c r="R17" s="186"/>
      <c r="S17" s="186"/>
      <c r="T17" s="186"/>
      <c r="U17" s="186"/>
      <c r="V17" s="186"/>
      <c r="W17" s="186"/>
      <c r="X17" s="187"/>
      <c r="Y17" s="187"/>
      <c r="Z17" s="187"/>
    </row>
    <row r="18" spans="1:26" ht="12" customHeight="1" x14ac:dyDescent="0.6">
      <c r="A18" s="201"/>
      <c r="B18" s="210"/>
      <c r="C18" s="210"/>
      <c r="D18" s="210"/>
      <c r="E18" s="210"/>
      <c r="F18" s="210"/>
      <c r="G18" s="210"/>
      <c r="H18" s="210"/>
      <c r="I18" s="210"/>
      <c r="J18" s="210"/>
      <c r="K18" s="210"/>
      <c r="L18" s="210"/>
      <c r="M18" s="210"/>
      <c r="N18" s="210"/>
      <c r="O18" s="210"/>
      <c r="P18" s="209"/>
      <c r="Q18" s="185"/>
      <c r="R18" s="186"/>
      <c r="S18" s="186"/>
      <c r="T18" s="186"/>
      <c r="U18" s="186"/>
      <c r="V18" s="186"/>
      <c r="W18" s="186"/>
      <c r="X18" s="187"/>
      <c r="Y18" s="187"/>
      <c r="Z18" s="187"/>
    </row>
    <row r="19" spans="1:26" ht="12" customHeight="1" x14ac:dyDescent="0.6">
      <c r="A19" s="201"/>
      <c r="B19" s="210"/>
      <c r="C19" s="210"/>
      <c r="D19" s="210"/>
      <c r="E19" s="210"/>
      <c r="F19" s="210"/>
      <c r="G19" s="210"/>
      <c r="H19" s="210"/>
      <c r="I19" s="210"/>
      <c r="J19" s="210"/>
      <c r="K19" s="210"/>
      <c r="L19" s="210"/>
      <c r="M19" s="210"/>
      <c r="N19" s="210"/>
      <c r="O19" s="210"/>
      <c r="P19" s="209"/>
      <c r="Q19" s="185"/>
      <c r="R19" s="186"/>
      <c r="S19" s="186"/>
      <c r="T19" s="186"/>
      <c r="U19" s="186"/>
      <c r="V19" s="186"/>
      <c r="W19" s="186"/>
      <c r="X19" s="187"/>
      <c r="Y19" s="187"/>
      <c r="Z19" s="187"/>
    </row>
    <row r="20" spans="1:26" ht="12" customHeight="1" x14ac:dyDescent="0.25">
      <c r="A20" s="201"/>
      <c r="B20" s="210"/>
      <c r="C20" s="210"/>
      <c r="D20" s="210"/>
      <c r="E20" s="210"/>
      <c r="F20" s="210"/>
      <c r="G20" s="210"/>
      <c r="H20" s="210"/>
      <c r="I20" s="210"/>
      <c r="J20" s="210"/>
      <c r="K20" s="210"/>
      <c r="L20" s="210"/>
      <c r="M20" s="210"/>
      <c r="N20" s="210"/>
      <c r="O20" s="210"/>
      <c r="P20" s="185"/>
      <c r="Q20" s="185"/>
      <c r="R20" s="186"/>
      <c r="S20" s="186"/>
      <c r="T20" s="186"/>
      <c r="U20" s="186"/>
      <c r="V20" s="186"/>
      <c r="W20" s="186"/>
      <c r="X20" s="187"/>
      <c r="Y20" s="187"/>
      <c r="Z20" s="187"/>
    </row>
    <row r="21" spans="1:26" ht="12" customHeight="1" x14ac:dyDescent="0.25">
      <c r="A21" s="201"/>
      <c r="B21" s="210"/>
      <c r="C21" s="210"/>
      <c r="D21" s="210"/>
      <c r="E21" s="210"/>
      <c r="F21" s="210"/>
      <c r="G21" s="210"/>
      <c r="H21" s="210"/>
      <c r="I21" s="210"/>
      <c r="J21" s="210"/>
      <c r="K21" s="210"/>
      <c r="L21" s="210"/>
      <c r="M21" s="210"/>
      <c r="N21" s="210"/>
      <c r="O21" s="210"/>
      <c r="P21" s="185"/>
      <c r="Q21" s="185"/>
      <c r="R21" s="186"/>
      <c r="S21" s="186"/>
      <c r="T21" s="186"/>
      <c r="U21" s="186"/>
      <c r="V21" s="186"/>
      <c r="W21" s="186"/>
      <c r="X21" s="187"/>
      <c r="Y21" s="187"/>
      <c r="Z21" s="187"/>
    </row>
    <row r="22" spans="1:26" ht="12" customHeight="1" x14ac:dyDescent="0.25">
      <c r="A22" s="201"/>
      <c r="B22" s="210"/>
      <c r="C22" s="210"/>
      <c r="D22" s="210"/>
      <c r="E22" s="210"/>
      <c r="F22" s="210"/>
      <c r="G22" s="210"/>
      <c r="H22" s="210"/>
      <c r="I22" s="210"/>
      <c r="J22" s="210"/>
      <c r="K22" s="210"/>
      <c r="L22" s="210"/>
      <c r="M22" s="210"/>
      <c r="N22" s="210"/>
      <c r="O22" s="210"/>
      <c r="P22" s="185"/>
      <c r="Q22" s="185"/>
      <c r="R22" s="186"/>
      <c r="S22" s="186"/>
      <c r="T22" s="186"/>
      <c r="U22" s="186"/>
      <c r="V22" s="186"/>
      <c r="W22" s="186"/>
      <c r="X22" s="187"/>
      <c r="Y22" s="187"/>
      <c r="Z22" s="187"/>
    </row>
    <row r="23" spans="1:26" ht="30" customHeight="1" x14ac:dyDescent="0.25">
      <c r="A23" s="203"/>
      <c r="B23" s="210"/>
      <c r="C23" s="210"/>
      <c r="D23" s="210"/>
      <c r="E23" s="210"/>
      <c r="F23" s="210"/>
      <c r="G23" s="210"/>
      <c r="H23" s="210"/>
      <c r="I23" s="210"/>
      <c r="J23" s="210"/>
      <c r="K23" s="210"/>
      <c r="L23" s="210"/>
      <c r="M23" s="210"/>
      <c r="N23" s="210"/>
      <c r="O23" s="210"/>
      <c r="P23" s="185"/>
      <c r="Q23" s="185"/>
      <c r="R23" s="186"/>
      <c r="S23" s="186"/>
      <c r="T23" s="186"/>
      <c r="U23" s="186"/>
      <c r="V23" s="186"/>
      <c r="W23" s="186"/>
      <c r="X23" s="187"/>
      <c r="Y23" s="187"/>
      <c r="Z23" s="187"/>
    </row>
    <row r="24" spans="1:26" ht="12.75" customHeight="1" x14ac:dyDescent="0.25">
      <c r="A24" s="211" t="s">
        <v>88</v>
      </c>
      <c r="B24" s="208"/>
      <c r="C24" s="208"/>
      <c r="D24" s="208"/>
      <c r="E24" s="208"/>
      <c r="F24" s="208"/>
      <c r="G24" s="206"/>
      <c r="H24" s="206"/>
      <c r="I24" s="206"/>
      <c r="J24" s="206"/>
      <c r="K24" s="206"/>
      <c r="L24" s="206"/>
      <c r="M24" s="206"/>
      <c r="N24" s="206"/>
      <c r="O24" s="206"/>
      <c r="P24" s="206"/>
      <c r="Q24" s="207"/>
      <c r="R24" s="186"/>
      <c r="S24" s="186"/>
      <c r="T24" s="186"/>
      <c r="U24" s="186"/>
      <c r="V24" s="186"/>
      <c r="W24" s="186"/>
      <c r="X24" s="187"/>
      <c r="Y24" s="187"/>
      <c r="Z24" s="187"/>
    </row>
    <row r="25" spans="1:26" ht="12.75" customHeight="1" x14ac:dyDescent="0.25">
      <c r="A25" s="208" t="s">
        <v>94</v>
      </c>
      <c r="B25" s="208"/>
      <c r="C25" s="208"/>
      <c r="D25" s="208"/>
      <c r="E25" s="208"/>
      <c r="F25" s="208"/>
      <c r="G25" s="199"/>
      <c r="H25" s="199"/>
      <c r="I25" s="199"/>
      <c r="J25" s="199"/>
      <c r="K25" s="199"/>
      <c r="L25" s="199"/>
      <c r="M25" s="199"/>
      <c r="N25" s="199"/>
      <c r="O25" s="199"/>
      <c r="P25" s="199"/>
      <c r="Q25" s="200"/>
      <c r="R25" s="186"/>
      <c r="S25" s="186"/>
      <c r="T25" s="186"/>
      <c r="U25" s="186"/>
      <c r="V25" s="186"/>
      <c r="W25" s="186"/>
      <c r="X25" s="187"/>
      <c r="Y25" s="187"/>
      <c r="Z25" s="187"/>
    </row>
    <row r="26" spans="1:26" ht="12.75" customHeight="1" x14ac:dyDescent="0.25">
      <c r="A26" s="185"/>
      <c r="B26" s="185"/>
      <c r="C26" s="203"/>
      <c r="D26" s="204"/>
      <c r="E26" s="204"/>
      <c r="F26" s="204"/>
      <c r="G26" s="204"/>
      <c r="H26" s="204"/>
      <c r="I26" s="204"/>
      <c r="J26" s="204"/>
      <c r="K26" s="204"/>
      <c r="L26" s="204"/>
      <c r="M26" s="204"/>
      <c r="N26" s="204"/>
      <c r="O26" s="204"/>
      <c r="P26" s="204"/>
      <c r="Q26" s="205"/>
      <c r="R26" s="186"/>
      <c r="S26" s="186"/>
      <c r="T26" s="186"/>
      <c r="U26" s="186"/>
      <c r="V26" s="186"/>
      <c r="W26" s="186"/>
      <c r="X26" s="187"/>
      <c r="Y26" s="187"/>
      <c r="Z26" s="187"/>
    </row>
    <row r="27" spans="1:26" ht="30" customHeight="1" x14ac:dyDescent="0.65">
      <c r="A27" s="212" t="s">
        <v>100</v>
      </c>
      <c r="B27" s="213"/>
      <c r="C27" s="213"/>
      <c r="D27" s="213"/>
      <c r="E27" s="213"/>
      <c r="F27" s="213"/>
      <c r="G27" s="213"/>
      <c r="H27" s="213"/>
      <c r="I27" s="213"/>
      <c r="J27" s="213"/>
      <c r="K27" s="213"/>
      <c r="L27" s="213"/>
      <c r="M27" s="213"/>
      <c r="N27" s="213"/>
      <c r="O27" s="213"/>
      <c r="P27" s="213"/>
      <c r="Q27" s="214"/>
      <c r="R27" s="186"/>
      <c r="S27" s="186"/>
      <c r="T27" s="186"/>
      <c r="U27" s="186"/>
      <c r="V27" s="186"/>
      <c r="W27" s="186"/>
      <c r="X27" s="187"/>
      <c r="Y27" s="187"/>
      <c r="Z27" s="187"/>
    </row>
    <row r="28" spans="1:26" ht="12" customHeight="1" x14ac:dyDescent="0.25">
      <c r="A28" s="185"/>
      <c r="B28" s="185"/>
      <c r="C28" s="194"/>
      <c r="D28" s="194"/>
      <c r="E28" s="194"/>
      <c r="F28" s="194"/>
      <c r="G28" s="194"/>
      <c r="H28" s="194"/>
      <c r="I28" s="194"/>
      <c r="J28" s="194"/>
      <c r="K28" s="194"/>
      <c r="L28" s="185"/>
      <c r="M28" s="185"/>
      <c r="N28" s="185"/>
      <c r="O28" s="185"/>
      <c r="P28" s="185"/>
      <c r="Q28" s="185"/>
      <c r="R28" s="186"/>
      <c r="S28" s="186"/>
      <c r="T28" s="186"/>
      <c r="U28" s="186"/>
      <c r="V28" s="186"/>
      <c r="W28" s="186"/>
      <c r="X28" s="187"/>
      <c r="Y28" s="187"/>
      <c r="Z28" s="187"/>
    </row>
    <row r="29" spans="1:26" ht="12" customHeight="1" x14ac:dyDescent="0.25">
      <c r="A29" s="185"/>
      <c r="B29" s="185"/>
      <c r="C29" s="195"/>
      <c r="D29" s="189"/>
      <c r="E29" s="189"/>
      <c r="F29" s="189"/>
      <c r="G29" s="189"/>
      <c r="H29" s="189"/>
      <c r="I29" s="189"/>
      <c r="J29" s="189"/>
      <c r="K29" s="190"/>
      <c r="L29" s="185"/>
      <c r="M29" s="185"/>
      <c r="N29" s="185"/>
      <c r="O29" s="185"/>
      <c r="P29" s="185"/>
      <c r="Q29" s="185"/>
      <c r="R29" s="186"/>
      <c r="S29" s="186"/>
      <c r="T29" s="186"/>
      <c r="U29" s="186"/>
      <c r="V29" s="186"/>
      <c r="W29" s="186"/>
      <c r="X29" s="187"/>
      <c r="Y29" s="187"/>
      <c r="Z29" s="187"/>
    </row>
    <row r="30" spans="1:26" ht="12" customHeight="1" x14ac:dyDescent="0.25">
      <c r="A30" s="185"/>
      <c r="B30" s="185"/>
      <c r="C30" s="191"/>
      <c r="D30" s="192"/>
      <c r="E30" s="192"/>
      <c r="F30" s="192"/>
      <c r="G30" s="192"/>
      <c r="H30" s="192"/>
      <c r="I30" s="192"/>
      <c r="J30" s="192"/>
      <c r="K30" s="193"/>
      <c r="L30" s="185"/>
      <c r="M30" s="185"/>
      <c r="N30" s="185"/>
      <c r="O30" s="185"/>
      <c r="P30" s="185"/>
      <c r="Q30" s="185"/>
      <c r="R30" s="186"/>
      <c r="S30" s="186"/>
      <c r="T30" s="186"/>
      <c r="U30" s="186"/>
      <c r="V30" s="186"/>
      <c r="W30" s="186"/>
      <c r="X30" s="187"/>
      <c r="Y30" s="187"/>
      <c r="Z30" s="187"/>
    </row>
    <row r="31" spans="1:26" ht="12" customHeight="1" x14ac:dyDescent="0.25">
      <c r="A31" s="186"/>
      <c r="B31" s="186"/>
      <c r="C31" s="196"/>
      <c r="D31" s="189"/>
      <c r="E31" s="189"/>
      <c r="F31" s="189"/>
      <c r="G31" s="189"/>
      <c r="H31" s="189"/>
      <c r="I31" s="189"/>
      <c r="J31" s="189"/>
      <c r="K31" s="190"/>
      <c r="L31" s="186"/>
      <c r="M31" s="186"/>
      <c r="N31" s="186"/>
      <c r="O31" s="186"/>
      <c r="P31" s="186"/>
      <c r="Q31" s="186"/>
      <c r="R31" s="186"/>
      <c r="S31" s="186"/>
      <c r="T31" s="186"/>
      <c r="U31" s="186"/>
      <c r="V31" s="186"/>
      <c r="W31" s="186"/>
      <c r="X31" s="187"/>
      <c r="Y31" s="187"/>
      <c r="Z31" s="187"/>
    </row>
    <row r="32" spans="1:26" ht="12" customHeight="1" x14ac:dyDescent="0.25">
      <c r="A32" s="186"/>
      <c r="B32" s="186"/>
      <c r="C32" s="191"/>
      <c r="D32" s="192"/>
      <c r="E32" s="192"/>
      <c r="F32" s="192"/>
      <c r="G32" s="192"/>
      <c r="H32" s="192"/>
      <c r="I32" s="192"/>
      <c r="J32" s="192"/>
      <c r="K32" s="193"/>
      <c r="L32" s="186"/>
      <c r="M32" s="186"/>
      <c r="N32" s="186"/>
      <c r="O32" s="186"/>
      <c r="P32" s="186"/>
      <c r="Q32" s="186"/>
      <c r="R32" s="186"/>
      <c r="S32" s="186"/>
      <c r="T32" s="186"/>
      <c r="U32" s="186"/>
      <c r="V32" s="186"/>
      <c r="W32" s="186"/>
      <c r="X32" s="187"/>
      <c r="Y32" s="187"/>
      <c r="Z32" s="187"/>
    </row>
    <row r="33" spans="1:26" ht="12" customHeight="1" x14ac:dyDescent="0.25">
      <c r="A33" s="186"/>
      <c r="B33" s="186"/>
      <c r="C33" s="186"/>
      <c r="D33" s="186"/>
      <c r="E33" s="186"/>
      <c r="F33" s="186"/>
      <c r="G33" s="186"/>
      <c r="H33" s="186"/>
      <c r="I33" s="186"/>
      <c r="J33" s="186"/>
      <c r="K33" s="186"/>
      <c r="L33" s="186"/>
      <c r="M33" s="186"/>
      <c r="N33" s="186"/>
      <c r="O33" s="186"/>
      <c r="P33" s="186"/>
      <c r="Q33" s="186"/>
      <c r="R33" s="186"/>
      <c r="S33" s="186"/>
      <c r="T33" s="186"/>
      <c r="U33" s="186"/>
      <c r="V33" s="186"/>
      <c r="W33" s="186"/>
      <c r="X33" s="187"/>
      <c r="Y33" s="187"/>
      <c r="Z33" s="187"/>
    </row>
    <row r="34" spans="1:26" ht="12" customHeight="1" x14ac:dyDescent="0.25">
      <c r="A34" s="186"/>
      <c r="B34" s="186"/>
      <c r="C34" s="186"/>
      <c r="D34" s="186"/>
      <c r="E34" s="186"/>
      <c r="F34" s="186"/>
      <c r="G34" s="186"/>
      <c r="H34" s="186"/>
      <c r="I34" s="186"/>
      <c r="J34" s="186"/>
      <c r="K34" s="186"/>
      <c r="L34" s="186"/>
      <c r="M34" s="186"/>
      <c r="N34" s="186"/>
      <c r="O34" s="186"/>
      <c r="P34" s="186"/>
      <c r="Q34" s="186"/>
      <c r="R34" s="186"/>
      <c r="S34" s="186"/>
      <c r="T34" s="186"/>
      <c r="U34" s="186"/>
      <c r="V34" s="186"/>
      <c r="W34" s="186"/>
      <c r="X34" s="187"/>
      <c r="Y34" s="187"/>
      <c r="Z34" s="187"/>
    </row>
    <row r="35" spans="1:26" ht="12" customHeight="1" x14ac:dyDescent="0.25">
      <c r="A35" s="186"/>
      <c r="B35" s="186"/>
      <c r="C35" s="186"/>
      <c r="D35" s="186"/>
      <c r="E35" s="186"/>
      <c r="F35" s="186"/>
      <c r="G35" s="186"/>
      <c r="H35" s="186"/>
      <c r="I35" s="186"/>
      <c r="J35" s="186"/>
      <c r="K35" s="186"/>
      <c r="L35" s="186"/>
      <c r="M35" s="186"/>
      <c r="N35" s="186"/>
      <c r="O35" s="186"/>
      <c r="P35" s="186"/>
      <c r="Q35" s="186"/>
      <c r="R35" s="186"/>
      <c r="S35" s="186"/>
      <c r="T35" s="186"/>
      <c r="U35" s="186"/>
      <c r="V35" s="186"/>
      <c r="W35" s="186"/>
      <c r="X35" s="187"/>
      <c r="Y35" s="187"/>
      <c r="Z35" s="187"/>
    </row>
    <row r="36" spans="1:26" ht="12" customHeight="1" x14ac:dyDescent="0.25">
      <c r="A36" s="186"/>
      <c r="B36" s="186"/>
      <c r="C36" s="186"/>
      <c r="D36" s="186"/>
      <c r="E36" s="186"/>
      <c r="F36" s="186"/>
      <c r="G36" s="186"/>
      <c r="H36" s="186"/>
      <c r="I36" s="186"/>
      <c r="J36" s="186"/>
      <c r="K36" s="186"/>
      <c r="L36" s="186"/>
      <c r="M36" s="186"/>
      <c r="N36" s="186"/>
      <c r="O36" s="186"/>
      <c r="P36" s="186"/>
      <c r="Q36" s="186"/>
      <c r="R36" s="186"/>
      <c r="S36" s="186"/>
      <c r="T36" s="186"/>
      <c r="U36" s="186"/>
      <c r="V36" s="186"/>
      <c r="W36" s="186"/>
      <c r="X36" s="187"/>
      <c r="Y36" s="187"/>
      <c r="Z36" s="187"/>
    </row>
    <row r="37" spans="1:26" ht="12" customHeight="1" x14ac:dyDescent="0.25">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7"/>
      <c r="Y37" s="187"/>
      <c r="Z37" s="187"/>
    </row>
    <row r="38" spans="1:26" ht="12" customHeight="1" x14ac:dyDescent="0.25">
      <c r="A38" s="186"/>
      <c r="B38" s="186"/>
      <c r="C38" s="186"/>
      <c r="D38" s="186"/>
      <c r="E38" s="186"/>
      <c r="F38" s="186"/>
      <c r="G38" s="186"/>
      <c r="H38" s="186"/>
      <c r="I38" s="186"/>
      <c r="J38" s="186"/>
      <c r="K38" s="186"/>
      <c r="L38" s="186"/>
      <c r="M38" s="186"/>
      <c r="N38" s="186"/>
      <c r="O38" s="186"/>
      <c r="P38" s="186"/>
      <c r="Q38" s="186"/>
      <c r="R38" s="186"/>
      <c r="S38" s="186"/>
      <c r="T38" s="186"/>
      <c r="U38" s="186"/>
      <c r="V38" s="186"/>
      <c r="W38" s="186"/>
      <c r="X38" s="187"/>
      <c r="Y38" s="187"/>
      <c r="Z38" s="187"/>
    </row>
    <row r="39" spans="1:26" ht="12" customHeight="1" x14ac:dyDescent="0.25">
      <c r="A39" s="186"/>
      <c r="B39" s="186"/>
      <c r="C39" s="186"/>
      <c r="D39" s="186"/>
      <c r="E39" s="186"/>
      <c r="F39" s="186"/>
      <c r="G39" s="186"/>
      <c r="H39" s="186"/>
      <c r="I39" s="186"/>
      <c r="J39" s="186"/>
      <c r="K39" s="186"/>
      <c r="L39" s="186"/>
      <c r="M39" s="186"/>
      <c r="N39" s="186"/>
      <c r="O39" s="186"/>
      <c r="P39" s="186"/>
      <c r="Q39" s="186"/>
      <c r="R39" s="186"/>
      <c r="S39" s="186"/>
      <c r="T39" s="186"/>
      <c r="U39" s="186"/>
      <c r="V39" s="186"/>
      <c r="W39" s="186"/>
      <c r="X39" s="187"/>
      <c r="Y39" s="187"/>
      <c r="Z39" s="187"/>
    </row>
    <row r="40" spans="1:26" ht="12" customHeight="1" x14ac:dyDescent="0.25">
      <c r="A40" s="186"/>
      <c r="B40" s="186"/>
      <c r="C40" s="186"/>
      <c r="D40" s="197"/>
      <c r="E40" s="186"/>
      <c r="F40" s="186"/>
      <c r="G40" s="186"/>
      <c r="H40" s="186"/>
      <c r="I40" s="186"/>
      <c r="J40" s="186"/>
      <c r="K40" s="186"/>
      <c r="L40" s="186"/>
      <c r="M40" s="186"/>
      <c r="N40" s="186"/>
      <c r="O40" s="186"/>
      <c r="P40" s="186"/>
      <c r="Q40" s="186"/>
      <c r="R40" s="186"/>
      <c r="S40" s="186"/>
      <c r="T40" s="186"/>
      <c r="U40" s="186"/>
      <c r="V40" s="186"/>
      <c r="W40" s="186"/>
      <c r="X40" s="187"/>
      <c r="Y40" s="187"/>
      <c r="Z40" s="187"/>
    </row>
    <row r="41" spans="1:26" ht="12" customHeight="1" x14ac:dyDescent="0.25">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7"/>
      <c r="Y41" s="187"/>
      <c r="Z41" s="187"/>
    </row>
    <row r="42" spans="1:26" ht="12" customHeight="1" x14ac:dyDescent="0.25">
      <c r="A42" s="186"/>
      <c r="B42" s="186"/>
      <c r="C42" s="186"/>
      <c r="D42" s="186"/>
      <c r="E42" s="186"/>
      <c r="F42" s="186"/>
      <c r="G42" s="186"/>
      <c r="H42" s="186"/>
      <c r="I42" s="186"/>
      <c r="J42" s="186"/>
      <c r="K42" s="186"/>
      <c r="L42" s="186"/>
      <c r="M42" s="186"/>
      <c r="N42" s="186"/>
      <c r="O42" s="186"/>
      <c r="P42" s="186"/>
      <c r="Q42" s="186"/>
      <c r="R42" s="186"/>
      <c r="S42" s="186"/>
      <c r="T42" s="186"/>
      <c r="U42" s="186"/>
      <c r="V42" s="186"/>
      <c r="W42" s="186"/>
      <c r="X42" s="187"/>
      <c r="Y42" s="187"/>
      <c r="Z42" s="187"/>
    </row>
    <row r="43" spans="1:26" ht="12" customHeight="1" x14ac:dyDescent="0.25">
      <c r="A43" s="186"/>
      <c r="B43" s="186"/>
      <c r="C43" s="186"/>
      <c r="D43" s="186"/>
      <c r="E43" s="186"/>
      <c r="F43" s="186"/>
      <c r="G43" s="186"/>
      <c r="H43" s="186"/>
      <c r="I43" s="186"/>
      <c r="J43" s="186"/>
      <c r="K43" s="186"/>
      <c r="L43" s="186"/>
      <c r="M43" s="186"/>
      <c r="N43" s="186"/>
      <c r="O43" s="186"/>
      <c r="P43" s="186"/>
      <c r="Q43" s="186"/>
      <c r="R43" s="186"/>
      <c r="S43" s="186"/>
      <c r="T43" s="186"/>
      <c r="U43" s="186"/>
      <c r="V43" s="186"/>
      <c r="W43" s="186"/>
      <c r="X43" s="187"/>
      <c r="Y43" s="187"/>
      <c r="Z43" s="187"/>
    </row>
    <row r="44" spans="1:26" ht="12" customHeight="1" x14ac:dyDescent="0.25">
      <c r="A44" s="186"/>
      <c r="B44" s="186"/>
      <c r="C44" s="186"/>
      <c r="D44" s="186"/>
      <c r="E44" s="186"/>
      <c r="F44" s="186"/>
      <c r="G44" s="186"/>
      <c r="H44" s="186"/>
      <c r="I44" s="186"/>
      <c r="J44" s="186"/>
      <c r="K44" s="186"/>
      <c r="L44" s="186"/>
      <c r="M44" s="186"/>
      <c r="N44" s="186"/>
      <c r="O44" s="186"/>
      <c r="P44" s="186"/>
      <c r="Q44" s="186"/>
      <c r="R44" s="186"/>
      <c r="S44" s="186"/>
      <c r="T44" s="186"/>
      <c r="U44" s="186"/>
      <c r="V44" s="186"/>
      <c r="W44" s="186"/>
      <c r="X44" s="187"/>
      <c r="Y44" s="187"/>
      <c r="Z44" s="187"/>
    </row>
    <row r="45" spans="1:26" ht="12" customHeight="1" x14ac:dyDescent="0.2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7"/>
      <c r="Y45" s="187"/>
      <c r="Z45" s="187"/>
    </row>
    <row r="46" spans="1:26" ht="12" customHeight="1" x14ac:dyDescent="0.25">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7"/>
      <c r="Y46" s="187"/>
      <c r="Z46" s="187"/>
    </row>
    <row r="47" spans="1:26" ht="12" customHeight="1" x14ac:dyDescent="0.25">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row>
    <row r="48" spans="1:26" ht="12" customHeight="1" x14ac:dyDescent="0.25">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row>
    <row r="49" spans="1:26" ht="12" customHeight="1" x14ac:dyDescent="0.25">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row>
    <row r="50" spans="1:26" ht="12" customHeight="1" x14ac:dyDescent="0.25">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row>
    <row r="51" spans="1:26" ht="12" customHeight="1" x14ac:dyDescent="0.25">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row>
    <row r="52" spans="1:26" ht="12" customHeight="1" x14ac:dyDescent="0.25">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row>
    <row r="53" spans="1:26" ht="12" customHeight="1" x14ac:dyDescent="0.25">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row>
    <row r="54" spans="1:26" ht="12" customHeight="1" x14ac:dyDescent="0.25">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row>
    <row r="55" spans="1:26" ht="12" customHeight="1" x14ac:dyDescent="0.25">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1:26" ht="12" customHeight="1" x14ac:dyDescent="0.25">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row>
    <row r="57" spans="1:26" ht="12" customHeight="1" x14ac:dyDescent="0.25">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row>
    <row r="58" spans="1:26" ht="12" customHeight="1" x14ac:dyDescent="0.25">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row>
    <row r="59" spans="1:26" ht="12" customHeight="1" x14ac:dyDescent="0.25">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1:26" ht="12" customHeight="1" x14ac:dyDescent="0.25">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row>
    <row r="61" spans="1:26" ht="12" customHeight="1" x14ac:dyDescent="0.25">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row>
    <row r="62" spans="1:26" ht="12" customHeight="1" x14ac:dyDescent="0.25">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row>
    <row r="63" spans="1:26" ht="12" customHeight="1" x14ac:dyDescent="0.25">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row>
    <row r="64" spans="1:26" ht="12" customHeight="1" x14ac:dyDescent="0.25">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row>
    <row r="65" spans="1:26" ht="12" customHeight="1" x14ac:dyDescent="0.25">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row>
    <row r="66" spans="1:26" ht="12" customHeight="1" x14ac:dyDescent="0.25">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row>
    <row r="67" spans="1:26" ht="12" customHeight="1" x14ac:dyDescent="0.25">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row>
    <row r="68" spans="1:26" ht="12" customHeight="1" x14ac:dyDescent="0.25">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row>
    <row r="69" spans="1:26" ht="12" customHeight="1" x14ac:dyDescent="0.25">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row>
    <row r="70" spans="1:26" ht="12" customHeight="1" x14ac:dyDescent="0.25">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row>
    <row r="71" spans="1:26" ht="12" customHeight="1" x14ac:dyDescent="0.25">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row>
    <row r="72" spans="1:26" ht="12" customHeight="1" x14ac:dyDescent="0.25">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row>
    <row r="73" spans="1:26" ht="12" customHeight="1" x14ac:dyDescent="0.25">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row>
    <row r="74" spans="1:26" ht="12" customHeight="1" x14ac:dyDescent="0.25">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row>
    <row r="75" spans="1:26" ht="12" customHeight="1" x14ac:dyDescent="0.25">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row>
    <row r="76" spans="1:26" ht="12" customHeight="1" x14ac:dyDescent="0.25">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row>
    <row r="77" spans="1:26" ht="12" customHeight="1" x14ac:dyDescent="0.25">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row>
    <row r="78" spans="1:26" ht="12" customHeight="1" x14ac:dyDescent="0.25">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row>
    <row r="79" spans="1:26" ht="12" customHeight="1" x14ac:dyDescent="0.25">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row>
    <row r="80" spans="1:26" ht="12" customHeight="1" x14ac:dyDescent="0.25">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row>
    <row r="81" spans="1:26" ht="12" customHeight="1" x14ac:dyDescent="0.25">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row>
    <row r="82" spans="1:26" ht="12" customHeight="1" x14ac:dyDescent="0.25">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row>
    <row r="83" spans="1:26" ht="12" customHeight="1" x14ac:dyDescent="0.25">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row>
    <row r="84" spans="1:26" ht="12" customHeight="1" x14ac:dyDescent="0.25">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1:26" ht="12" customHeight="1" x14ac:dyDescent="0.25">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1:26" ht="12" customHeight="1" x14ac:dyDescent="0.25">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row>
    <row r="87" spans="1:26" ht="12" customHeight="1" x14ac:dyDescent="0.25">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row>
    <row r="88" spans="1:26" ht="12" customHeight="1" x14ac:dyDescent="0.25">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1:26" ht="12" customHeight="1" x14ac:dyDescent="0.25">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1:26" ht="12" customHeight="1" x14ac:dyDescent="0.25">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1:26" ht="12" customHeight="1" x14ac:dyDescent="0.25">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1:26" ht="12" customHeight="1" x14ac:dyDescent="0.25">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1:26" ht="12" customHeight="1" x14ac:dyDescent="0.25">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1:26" ht="12" customHeight="1" x14ac:dyDescent="0.25">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1:26" ht="12" customHeight="1" x14ac:dyDescent="0.25">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1:26" ht="12" customHeight="1" x14ac:dyDescent="0.25">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1:26" ht="12" customHeight="1" x14ac:dyDescent="0.25">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1:26" ht="12" customHeight="1" x14ac:dyDescent="0.25">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1:26" ht="12" customHeight="1" x14ac:dyDescent="0.25">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1:26" ht="12" customHeight="1" x14ac:dyDescent="0.25">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row>
    <row r="101" spans="1:26" ht="12" customHeight="1" x14ac:dyDescent="0.25">
      <c r="A101" s="187"/>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1:26" ht="12" customHeight="1" x14ac:dyDescent="0.25">
      <c r="A102" s="187"/>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1:26" ht="12" customHeight="1" x14ac:dyDescent="0.25">
      <c r="A103" s="187"/>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1:26" ht="12" customHeight="1" x14ac:dyDescent="0.25">
      <c r="A104" s="187"/>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1:26" ht="12" customHeight="1" x14ac:dyDescent="0.25">
      <c r="A105" s="187"/>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1:26" ht="12" customHeight="1" x14ac:dyDescent="0.25">
      <c r="A106" s="187"/>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1:26" ht="12" customHeight="1" x14ac:dyDescent="0.25">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1:26" ht="12" customHeight="1" x14ac:dyDescent="0.25">
      <c r="A108" s="187"/>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1:26" ht="12" customHeight="1" x14ac:dyDescent="0.25">
      <c r="A109" s="187"/>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1:26" ht="12" customHeight="1" x14ac:dyDescent="0.25">
      <c r="A110" s="187"/>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1:26" ht="12" customHeight="1" x14ac:dyDescent="0.25">
      <c r="A111" s="187"/>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1:26" ht="12" customHeight="1" x14ac:dyDescent="0.25">
      <c r="A112" s="187"/>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1:26" ht="12" customHeight="1" x14ac:dyDescent="0.25">
      <c r="A113" s="187"/>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1:26" ht="12" customHeight="1" x14ac:dyDescent="0.25">
      <c r="A114" s="187"/>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row r="115" spans="1:26" ht="12" customHeight="1" x14ac:dyDescent="0.25">
      <c r="A115" s="187"/>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row>
    <row r="116" spans="1:26" ht="12" customHeight="1" x14ac:dyDescent="0.25">
      <c r="A116" s="187"/>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row>
    <row r="117" spans="1:26" ht="12" customHeight="1" x14ac:dyDescent="0.25">
      <c r="A117" s="187"/>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row>
    <row r="118" spans="1:26" ht="12" customHeight="1" x14ac:dyDescent="0.25">
      <c r="A118" s="187"/>
      <c r="B118" s="187"/>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row r="119" spans="1:26" ht="12" customHeight="1" x14ac:dyDescent="0.25">
      <c r="A119" s="187"/>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row>
    <row r="120" spans="1:26" ht="12" customHeight="1" x14ac:dyDescent="0.25">
      <c r="A120" s="187"/>
      <c r="B120" s="187"/>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row>
    <row r="121" spans="1:26" ht="12" customHeight="1" x14ac:dyDescent="0.25">
      <c r="A121" s="187"/>
      <c r="B121" s="187"/>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row>
    <row r="122" spans="1:26" ht="12" customHeight="1" x14ac:dyDescent="0.25">
      <c r="A122" s="187"/>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row>
    <row r="123" spans="1:26" ht="12" customHeight="1" x14ac:dyDescent="0.25">
      <c r="A123" s="187"/>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row>
    <row r="124" spans="1:26" ht="12" customHeight="1" x14ac:dyDescent="0.25">
      <c r="A124" s="187"/>
      <c r="B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row>
    <row r="125" spans="1:26" ht="12" customHeight="1" x14ac:dyDescent="0.25">
      <c r="A125" s="187"/>
      <c r="B125" s="187"/>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row>
    <row r="126" spans="1:26" ht="12" customHeight="1" x14ac:dyDescent="0.25">
      <c r="A126" s="187"/>
      <c r="B126" s="187"/>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row>
    <row r="127" spans="1:26" ht="12" customHeight="1" x14ac:dyDescent="0.25">
      <c r="A127" s="187"/>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row>
    <row r="128" spans="1:26" ht="12" customHeight="1" x14ac:dyDescent="0.25">
      <c r="A128" s="187"/>
      <c r="B128" s="187"/>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row>
    <row r="129" spans="1:26" ht="12" customHeight="1" x14ac:dyDescent="0.25">
      <c r="A129" s="187"/>
      <c r="B129" s="187"/>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row>
    <row r="130" spans="1:26" ht="12" customHeight="1" x14ac:dyDescent="0.25">
      <c r="A130" s="187"/>
      <c r="B130" s="187"/>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row>
    <row r="131" spans="1:26" ht="12" customHeight="1" x14ac:dyDescent="0.25">
      <c r="A131" s="187"/>
      <c r="B131" s="187"/>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row>
    <row r="132" spans="1:26" ht="12" customHeight="1" x14ac:dyDescent="0.25">
      <c r="A132" s="187"/>
      <c r="B132" s="187"/>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row>
    <row r="133" spans="1:26" ht="12" customHeight="1" x14ac:dyDescent="0.25">
      <c r="A133" s="187"/>
      <c r="B133" s="187"/>
      <c r="C133" s="187"/>
      <c r="D133" s="187"/>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row>
    <row r="134" spans="1:26" ht="12" customHeight="1" x14ac:dyDescent="0.25">
      <c r="A134" s="187"/>
      <c r="B134" s="187"/>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row>
    <row r="135" spans="1:26" ht="12" customHeight="1" x14ac:dyDescent="0.25">
      <c r="A135" s="187"/>
      <c r="B135" s="187"/>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row>
    <row r="136" spans="1:26" ht="12" customHeight="1" x14ac:dyDescent="0.25">
      <c r="A136" s="187"/>
      <c r="B136" s="187"/>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row>
    <row r="137" spans="1:26" ht="12" customHeight="1" x14ac:dyDescent="0.25">
      <c r="A137" s="187"/>
      <c r="B137" s="187"/>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row>
    <row r="138" spans="1:26" ht="12" customHeight="1" x14ac:dyDescent="0.25">
      <c r="A138" s="187"/>
      <c r="B138" s="187"/>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row>
    <row r="139" spans="1:26" ht="12" customHeight="1" x14ac:dyDescent="0.25">
      <c r="A139" s="187"/>
      <c r="B139" s="187"/>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row>
    <row r="140" spans="1:26" ht="12" customHeight="1" x14ac:dyDescent="0.25">
      <c r="A140" s="187"/>
      <c r="B140" s="187"/>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row>
    <row r="141" spans="1:26" ht="12" customHeight="1" x14ac:dyDescent="0.25">
      <c r="A141" s="187"/>
      <c r="B141" s="187"/>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row>
    <row r="142" spans="1:26" ht="12" customHeight="1" x14ac:dyDescent="0.25">
      <c r="A142" s="187"/>
      <c r="B142" s="187"/>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row>
    <row r="143" spans="1:26" ht="12" customHeight="1" x14ac:dyDescent="0.25">
      <c r="A143" s="187"/>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row>
    <row r="144" spans="1:26" ht="12" customHeight="1" x14ac:dyDescent="0.25">
      <c r="A144" s="187"/>
      <c r="B144" s="187"/>
      <c r="C144" s="187"/>
      <c r="D144" s="187"/>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row>
    <row r="145" spans="1:26" ht="12" customHeight="1" x14ac:dyDescent="0.25">
      <c r="A145" s="187"/>
      <c r="B145" s="187"/>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row>
    <row r="146" spans="1:26" ht="12" customHeight="1" x14ac:dyDescent="0.25">
      <c r="A146" s="187"/>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row>
    <row r="147" spans="1:26" ht="12" customHeight="1" x14ac:dyDescent="0.25">
      <c r="A147" s="187"/>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row>
    <row r="148" spans="1:26" ht="12" customHeight="1" x14ac:dyDescent="0.25">
      <c r="A148" s="187"/>
      <c r="B148" s="187"/>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row>
    <row r="149" spans="1:26" ht="12" customHeight="1" x14ac:dyDescent="0.25">
      <c r="A149" s="187"/>
      <c r="B149" s="187"/>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row>
    <row r="150" spans="1:26" ht="12" customHeight="1" x14ac:dyDescent="0.25">
      <c r="A150" s="187"/>
      <c r="B150" s="187"/>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row>
    <row r="151" spans="1:26" ht="12" customHeight="1" x14ac:dyDescent="0.25">
      <c r="A151" s="187"/>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row>
    <row r="152" spans="1:26" ht="12" customHeight="1" x14ac:dyDescent="0.25">
      <c r="A152" s="187"/>
      <c r="B152" s="187"/>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row>
    <row r="153" spans="1:26" ht="12" customHeight="1" x14ac:dyDescent="0.25">
      <c r="A153" s="187"/>
      <c r="B153" s="187"/>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row>
    <row r="154" spans="1:26" ht="12" customHeight="1" x14ac:dyDescent="0.25">
      <c r="A154" s="187"/>
      <c r="B154" s="187"/>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row>
    <row r="155" spans="1:26" ht="12" customHeight="1" x14ac:dyDescent="0.25">
      <c r="A155" s="187"/>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row>
    <row r="156" spans="1:26" ht="12" customHeight="1" x14ac:dyDescent="0.25">
      <c r="A156" s="187"/>
      <c r="B156" s="187"/>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row>
    <row r="157" spans="1:26" ht="12" customHeight="1" x14ac:dyDescent="0.25">
      <c r="A157" s="187"/>
      <c r="B157" s="187"/>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row>
    <row r="158" spans="1:26" ht="12" customHeight="1" x14ac:dyDescent="0.25">
      <c r="A158" s="187"/>
      <c r="B158" s="187"/>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row>
    <row r="159" spans="1:26" ht="12" customHeight="1" x14ac:dyDescent="0.25">
      <c r="A159" s="187"/>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row>
    <row r="160" spans="1:26" ht="12" customHeight="1" x14ac:dyDescent="0.25">
      <c r="A160" s="187"/>
      <c r="B160" s="187"/>
      <c r="C160" s="187"/>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row>
    <row r="161" spans="1:26" ht="12" customHeight="1" x14ac:dyDescent="0.25">
      <c r="A161" s="187"/>
      <c r="B161" s="187"/>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row>
    <row r="162" spans="1:26" ht="12" customHeight="1" x14ac:dyDescent="0.25">
      <c r="A162" s="187"/>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row>
    <row r="163" spans="1:26" ht="12" customHeight="1" x14ac:dyDescent="0.25">
      <c r="A163" s="187"/>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row>
    <row r="164" spans="1:26" ht="12" customHeight="1" x14ac:dyDescent="0.25">
      <c r="A164" s="187"/>
      <c r="B164" s="187"/>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row>
    <row r="165" spans="1:26" ht="12" customHeight="1" x14ac:dyDescent="0.25">
      <c r="A165" s="187"/>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row>
    <row r="166" spans="1:26" ht="12" customHeight="1" x14ac:dyDescent="0.25">
      <c r="A166" s="187"/>
      <c r="B166" s="187"/>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row>
    <row r="167" spans="1:26" ht="12" customHeight="1" x14ac:dyDescent="0.25">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row>
    <row r="168" spans="1:26" ht="12" customHeight="1" x14ac:dyDescent="0.25">
      <c r="A168" s="187"/>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row>
    <row r="169" spans="1:26" ht="12" customHeight="1" x14ac:dyDescent="0.25">
      <c r="A169" s="187"/>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row>
    <row r="170" spans="1:26" ht="12" customHeight="1" x14ac:dyDescent="0.25">
      <c r="A170" s="187"/>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row>
    <row r="171" spans="1:26" ht="12" customHeight="1" x14ac:dyDescent="0.25">
      <c r="A171" s="187"/>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row>
    <row r="172" spans="1:26" ht="12" customHeight="1" x14ac:dyDescent="0.25">
      <c r="A172" s="187"/>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row>
    <row r="173" spans="1:26" ht="12" customHeight="1" x14ac:dyDescent="0.25">
      <c r="A173" s="187"/>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row>
    <row r="174" spans="1:26" ht="12" customHeight="1" x14ac:dyDescent="0.25">
      <c r="A174" s="187"/>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row>
    <row r="175" spans="1:26" ht="12" customHeight="1" x14ac:dyDescent="0.25">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row>
    <row r="176" spans="1:26" ht="12" customHeight="1" x14ac:dyDescent="0.25">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row>
    <row r="177" spans="1:26" ht="12" customHeight="1" x14ac:dyDescent="0.25">
      <c r="A177" s="187"/>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row>
    <row r="178" spans="1:26" ht="12" customHeight="1" x14ac:dyDescent="0.25">
      <c r="A178" s="187"/>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row>
    <row r="179" spans="1:26" ht="12" customHeight="1" x14ac:dyDescent="0.25">
      <c r="A179" s="187"/>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row>
    <row r="180" spans="1:26" ht="12" customHeight="1" x14ac:dyDescent="0.25">
      <c r="A180" s="187"/>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row>
    <row r="181" spans="1:26" ht="12" customHeight="1" x14ac:dyDescent="0.25">
      <c r="A181" s="187"/>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row>
    <row r="182" spans="1:26" ht="12" customHeight="1" x14ac:dyDescent="0.25">
      <c r="A182" s="187"/>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row>
    <row r="183" spans="1:26" ht="12" customHeight="1" x14ac:dyDescent="0.25">
      <c r="A183" s="187"/>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row>
    <row r="184" spans="1:26" ht="12" customHeight="1" x14ac:dyDescent="0.25">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row>
    <row r="185" spans="1:26" ht="12" customHeight="1" x14ac:dyDescent="0.25">
      <c r="A185" s="187"/>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row>
    <row r="186" spans="1:26" ht="12" customHeight="1" x14ac:dyDescent="0.25">
      <c r="A186" s="187"/>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row>
    <row r="187" spans="1:26" ht="12" customHeight="1" x14ac:dyDescent="0.25">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row>
    <row r="188" spans="1:26" ht="12" customHeight="1" x14ac:dyDescent="0.25">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row>
    <row r="189" spans="1:26" ht="12" customHeight="1" x14ac:dyDescent="0.25">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row>
    <row r="190" spans="1:26" ht="12" customHeight="1" x14ac:dyDescent="0.25">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row>
    <row r="191" spans="1:26" ht="12" customHeight="1" x14ac:dyDescent="0.25">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row>
    <row r="192" spans="1:26" ht="12" customHeight="1" x14ac:dyDescent="0.25">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row>
    <row r="193" spans="1:26" ht="12" customHeight="1" x14ac:dyDescent="0.25">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row>
    <row r="194" spans="1:26" ht="12" customHeight="1" x14ac:dyDescent="0.25">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row>
    <row r="195" spans="1:26" ht="12" customHeight="1" x14ac:dyDescent="0.25">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row>
    <row r="196" spans="1:26" ht="12" customHeight="1" x14ac:dyDescent="0.25">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row>
    <row r="197" spans="1:26" ht="12" customHeight="1" x14ac:dyDescent="0.25">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row>
    <row r="198" spans="1:26" ht="12" customHeight="1" x14ac:dyDescent="0.25">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row>
    <row r="199" spans="1:26" ht="12" customHeight="1" x14ac:dyDescent="0.25">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row>
    <row r="200" spans="1:26" ht="12" customHeight="1" x14ac:dyDescent="0.25">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row>
    <row r="201" spans="1:26" ht="12" customHeight="1" x14ac:dyDescent="0.25">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row>
    <row r="202" spans="1:26" ht="12" customHeight="1" x14ac:dyDescent="0.25">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row>
    <row r="203" spans="1:26" ht="12" customHeight="1" x14ac:dyDescent="0.25">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row>
    <row r="204" spans="1:26" ht="12" customHeight="1" x14ac:dyDescent="0.25">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row>
    <row r="205" spans="1:26" ht="12" customHeight="1" x14ac:dyDescent="0.25">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row>
    <row r="206" spans="1:26" ht="12" customHeight="1" x14ac:dyDescent="0.25">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row>
    <row r="207" spans="1:26" ht="12" customHeight="1" x14ac:dyDescent="0.25">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row>
    <row r="208" spans="1:26" ht="12" customHeight="1" x14ac:dyDescent="0.25">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row>
    <row r="209" spans="1:26" ht="12" customHeight="1" x14ac:dyDescent="0.25">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row>
    <row r="210" spans="1:26" ht="12" customHeight="1" x14ac:dyDescent="0.25">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row>
    <row r="211" spans="1:26" ht="12" customHeight="1" x14ac:dyDescent="0.25">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row>
    <row r="212" spans="1:26" ht="12" customHeight="1" x14ac:dyDescent="0.25">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row>
    <row r="213" spans="1:26" ht="12" customHeight="1" x14ac:dyDescent="0.25">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row>
    <row r="214" spans="1:26" ht="12" customHeight="1" x14ac:dyDescent="0.25">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row>
    <row r="215" spans="1:26" ht="12" customHeight="1" x14ac:dyDescent="0.25">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row>
    <row r="216" spans="1:26" ht="12" customHeight="1" x14ac:dyDescent="0.25">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row>
    <row r="217" spans="1:26" ht="12" customHeight="1" x14ac:dyDescent="0.25">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row>
    <row r="218" spans="1:26" ht="12" customHeight="1" x14ac:dyDescent="0.25">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row>
    <row r="219" spans="1:26" ht="12" customHeight="1" x14ac:dyDescent="0.25">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row>
    <row r="220" spans="1:26" ht="12" customHeight="1" x14ac:dyDescent="0.25">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row>
    <row r="221" spans="1:26" ht="12" customHeight="1" x14ac:dyDescent="0.25">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row>
    <row r="222" spans="1:26" ht="12" customHeight="1" x14ac:dyDescent="0.25">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row>
    <row r="223" spans="1:26" ht="12" customHeight="1" x14ac:dyDescent="0.25">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row>
    <row r="224" spans="1:26" ht="12" customHeight="1" x14ac:dyDescent="0.25">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row>
    <row r="225" spans="1:26" ht="12" customHeight="1" x14ac:dyDescent="0.25">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row>
    <row r="226" spans="1:26" ht="12" customHeight="1" x14ac:dyDescent="0.25">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row>
    <row r="227" spans="1:26" ht="12" customHeight="1" x14ac:dyDescent="0.25">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row>
    <row r="228" spans="1:26" ht="12" customHeight="1" x14ac:dyDescent="0.25">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row>
    <row r="229" spans="1:26" ht="12" customHeight="1" x14ac:dyDescent="0.25">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row>
    <row r="230" spans="1:26" ht="12" customHeight="1" x14ac:dyDescent="0.25">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row>
    <row r="231" spans="1:26" ht="12" customHeight="1" x14ac:dyDescent="0.25">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row>
    <row r="232" spans="1:26" ht="12" customHeight="1" x14ac:dyDescent="0.25">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row>
    <row r="233" spans="1:26" ht="12" customHeight="1" x14ac:dyDescent="0.25">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row>
    <row r="234" spans="1:26" ht="12" customHeight="1" x14ac:dyDescent="0.25">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row>
    <row r="235" spans="1:26" ht="12" customHeight="1" x14ac:dyDescent="0.25">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row>
    <row r="236" spans="1:26" ht="12" customHeight="1" x14ac:dyDescent="0.25">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row>
    <row r="237" spans="1:26" ht="12" customHeight="1" x14ac:dyDescent="0.25">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row>
    <row r="238" spans="1:26" ht="12" customHeight="1" x14ac:dyDescent="0.25">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row>
    <row r="239" spans="1:26" ht="12" customHeight="1" x14ac:dyDescent="0.25">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row>
    <row r="240" spans="1:26" ht="12" customHeight="1" x14ac:dyDescent="0.25">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row>
    <row r="241" spans="1:26" ht="12" customHeight="1" x14ac:dyDescent="0.25">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row>
    <row r="242" spans="1:26" ht="12" customHeight="1" x14ac:dyDescent="0.25">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row>
    <row r="243" spans="1:26" ht="12" customHeight="1" x14ac:dyDescent="0.25">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row>
    <row r="244" spans="1:26" ht="12" customHeight="1" x14ac:dyDescent="0.25">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row>
    <row r="245" spans="1:26" ht="12" customHeight="1" x14ac:dyDescent="0.25">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row>
    <row r="246" spans="1:26" ht="12" customHeight="1" x14ac:dyDescent="0.25">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row>
    <row r="247" spans="1:26" ht="12" customHeight="1" x14ac:dyDescent="0.25">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187"/>
    </row>
    <row r="248" spans="1:26" ht="12" customHeight="1" x14ac:dyDescent="0.25">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row>
    <row r="249" spans="1:26" ht="12" customHeight="1" x14ac:dyDescent="0.25">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row>
    <row r="250" spans="1:26" ht="12" customHeight="1" x14ac:dyDescent="0.25">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row>
    <row r="251" spans="1:26" ht="12" customHeight="1" x14ac:dyDescent="0.25">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row>
    <row r="252" spans="1:26" ht="12" customHeight="1" x14ac:dyDescent="0.25">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row>
    <row r="253" spans="1:26" ht="12" customHeight="1" x14ac:dyDescent="0.25">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row>
    <row r="254" spans="1:26" ht="12" customHeight="1" x14ac:dyDescent="0.25">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row>
    <row r="255" spans="1:26" ht="12" customHeight="1" x14ac:dyDescent="0.25">
      <c r="A255" s="187"/>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row>
    <row r="256" spans="1:26" ht="12" customHeight="1" x14ac:dyDescent="0.25">
      <c r="A256" s="187"/>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row>
    <row r="257" spans="1:26" ht="12" customHeight="1" x14ac:dyDescent="0.25">
      <c r="A257" s="187"/>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row>
    <row r="258" spans="1:26" ht="12" customHeight="1" x14ac:dyDescent="0.25">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row>
    <row r="259" spans="1:26" ht="12" customHeight="1" x14ac:dyDescent="0.25">
      <c r="A259" s="187"/>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row>
    <row r="260" spans="1:26" ht="12" customHeight="1" x14ac:dyDescent="0.25">
      <c r="A260" s="187"/>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row>
    <row r="261" spans="1:26" ht="12" customHeight="1" x14ac:dyDescent="0.25">
      <c r="A261" s="187"/>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7"/>
    </row>
    <row r="262" spans="1:26" ht="12" customHeight="1" x14ac:dyDescent="0.25">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row>
    <row r="263" spans="1:26" ht="12" customHeight="1" x14ac:dyDescent="0.25">
      <c r="A263" s="187"/>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row>
    <row r="264" spans="1:26" ht="12" customHeight="1" x14ac:dyDescent="0.25">
      <c r="A264" s="187"/>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row>
    <row r="265" spans="1:26" ht="12" customHeight="1" x14ac:dyDescent="0.25">
      <c r="A265" s="187"/>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row>
    <row r="266" spans="1:26" ht="12" customHeight="1" x14ac:dyDescent="0.25">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row>
    <row r="267" spans="1:26" ht="12" customHeight="1" x14ac:dyDescent="0.25">
      <c r="A267" s="187"/>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row>
    <row r="268" spans="1:26" ht="12" customHeight="1" x14ac:dyDescent="0.25">
      <c r="A268" s="187"/>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row>
    <row r="269" spans="1:26" ht="12" customHeight="1" x14ac:dyDescent="0.25">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row>
    <row r="270" spans="1:26" ht="12" customHeight="1" x14ac:dyDescent="0.25">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row>
    <row r="271" spans="1:26" ht="12" customHeight="1" x14ac:dyDescent="0.25">
      <c r="A271" s="187"/>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row>
    <row r="272" spans="1:26" ht="12" customHeight="1" x14ac:dyDescent="0.25">
      <c r="A272" s="18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row>
    <row r="273" spans="1:26" ht="12" customHeight="1" x14ac:dyDescent="0.25">
      <c r="A273" s="187"/>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row>
    <row r="274" spans="1:26" ht="12" customHeight="1" x14ac:dyDescent="0.25">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row>
    <row r="275" spans="1:26" ht="12" customHeight="1" x14ac:dyDescent="0.25">
      <c r="A275" s="187"/>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row>
    <row r="276" spans="1:26" ht="12" customHeight="1" x14ac:dyDescent="0.25">
      <c r="A276" s="187"/>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row>
    <row r="277" spans="1:26" ht="12" customHeight="1" x14ac:dyDescent="0.25">
      <c r="A277" s="187"/>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row>
    <row r="278" spans="1:26" ht="12" customHeight="1" x14ac:dyDescent="0.25">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row>
    <row r="279" spans="1:26" ht="12" customHeight="1" x14ac:dyDescent="0.25">
      <c r="A279" s="187"/>
      <c r="B279" s="187"/>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row>
    <row r="280" spans="1:26" ht="12" customHeight="1" x14ac:dyDescent="0.25">
      <c r="A280" s="187"/>
      <c r="B280" s="187"/>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row>
    <row r="281" spans="1:26" ht="12" customHeight="1" x14ac:dyDescent="0.25">
      <c r="A281" s="187"/>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87"/>
      <c r="Z281" s="187"/>
    </row>
    <row r="282" spans="1:26" ht="12" customHeight="1" x14ac:dyDescent="0.25">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row>
    <row r="283" spans="1:26" ht="12" customHeight="1" x14ac:dyDescent="0.25">
      <c r="A283" s="187"/>
      <c r="B283" s="187"/>
      <c r="C283" s="187"/>
      <c r="D283" s="187"/>
      <c r="E283" s="187"/>
      <c r="F283" s="187"/>
      <c r="G283" s="187"/>
      <c r="H283" s="187"/>
      <c r="I283" s="187"/>
      <c r="J283" s="187"/>
      <c r="K283" s="187"/>
      <c r="L283" s="187"/>
      <c r="M283" s="187"/>
      <c r="N283" s="187"/>
      <c r="O283" s="187"/>
      <c r="P283" s="187"/>
      <c r="Q283" s="187"/>
      <c r="R283" s="187"/>
      <c r="S283" s="187"/>
      <c r="T283" s="187"/>
      <c r="U283" s="187"/>
      <c r="V283" s="187"/>
      <c r="W283" s="187"/>
      <c r="X283" s="187"/>
      <c r="Y283" s="187"/>
      <c r="Z283" s="187"/>
    </row>
    <row r="284" spans="1:26" ht="12" customHeight="1" x14ac:dyDescent="0.25">
      <c r="A284" s="187"/>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87"/>
      <c r="Z284" s="187"/>
    </row>
    <row r="285" spans="1:26" ht="12" customHeight="1" x14ac:dyDescent="0.25">
      <c r="A285" s="187"/>
      <c r="B285" s="187"/>
      <c r="C285" s="187"/>
      <c r="D285" s="187"/>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87"/>
    </row>
    <row r="286" spans="1:26" ht="12" customHeight="1" x14ac:dyDescent="0.25">
      <c r="A286" s="187"/>
      <c r="B286" s="187"/>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row>
    <row r="287" spans="1:26" ht="12" customHeight="1" x14ac:dyDescent="0.25">
      <c r="A287" s="187"/>
      <c r="B287" s="187"/>
      <c r="C287" s="187"/>
      <c r="D287" s="187"/>
      <c r="E287" s="187"/>
      <c r="F287" s="187"/>
      <c r="G287" s="187"/>
      <c r="H287" s="187"/>
      <c r="I287" s="187"/>
      <c r="J287" s="187"/>
      <c r="K287" s="187"/>
      <c r="L287" s="187"/>
      <c r="M287" s="187"/>
      <c r="N287" s="187"/>
      <c r="O287" s="187"/>
      <c r="P287" s="187"/>
      <c r="Q287" s="187"/>
      <c r="R287" s="187"/>
      <c r="S287" s="187"/>
      <c r="T287" s="187"/>
      <c r="U287" s="187"/>
      <c r="V287" s="187"/>
      <c r="W287" s="187"/>
      <c r="X287" s="187"/>
      <c r="Y287" s="187"/>
      <c r="Z287" s="187"/>
    </row>
    <row r="288" spans="1:26" ht="12" customHeight="1" x14ac:dyDescent="0.25">
      <c r="A288" s="187"/>
      <c r="B288" s="187"/>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row>
    <row r="289" spans="1:26" ht="12" customHeight="1" x14ac:dyDescent="0.25">
      <c r="A289" s="187"/>
      <c r="B289" s="187"/>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row>
    <row r="290" spans="1:26" ht="12" customHeight="1" x14ac:dyDescent="0.25">
      <c r="A290" s="187"/>
      <c r="B290" s="187"/>
      <c r="C290" s="187"/>
      <c r="D290" s="187"/>
      <c r="E290" s="187"/>
      <c r="F290" s="187"/>
      <c r="G290" s="187"/>
      <c r="H290" s="187"/>
      <c r="I290" s="187"/>
      <c r="J290" s="187"/>
      <c r="K290" s="187"/>
      <c r="L290" s="187"/>
      <c r="M290" s="187"/>
      <c r="N290" s="187"/>
      <c r="O290" s="187"/>
      <c r="P290" s="187"/>
      <c r="Q290" s="187"/>
      <c r="R290" s="187"/>
      <c r="S290" s="187"/>
      <c r="T290" s="187"/>
      <c r="U290" s="187"/>
      <c r="V290" s="187"/>
      <c r="W290" s="187"/>
      <c r="X290" s="187"/>
      <c r="Y290" s="187"/>
      <c r="Z290" s="187"/>
    </row>
    <row r="291" spans="1:26" ht="12" customHeight="1" x14ac:dyDescent="0.25">
      <c r="A291" s="187"/>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row>
    <row r="292" spans="1:26" ht="12" customHeight="1" x14ac:dyDescent="0.25">
      <c r="A292" s="187"/>
      <c r="B292" s="187"/>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87"/>
      <c r="Z292" s="187"/>
    </row>
    <row r="293" spans="1:26" ht="12" customHeight="1" x14ac:dyDescent="0.25">
      <c r="A293" s="187"/>
      <c r="B293" s="187"/>
      <c r="C293" s="187"/>
      <c r="D293" s="187"/>
      <c r="E293" s="187"/>
      <c r="F293" s="187"/>
      <c r="G293" s="187"/>
      <c r="H293" s="187"/>
      <c r="I293" s="187"/>
      <c r="J293" s="187"/>
      <c r="K293" s="187"/>
      <c r="L293" s="187"/>
      <c r="M293" s="187"/>
      <c r="N293" s="187"/>
      <c r="O293" s="187"/>
      <c r="P293" s="187"/>
      <c r="Q293" s="187"/>
      <c r="R293" s="187"/>
      <c r="S293" s="187"/>
      <c r="T293" s="187"/>
      <c r="U293" s="187"/>
      <c r="V293" s="187"/>
      <c r="W293" s="187"/>
      <c r="X293" s="187"/>
      <c r="Y293" s="187"/>
      <c r="Z293" s="187"/>
    </row>
    <row r="294" spans="1:26" ht="12" customHeight="1" x14ac:dyDescent="0.25">
      <c r="A294" s="187"/>
      <c r="B294" s="187"/>
      <c r="C294" s="187"/>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87"/>
      <c r="Z294" s="187"/>
    </row>
    <row r="295" spans="1:26" ht="12" customHeight="1" x14ac:dyDescent="0.25">
      <c r="A295" s="187"/>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87"/>
      <c r="Z295" s="187"/>
    </row>
    <row r="296" spans="1:26" ht="12" customHeight="1" x14ac:dyDescent="0.25">
      <c r="A296" s="187"/>
      <c r="B296" s="187"/>
      <c r="C296" s="187"/>
      <c r="D296" s="187"/>
      <c r="E296" s="187"/>
      <c r="F296" s="187"/>
      <c r="G296" s="187"/>
      <c r="H296" s="187"/>
      <c r="I296" s="187"/>
      <c r="J296" s="187"/>
      <c r="K296" s="187"/>
      <c r="L296" s="187"/>
      <c r="M296" s="187"/>
      <c r="N296" s="187"/>
      <c r="O296" s="187"/>
      <c r="P296" s="187"/>
      <c r="Q296" s="187"/>
      <c r="R296" s="187"/>
      <c r="S296" s="187"/>
      <c r="T296" s="187"/>
      <c r="U296" s="187"/>
      <c r="V296" s="187"/>
      <c r="W296" s="187"/>
      <c r="X296" s="187"/>
      <c r="Y296" s="187"/>
      <c r="Z296" s="187"/>
    </row>
    <row r="297" spans="1:26" ht="12" customHeight="1" x14ac:dyDescent="0.25">
      <c r="A297" s="187"/>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87"/>
      <c r="Z297" s="187"/>
    </row>
    <row r="298" spans="1:26" ht="12" customHeight="1" x14ac:dyDescent="0.25">
      <c r="A298" s="187"/>
      <c r="B298" s="187"/>
      <c r="C298" s="187"/>
      <c r="D298" s="187"/>
      <c r="E298" s="187"/>
      <c r="F298" s="187"/>
      <c r="G298" s="187"/>
      <c r="H298" s="187"/>
      <c r="I298" s="187"/>
      <c r="J298" s="187"/>
      <c r="K298" s="187"/>
      <c r="L298" s="187"/>
      <c r="M298" s="187"/>
      <c r="N298" s="187"/>
      <c r="O298" s="187"/>
      <c r="P298" s="187"/>
      <c r="Q298" s="187"/>
      <c r="R298" s="187"/>
      <c r="S298" s="187"/>
      <c r="T298" s="187"/>
      <c r="U298" s="187"/>
      <c r="V298" s="187"/>
      <c r="W298" s="187"/>
      <c r="X298" s="187"/>
      <c r="Y298" s="187"/>
      <c r="Z298" s="187"/>
    </row>
    <row r="299" spans="1:26" ht="12" customHeight="1" x14ac:dyDescent="0.25">
      <c r="A299" s="187"/>
      <c r="B299" s="187"/>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row>
    <row r="300" spans="1:26" ht="12" customHeight="1" x14ac:dyDescent="0.25">
      <c r="A300" s="187"/>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row>
    <row r="301" spans="1:26" ht="12" customHeight="1" x14ac:dyDescent="0.25">
      <c r="A301" s="187"/>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row>
    <row r="302" spans="1:26" ht="12" customHeight="1" x14ac:dyDescent="0.25">
      <c r="A302" s="187"/>
      <c r="B302" s="187"/>
      <c r="C302" s="187"/>
      <c r="D302" s="187"/>
      <c r="E302" s="187"/>
      <c r="F302" s="187"/>
      <c r="G302" s="187"/>
      <c r="H302" s="187"/>
      <c r="I302" s="187"/>
      <c r="J302" s="187"/>
      <c r="K302" s="187"/>
      <c r="L302" s="187"/>
      <c r="M302" s="187"/>
      <c r="N302" s="187"/>
      <c r="O302" s="187"/>
      <c r="P302" s="187"/>
      <c r="Q302" s="187"/>
      <c r="R302" s="187"/>
      <c r="S302" s="187"/>
      <c r="T302" s="187"/>
      <c r="U302" s="187"/>
      <c r="V302" s="187"/>
      <c r="W302" s="187"/>
      <c r="X302" s="187"/>
      <c r="Y302" s="187"/>
      <c r="Z302" s="187"/>
    </row>
    <row r="303" spans="1:26" ht="12" customHeight="1" x14ac:dyDescent="0.25">
      <c r="A303" s="187"/>
      <c r="B303" s="187"/>
      <c r="C303" s="187"/>
      <c r="D303" s="187"/>
      <c r="E303" s="187"/>
      <c r="F303" s="187"/>
      <c r="G303" s="187"/>
      <c r="H303" s="187"/>
      <c r="I303" s="187"/>
      <c r="J303" s="187"/>
      <c r="K303" s="187"/>
      <c r="L303" s="187"/>
      <c r="M303" s="187"/>
      <c r="N303" s="187"/>
      <c r="O303" s="187"/>
      <c r="P303" s="187"/>
      <c r="Q303" s="187"/>
      <c r="R303" s="187"/>
      <c r="S303" s="187"/>
      <c r="T303" s="187"/>
      <c r="U303" s="187"/>
      <c r="V303" s="187"/>
      <c r="W303" s="187"/>
      <c r="X303" s="187"/>
      <c r="Y303" s="187"/>
      <c r="Z303" s="187"/>
    </row>
    <row r="304" spans="1:26" ht="12" customHeight="1" x14ac:dyDescent="0.25">
      <c r="A304" s="187"/>
      <c r="B304" s="187"/>
      <c r="C304" s="187"/>
      <c r="D304" s="187"/>
      <c r="E304" s="187"/>
      <c r="F304" s="187"/>
      <c r="G304" s="187"/>
      <c r="H304" s="187"/>
      <c r="I304" s="187"/>
      <c r="J304" s="187"/>
      <c r="K304" s="187"/>
      <c r="L304" s="187"/>
      <c r="M304" s="187"/>
      <c r="N304" s="187"/>
      <c r="O304" s="187"/>
      <c r="P304" s="187"/>
      <c r="Q304" s="187"/>
      <c r="R304" s="187"/>
      <c r="S304" s="187"/>
      <c r="T304" s="187"/>
      <c r="U304" s="187"/>
      <c r="V304" s="187"/>
      <c r="W304" s="187"/>
      <c r="X304" s="187"/>
      <c r="Y304" s="187"/>
      <c r="Z304" s="187"/>
    </row>
    <row r="305" spans="1:26" ht="12" customHeight="1" x14ac:dyDescent="0.25">
      <c r="A305" s="187"/>
      <c r="B305" s="187"/>
      <c r="C305" s="187"/>
      <c r="D305" s="187"/>
      <c r="E305" s="187"/>
      <c r="F305" s="187"/>
      <c r="G305" s="187"/>
      <c r="H305" s="187"/>
      <c r="I305" s="187"/>
      <c r="J305" s="187"/>
      <c r="K305" s="187"/>
      <c r="L305" s="187"/>
      <c r="M305" s="187"/>
      <c r="N305" s="187"/>
      <c r="O305" s="187"/>
      <c r="P305" s="187"/>
      <c r="Q305" s="187"/>
      <c r="R305" s="187"/>
      <c r="S305" s="187"/>
      <c r="T305" s="187"/>
      <c r="U305" s="187"/>
      <c r="V305" s="187"/>
      <c r="W305" s="187"/>
      <c r="X305" s="187"/>
      <c r="Y305" s="187"/>
      <c r="Z305" s="187"/>
    </row>
    <row r="306" spans="1:26" ht="12" customHeight="1" x14ac:dyDescent="0.25">
      <c r="A306" s="187"/>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87"/>
      <c r="Z306" s="187"/>
    </row>
    <row r="307" spans="1:26" ht="12" customHeight="1" x14ac:dyDescent="0.25">
      <c r="A307" s="187"/>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87"/>
      <c r="Z307" s="187"/>
    </row>
    <row r="308" spans="1:26" ht="12" customHeight="1" x14ac:dyDescent="0.25">
      <c r="A308" s="187"/>
      <c r="B308" s="187"/>
      <c r="C308" s="187"/>
      <c r="D308" s="187"/>
      <c r="E308" s="187"/>
      <c r="F308" s="187"/>
      <c r="G308" s="187"/>
      <c r="H308" s="187"/>
      <c r="I308" s="187"/>
      <c r="J308" s="187"/>
      <c r="K308" s="187"/>
      <c r="L308" s="187"/>
      <c r="M308" s="187"/>
      <c r="N308" s="187"/>
      <c r="O308" s="187"/>
      <c r="P308" s="187"/>
      <c r="Q308" s="187"/>
      <c r="R308" s="187"/>
      <c r="S308" s="187"/>
      <c r="T308" s="187"/>
      <c r="U308" s="187"/>
      <c r="V308" s="187"/>
      <c r="W308" s="187"/>
      <c r="X308" s="187"/>
      <c r="Y308" s="187"/>
      <c r="Z308" s="187"/>
    </row>
    <row r="309" spans="1:26" ht="12" customHeight="1" x14ac:dyDescent="0.25">
      <c r="A309" s="187"/>
      <c r="B309" s="187"/>
      <c r="C309" s="187"/>
      <c r="D309" s="187"/>
      <c r="E309" s="187"/>
      <c r="F309" s="187"/>
      <c r="G309" s="187"/>
      <c r="H309" s="187"/>
      <c r="I309" s="187"/>
      <c r="J309" s="187"/>
      <c r="K309" s="187"/>
      <c r="L309" s="187"/>
      <c r="M309" s="187"/>
      <c r="N309" s="187"/>
      <c r="O309" s="187"/>
      <c r="P309" s="187"/>
      <c r="Q309" s="187"/>
      <c r="R309" s="187"/>
      <c r="S309" s="187"/>
      <c r="T309" s="187"/>
      <c r="U309" s="187"/>
      <c r="V309" s="187"/>
      <c r="W309" s="187"/>
      <c r="X309" s="187"/>
      <c r="Y309" s="187"/>
      <c r="Z309" s="187"/>
    </row>
    <row r="310" spans="1:26" ht="12" customHeight="1" x14ac:dyDescent="0.25">
      <c r="A310" s="187"/>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row>
    <row r="311" spans="1:26" ht="12" customHeight="1" x14ac:dyDescent="0.25">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row>
    <row r="312" spans="1:26" ht="12" customHeight="1" x14ac:dyDescent="0.25">
      <c r="A312" s="187"/>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87"/>
      <c r="Z312" s="187"/>
    </row>
    <row r="313" spans="1:26" ht="12" customHeight="1" x14ac:dyDescent="0.25">
      <c r="A313" s="187"/>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87"/>
      <c r="Z313" s="187"/>
    </row>
    <row r="314" spans="1:26" ht="12" customHeight="1" x14ac:dyDescent="0.25">
      <c r="A314" s="187"/>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row>
    <row r="315" spans="1:26" ht="12" customHeight="1" x14ac:dyDescent="0.25">
      <c r="A315" s="187"/>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row>
    <row r="316" spans="1:26" ht="12" customHeight="1" x14ac:dyDescent="0.25">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row>
    <row r="317" spans="1:26" ht="12" customHeight="1" x14ac:dyDescent="0.25">
      <c r="A317" s="187"/>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row>
    <row r="318" spans="1:26" ht="12" customHeight="1" x14ac:dyDescent="0.25">
      <c r="A318" s="187"/>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row>
    <row r="319" spans="1:26" ht="12" customHeight="1" x14ac:dyDescent="0.25">
      <c r="A319" s="187"/>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row>
    <row r="320" spans="1:26" ht="12" customHeight="1" x14ac:dyDescent="0.25">
      <c r="A320" s="187"/>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row>
    <row r="321" spans="1:26" ht="12" customHeight="1" x14ac:dyDescent="0.25">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row>
    <row r="322" spans="1:26" ht="12" customHeight="1" x14ac:dyDescent="0.25">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row>
    <row r="323" spans="1:26" ht="12" customHeight="1" x14ac:dyDescent="0.25">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row>
    <row r="324" spans="1:26" ht="12" customHeight="1" x14ac:dyDescent="0.25">
      <c r="A324" s="187"/>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row>
    <row r="325" spans="1:26" ht="12" customHeight="1" x14ac:dyDescent="0.25">
      <c r="A325" s="187"/>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row>
    <row r="326" spans="1:26" ht="12" customHeight="1" x14ac:dyDescent="0.25">
      <c r="A326" s="187"/>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row>
    <row r="327" spans="1:26" ht="12" customHeight="1" x14ac:dyDescent="0.25">
      <c r="A327" s="187"/>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row>
    <row r="328" spans="1:26" ht="12" customHeight="1" x14ac:dyDescent="0.25">
      <c r="A328" s="187"/>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row>
    <row r="329" spans="1:26" ht="12" customHeight="1" x14ac:dyDescent="0.25">
      <c r="A329" s="187"/>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row>
    <row r="330" spans="1:26" ht="12" customHeight="1" x14ac:dyDescent="0.25">
      <c r="A330" s="187"/>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row>
    <row r="331" spans="1:26" ht="12" customHeight="1" x14ac:dyDescent="0.25">
      <c r="A331" s="187"/>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87"/>
      <c r="Z331" s="187"/>
    </row>
    <row r="332" spans="1:26" ht="12" customHeight="1" x14ac:dyDescent="0.25">
      <c r="A332" s="187"/>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87"/>
      <c r="Z332" s="187"/>
    </row>
    <row r="333" spans="1:26" ht="12" customHeight="1" x14ac:dyDescent="0.25">
      <c r="A333" s="187"/>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7"/>
      <c r="Z333" s="187"/>
    </row>
    <row r="334" spans="1:26" ht="12" customHeight="1" x14ac:dyDescent="0.25">
      <c r="A334" s="187"/>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87"/>
      <c r="Z334" s="187"/>
    </row>
    <row r="335" spans="1:26" ht="12" customHeight="1" x14ac:dyDescent="0.25">
      <c r="A335" s="187"/>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87"/>
      <c r="Z335" s="187"/>
    </row>
    <row r="336" spans="1:26" ht="12" customHeight="1" x14ac:dyDescent="0.25">
      <c r="A336" s="187"/>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87"/>
      <c r="Z336" s="187"/>
    </row>
    <row r="337" spans="1:26" ht="12" customHeight="1" x14ac:dyDescent="0.25">
      <c r="A337" s="187"/>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87"/>
      <c r="Z337" s="187"/>
    </row>
    <row r="338" spans="1:26" ht="12" customHeight="1" x14ac:dyDescent="0.25">
      <c r="A338" s="187"/>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7"/>
      <c r="Z338" s="187"/>
    </row>
    <row r="339" spans="1:26" ht="12" customHeight="1" x14ac:dyDescent="0.25">
      <c r="A339" s="187"/>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87"/>
      <c r="Z339" s="187"/>
    </row>
    <row r="340" spans="1:26" ht="12" customHeight="1" x14ac:dyDescent="0.25">
      <c r="A340" s="187"/>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87"/>
      <c r="Z340" s="187"/>
    </row>
    <row r="341" spans="1:26" ht="12" customHeight="1" x14ac:dyDescent="0.25">
      <c r="A341" s="187"/>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87"/>
      <c r="Z341" s="187"/>
    </row>
    <row r="342" spans="1:26" ht="12" customHeight="1" x14ac:dyDescent="0.25">
      <c r="A342" s="187"/>
      <c r="B342" s="187"/>
      <c r="C342" s="187"/>
      <c r="D342" s="187"/>
      <c r="E342" s="187"/>
      <c r="F342" s="187"/>
      <c r="G342" s="187"/>
      <c r="H342" s="187"/>
      <c r="I342" s="187"/>
      <c r="J342" s="187"/>
      <c r="K342" s="187"/>
      <c r="L342" s="187"/>
      <c r="M342" s="187"/>
      <c r="N342" s="187"/>
      <c r="O342" s="187"/>
      <c r="P342" s="187"/>
      <c r="Q342" s="187"/>
      <c r="R342" s="187"/>
      <c r="S342" s="187"/>
      <c r="T342" s="187"/>
      <c r="U342" s="187"/>
      <c r="V342" s="187"/>
      <c r="W342" s="187"/>
      <c r="X342" s="187"/>
      <c r="Y342" s="187"/>
      <c r="Z342" s="187"/>
    </row>
    <row r="343" spans="1:26" ht="12" customHeight="1" x14ac:dyDescent="0.25">
      <c r="A343" s="187"/>
      <c r="B343" s="187"/>
      <c r="C343" s="187"/>
      <c r="D343" s="187"/>
      <c r="E343" s="187"/>
      <c r="F343" s="187"/>
      <c r="G343" s="187"/>
      <c r="H343" s="187"/>
      <c r="I343" s="187"/>
      <c r="J343" s="187"/>
      <c r="K343" s="187"/>
      <c r="L343" s="187"/>
      <c r="M343" s="187"/>
      <c r="N343" s="187"/>
      <c r="O343" s="187"/>
      <c r="P343" s="187"/>
      <c r="Q343" s="187"/>
      <c r="R343" s="187"/>
      <c r="S343" s="187"/>
      <c r="T343" s="187"/>
      <c r="U343" s="187"/>
      <c r="V343" s="187"/>
      <c r="W343" s="187"/>
      <c r="X343" s="187"/>
      <c r="Y343" s="187"/>
      <c r="Z343" s="187"/>
    </row>
    <row r="344" spans="1:26" ht="12" customHeight="1" x14ac:dyDescent="0.25">
      <c r="A344" s="187"/>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c r="Y344" s="187"/>
      <c r="Z344" s="187"/>
    </row>
    <row r="345" spans="1:26" ht="12" customHeight="1" x14ac:dyDescent="0.25">
      <c r="A345" s="187"/>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c r="Y345" s="187"/>
      <c r="Z345" s="187"/>
    </row>
    <row r="346" spans="1:26" ht="12" customHeight="1" x14ac:dyDescent="0.25">
      <c r="A346" s="187"/>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c r="Y346" s="187"/>
      <c r="Z346" s="187"/>
    </row>
    <row r="347" spans="1:26" ht="12" customHeight="1" x14ac:dyDescent="0.25">
      <c r="A347" s="187"/>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c r="Y347" s="187"/>
      <c r="Z347" s="187"/>
    </row>
    <row r="348" spans="1:26" ht="12" customHeight="1" x14ac:dyDescent="0.25">
      <c r="A348" s="187"/>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c r="Y348" s="187"/>
      <c r="Z348" s="187"/>
    </row>
    <row r="349" spans="1:26" ht="12" customHeight="1" x14ac:dyDescent="0.25">
      <c r="A349" s="187"/>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c r="Y349" s="187"/>
      <c r="Z349" s="187"/>
    </row>
    <row r="350" spans="1:26" ht="12" customHeight="1" x14ac:dyDescent="0.25">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87"/>
      <c r="Z350" s="187"/>
    </row>
    <row r="351" spans="1:26" ht="12" customHeight="1" x14ac:dyDescent="0.25">
      <c r="A351" s="187"/>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c r="Y351" s="187"/>
      <c r="Z351" s="187"/>
    </row>
    <row r="352" spans="1:26" ht="12" customHeight="1" x14ac:dyDescent="0.25">
      <c r="A352" s="187"/>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c r="Y352" s="187"/>
      <c r="Z352" s="187"/>
    </row>
    <row r="353" spans="1:26" ht="12" customHeight="1" x14ac:dyDescent="0.25">
      <c r="A353" s="187"/>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c r="Y353" s="187"/>
      <c r="Z353" s="187"/>
    </row>
    <row r="354" spans="1:26" ht="12" customHeight="1" x14ac:dyDescent="0.25">
      <c r="A354" s="187"/>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c r="Y354" s="187"/>
      <c r="Z354" s="187"/>
    </row>
    <row r="355" spans="1:26" ht="12" customHeight="1" x14ac:dyDescent="0.25">
      <c r="A355" s="187"/>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c r="Y355" s="187"/>
      <c r="Z355" s="187"/>
    </row>
    <row r="356" spans="1:26" ht="12" customHeight="1" x14ac:dyDescent="0.25">
      <c r="A356" s="187"/>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c r="Y356" s="187"/>
      <c r="Z356" s="187"/>
    </row>
    <row r="357" spans="1:26" ht="12" customHeight="1" x14ac:dyDescent="0.25">
      <c r="A357" s="187"/>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c r="Y357" s="187"/>
      <c r="Z357" s="187"/>
    </row>
    <row r="358" spans="1:26" ht="12" customHeight="1" x14ac:dyDescent="0.25">
      <c r="A358" s="187"/>
      <c r="B358" s="187"/>
      <c r="C358" s="187"/>
      <c r="D358" s="187"/>
      <c r="E358" s="187"/>
      <c r="F358" s="187"/>
      <c r="G358" s="187"/>
      <c r="H358" s="187"/>
      <c r="I358" s="187"/>
      <c r="J358" s="187"/>
      <c r="K358" s="187"/>
      <c r="L358" s="187"/>
      <c r="M358" s="187"/>
      <c r="N358" s="187"/>
      <c r="O358" s="187"/>
      <c r="P358" s="187"/>
      <c r="Q358" s="187"/>
      <c r="R358" s="187"/>
      <c r="S358" s="187"/>
      <c r="T358" s="187"/>
      <c r="U358" s="187"/>
      <c r="V358" s="187"/>
      <c r="W358" s="187"/>
      <c r="X358" s="187"/>
      <c r="Y358" s="187"/>
      <c r="Z358" s="187"/>
    </row>
    <row r="359" spans="1:26" ht="12" customHeight="1" x14ac:dyDescent="0.25">
      <c r="A359" s="187"/>
      <c r="B359" s="187"/>
      <c r="C359" s="187"/>
      <c r="D359" s="187"/>
      <c r="E359" s="187"/>
      <c r="F359" s="187"/>
      <c r="G359" s="187"/>
      <c r="H359" s="187"/>
      <c r="I359" s="187"/>
      <c r="J359" s="187"/>
      <c r="K359" s="187"/>
      <c r="L359" s="187"/>
      <c r="M359" s="187"/>
      <c r="N359" s="187"/>
      <c r="O359" s="187"/>
      <c r="P359" s="187"/>
      <c r="Q359" s="187"/>
      <c r="R359" s="187"/>
      <c r="S359" s="187"/>
      <c r="T359" s="187"/>
      <c r="U359" s="187"/>
      <c r="V359" s="187"/>
      <c r="W359" s="187"/>
      <c r="X359" s="187"/>
      <c r="Y359" s="187"/>
      <c r="Z359" s="187"/>
    </row>
    <row r="360" spans="1:26" ht="12" customHeight="1" x14ac:dyDescent="0.25">
      <c r="A360" s="187"/>
      <c r="B360" s="187"/>
      <c r="C360" s="187"/>
      <c r="D360" s="187"/>
      <c r="E360" s="187"/>
      <c r="F360" s="187"/>
      <c r="G360" s="187"/>
      <c r="H360" s="187"/>
      <c r="I360" s="187"/>
      <c r="J360" s="187"/>
      <c r="K360" s="187"/>
      <c r="L360" s="187"/>
      <c r="M360" s="187"/>
      <c r="N360" s="187"/>
      <c r="O360" s="187"/>
      <c r="P360" s="187"/>
      <c r="Q360" s="187"/>
      <c r="R360" s="187"/>
      <c r="S360" s="187"/>
      <c r="T360" s="187"/>
      <c r="U360" s="187"/>
      <c r="V360" s="187"/>
      <c r="W360" s="187"/>
      <c r="X360" s="187"/>
      <c r="Y360" s="187"/>
      <c r="Z360" s="187"/>
    </row>
    <row r="361" spans="1:26" ht="12" customHeight="1" x14ac:dyDescent="0.25">
      <c r="A361" s="187"/>
      <c r="B361" s="187"/>
      <c r="C361" s="187"/>
      <c r="D361" s="187"/>
      <c r="E361" s="187"/>
      <c r="F361" s="187"/>
      <c r="G361" s="187"/>
      <c r="H361" s="187"/>
      <c r="I361" s="187"/>
      <c r="J361" s="187"/>
      <c r="K361" s="187"/>
      <c r="L361" s="187"/>
      <c r="M361" s="187"/>
      <c r="N361" s="187"/>
      <c r="O361" s="187"/>
      <c r="P361" s="187"/>
      <c r="Q361" s="187"/>
      <c r="R361" s="187"/>
      <c r="S361" s="187"/>
      <c r="T361" s="187"/>
      <c r="U361" s="187"/>
      <c r="V361" s="187"/>
      <c r="W361" s="187"/>
      <c r="X361" s="187"/>
      <c r="Y361" s="187"/>
      <c r="Z361" s="187"/>
    </row>
    <row r="362" spans="1:26" ht="12" customHeight="1" x14ac:dyDescent="0.25">
      <c r="A362" s="187"/>
      <c r="B362" s="187"/>
      <c r="C362" s="187"/>
      <c r="D362" s="187"/>
      <c r="E362" s="187"/>
      <c r="F362" s="187"/>
      <c r="G362" s="187"/>
      <c r="H362" s="187"/>
      <c r="I362" s="187"/>
      <c r="J362" s="187"/>
      <c r="K362" s="187"/>
      <c r="L362" s="187"/>
      <c r="M362" s="187"/>
      <c r="N362" s="187"/>
      <c r="O362" s="187"/>
      <c r="P362" s="187"/>
      <c r="Q362" s="187"/>
      <c r="R362" s="187"/>
      <c r="S362" s="187"/>
      <c r="T362" s="187"/>
      <c r="U362" s="187"/>
      <c r="V362" s="187"/>
      <c r="W362" s="187"/>
      <c r="X362" s="187"/>
      <c r="Y362" s="187"/>
      <c r="Z362" s="187"/>
    </row>
    <row r="363" spans="1:26" ht="12" customHeight="1" x14ac:dyDescent="0.25">
      <c r="A363" s="187"/>
      <c r="B363" s="187"/>
      <c r="C363" s="187"/>
      <c r="D363" s="187"/>
      <c r="E363" s="187"/>
      <c r="F363" s="187"/>
      <c r="G363" s="187"/>
      <c r="H363" s="187"/>
      <c r="I363" s="187"/>
      <c r="J363" s="187"/>
      <c r="K363" s="187"/>
      <c r="L363" s="187"/>
      <c r="M363" s="187"/>
      <c r="N363" s="187"/>
      <c r="O363" s="187"/>
      <c r="P363" s="187"/>
      <c r="Q363" s="187"/>
      <c r="R363" s="187"/>
      <c r="S363" s="187"/>
      <c r="T363" s="187"/>
      <c r="U363" s="187"/>
      <c r="V363" s="187"/>
      <c r="W363" s="187"/>
      <c r="X363" s="187"/>
      <c r="Y363" s="187"/>
      <c r="Z363" s="187"/>
    </row>
    <row r="364" spans="1:26" ht="12" customHeight="1" x14ac:dyDescent="0.25">
      <c r="A364" s="187"/>
      <c r="B364" s="187"/>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c r="Y364" s="187"/>
      <c r="Z364" s="187"/>
    </row>
    <row r="365" spans="1:26" ht="12" customHeight="1" x14ac:dyDescent="0.25">
      <c r="A365" s="187"/>
      <c r="B365" s="187"/>
      <c r="C365" s="187"/>
      <c r="D365" s="187"/>
      <c r="E365" s="187"/>
      <c r="F365" s="187"/>
      <c r="G365" s="187"/>
      <c r="H365" s="187"/>
      <c r="I365" s="187"/>
      <c r="J365" s="187"/>
      <c r="K365" s="187"/>
      <c r="L365" s="187"/>
      <c r="M365" s="187"/>
      <c r="N365" s="187"/>
      <c r="O365" s="187"/>
      <c r="P365" s="187"/>
      <c r="Q365" s="187"/>
      <c r="R365" s="187"/>
      <c r="S365" s="187"/>
      <c r="T365" s="187"/>
      <c r="U365" s="187"/>
      <c r="V365" s="187"/>
      <c r="W365" s="187"/>
      <c r="X365" s="187"/>
      <c r="Y365" s="187"/>
      <c r="Z365" s="187"/>
    </row>
    <row r="366" spans="1:26" ht="12" customHeight="1" x14ac:dyDescent="0.25">
      <c r="A366" s="187"/>
      <c r="B366" s="187"/>
      <c r="C366" s="187"/>
      <c r="D366" s="187"/>
      <c r="E366" s="187"/>
      <c r="F366" s="187"/>
      <c r="G366" s="187"/>
      <c r="H366" s="187"/>
      <c r="I366" s="187"/>
      <c r="J366" s="187"/>
      <c r="K366" s="187"/>
      <c r="L366" s="187"/>
      <c r="M366" s="187"/>
      <c r="N366" s="187"/>
      <c r="O366" s="187"/>
      <c r="P366" s="187"/>
      <c r="Q366" s="187"/>
      <c r="R366" s="187"/>
      <c r="S366" s="187"/>
      <c r="T366" s="187"/>
      <c r="U366" s="187"/>
      <c r="V366" s="187"/>
      <c r="W366" s="187"/>
      <c r="X366" s="187"/>
      <c r="Y366" s="187"/>
      <c r="Z366" s="187"/>
    </row>
    <row r="367" spans="1:26" ht="12" customHeight="1" x14ac:dyDescent="0.25">
      <c r="A367" s="187"/>
      <c r="B367" s="187"/>
      <c r="C367" s="187"/>
      <c r="D367" s="187"/>
      <c r="E367" s="187"/>
      <c r="F367" s="187"/>
      <c r="G367" s="187"/>
      <c r="H367" s="187"/>
      <c r="I367" s="187"/>
      <c r="J367" s="187"/>
      <c r="K367" s="187"/>
      <c r="L367" s="187"/>
      <c r="M367" s="187"/>
      <c r="N367" s="187"/>
      <c r="O367" s="187"/>
      <c r="P367" s="187"/>
      <c r="Q367" s="187"/>
      <c r="R367" s="187"/>
      <c r="S367" s="187"/>
      <c r="T367" s="187"/>
      <c r="U367" s="187"/>
      <c r="V367" s="187"/>
      <c r="W367" s="187"/>
      <c r="X367" s="187"/>
      <c r="Y367" s="187"/>
      <c r="Z367" s="187"/>
    </row>
    <row r="368" spans="1:26" ht="12" customHeight="1" x14ac:dyDescent="0.25">
      <c r="A368" s="187"/>
      <c r="B368" s="187"/>
      <c r="C368" s="187"/>
      <c r="D368" s="187"/>
      <c r="E368" s="187"/>
      <c r="F368" s="187"/>
      <c r="G368" s="187"/>
      <c r="H368" s="187"/>
      <c r="I368" s="187"/>
      <c r="J368" s="187"/>
      <c r="K368" s="187"/>
      <c r="L368" s="187"/>
      <c r="M368" s="187"/>
      <c r="N368" s="187"/>
      <c r="O368" s="187"/>
      <c r="P368" s="187"/>
      <c r="Q368" s="187"/>
      <c r="R368" s="187"/>
      <c r="S368" s="187"/>
      <c r="T368" s="187"/>
      <c r="U368" s="187"/>
      <c r="V368" s="187"/>
      <c r="W368" s="187"/>
      <c r="X368" s="187"/>
      <c r="Y368" s="187"/>
      <c r="Z368" s="187"/>
    </row>
    <row r="369" spans="1:26" ht="12" customHeight="1" x14ac:dyDescent="0.25">
      <c r="A369" s="187"/>
      <c r="B369" s="187"/>
      <c r="C369" s="187"/>
      <c r="D369" s="187"/>
      <c r="E369" s="187"/>
      <c r="F369" s="187"/>
      <c r="G369" s="187"/>
      <c r="H369" s="187"/>
      <c r="I369" s="187"/>
      <c r="J369" s="187"/>
      <c r="K369" s="187"/>
      <c r="L369" s="187"/>
      <c r="M369" s="187"/>
      <c r="N369" s="187"/>
      <c r="O369" s="187"/>
      <c r="P369" s="187"/>
      <c r="Q369" s="187"/>
      <c r="R369" s="187"/>
      <c r="S369" s="187"/>
      <c r="T369" s="187"/>
      <c r="U369" s="187"/>
      <c r="V369" s="187"/>
      <c r="W369" s="187"/>
      <c r="X369" s="187"/>
      <c r="Y369" s="187"/>
      <c r="Z369" s="187"/>
    </row>
    <row r="370" spans="1:26" ht="12" customHeight="1" x14ac:dyDescent="0.25">
      <c r="A370" s="187"/>
      <c r="B370" s="187"/>
      <c r="C370" s="187"/>
      <c r="D370" s="187"/>
      <c r="E370" s="187"/>
      <c r="F370" s="187"/>
      <c r="G370" s="187"/>
      <c r="H370" s="187"/>
      <c r="I370" s="187"/>
      <c r="J370" s="187"/>
      <c r="K370" s="187"/>
      <c r="L370" s="187"/>
      <c r="M370" s="187"/>
      <c r="N370" s="187"/>
      <c r="O370" s="187"/>
      <c r="P370" s="187"/>
      <c r="Q370" s="187"/>
      <c r="R370" s="187"/>
      <c r="S370" s="187"/>
      <c r="T370" s="187"/>
      <c r="U370" s="187"/>
      <c r="V370" s="187"/>
      <c r="W370" s="187"/>
      <c r="X370" s="187"/>
      <c r="Y370" s="187"/>
      <c r="Z370" s="187"/>
    </row>
    <row r="371" spans="1:26" ht="12" customHeight="1" x14ac:dyDescent="0.25">
      <c r="A371" s="187"/>
      <c r="B371" s="187"/>
      <c r="C371" s="187"/>
      <c r="D371" s="187"/>
      <c r="E371" s="187"/>
      <c r="F371" s="187"/>
      <c r="G371" s="187"/>
      <c r="H371" s="187"/>
      <c r="I371" s="187"/>
      <c r="J371" s="187"/>
      <c r="K371" s="187"/>
      <c r="L371" s="187"/>
      <c r="M371" s="187"/>
      <c r="N371" s="187"/>
      <c r="O371" s="187"/>
      <c r="P371" s="187"/>
      <c r="Q371" s="187"/>
      <c r="R371" s="187"/>
      <c r="S371" s="187"/>
      <c r="T371" s="187"/>
      <c r="U371" s="187"/>
      <c r="V371" s="187"/>
      <c r="W371" s="187"/>
      <c r="X371" s="187"/>
      <c r="Y371" s="187"/>
      <c r="Z371" s="187"/>
    </row>
    <row r="372" spans="1:26" ht="12" customHeight="1" x14ac:dyDescent="0.25">
      <c r="A372" s="187"/>
      <c r="B372" s="187"/>
      <c r="C372" s="187"/>
      <c r="D372" s="187"/>
      <c r="E372" s="187"/>
      <c r="F372" s="187"/>
      <c r="G372" s="187"/>
      <c r="H372" s="187"/>
      <c r="I372" s="187"/>
      <c r="J372" s="187"/>
      <c r="K372" s="187"/>
      <c r="L372" s="187"/>
      <c r="M372" s="187"/>
      <c r="N372" s="187"/>
      <c r="O372" s="187"/>
      <c r="P372" s="187"/>
      <c r="Q372" s="187"/>
      <c r="R372" s="187"/>
      <c r="S372" s="187"/>
      <c r="T372" s="187"/>
      <c r="U372" s="187"/>
      <c r="V372" s="187"/>
      <c r="W372" s="187"/>
      <c r="X372" s="187"/>
      <c r="Y372" s="187"/>
      <c r="Z372" s="187"/>
    </row>
    <row r="373" spans="1:26" ht="12" customHeight="1" x14ac:dyDescent="0.25">
      <c r="A373" s="187"/>
      <c r="B373" s="187"/>
      <c r="C373" s="187"/>
      <c r="D373" s="187"/>
      <c r="E373" s="187"/>
      <c r="F373" s="187"/>
      <c r="G373" s="187"/>
      <c r="H373" s="187"/>
      <c r="I373" s="187"/>
      <c r="J373" s="187"/>
      <c r="K373" s="187"/>
      <c r="L373" s="187"/>
      <c r="M373" s="187"/>
      <c r="N373" s="187"/>
      <c r="O373" s="187"/>
      <c r="P373" s="187"/>
      <c r="Q373" s="187"/>
      <c r="R373" s="187"/>
      <c r="S373" s="187"/>
      <c r="T373" s="187"/>
      <c r="U373" s="187"/>
      <c r="V373" s="187"/>
      <c r="W373" s="187"/>
      <c r="X373" s="187"/>
      <c r="Y373" s="187"/>
      <c r="Z373" s="187"/>
    </row>
    <row r="374" spans="1:26" ht="12" customHeight="1" x14ac:dyDescent="0.25">
      <c r="A374" s="187"/>
      <c r="B374" s="187"/>
      <c r="C374" s="187"/>
      <c r="D374" s="187"/>
      <c r="E374" s="187"/>
      <c r="F374" s="187"/>
      <c r="G374" s="187"/>
      <c r="H374" s="187"/>
      <c r="I374" s="187"/>
      <c r="J374" s="187"/>
      <c r="K374" s="187"/>
      <c r="L374" s="187"/>
      <c r="M374" s="187"/>
      <c r="N374" s="187"/>
      <c r="O374" s="187"/>
      <c r="P374" s="187"/>
      <c r="Q374" s="187"/>
      <c r="R374" s="187"/>
      <c r="S374" s="187"/>
      <c r="T374" s="187"/>
      <c r="U374" s="187"/>
      <c r="V374" s="187"/>
      <c r="W374" s="187"/>
      <c r="X374" s="187"/>
      <c r="Y374" s="187"/>
      <c r="Z374" s="187"/>
    </row>
    <row r="375" spans="1:26" ht="12" customHeight="1" x14ac:dyDescent="0.25">
      <c r="A375" s="187"/>
      <c r="B375" s="187"/>
      <c r="C375" s="187"/>
      <c r="D375" s="187"/>
      <c r="E375" s="187"/>
      <c r="F375" s="187"/>
      <c r="G375" s="187"/>
      <c r="H375" s="187"/>
      <c r="I375" s="187"/>
      <c r="J375" s="187"/>
      <c r="K375" s="187"/>
      <c r="L375" s="187"/>
      <c r="M375" s="187"/>
      <c r="N375" s="187"/>
      <c r="O375" s="187"/>
      <c r="P375" s="187"/>
      <c r="Q375" s="187"/>
      <c r="R375" s="187"/>
      <c r="S375" s="187"/>
      <c r="T375" s="187"/>
      <c r="U375" s="187"/>
      <c r="V375" s="187"/>
      <c r="W375" s="187"/>
      <c r="X375" s="187"/>
      <c r="Y375" s="187"/>
      <c r="Z375" s="187"/>
    </row>
    <row r="376" spans="1:26" ht="12" customHeight="1" x14ac:dyDescent="0.25">
      <c r="A376" s="187"/>
      <c r="B376" s="187"/>
      <c r="C376" s="187"/>
      <c r="D376" s="187"/>
      <c r="E376" s="187"/>
      <c r="F376" s="187"/>
      <c r="G376" s="187"/>
      <c r="H376" s="187"/>
      <c r="I376" s="187"/>
      <c r="J376" s="187"/>
      <c r="K376" s="187"/>
      <c r="L376" s="187"/>
      <c r="M376" s="187"/>
      <c r="N376" s="187"/>
      <c r="O376" s="187"/>
      <c r="P376" s="187"/>
      <c r="Q376" s="187"/>
      <c r="R376" s="187"/>
      <c r="S376" s="187"/>
      <c r="T376" s="187"/>
      <c r="U376" s="187"/>
      <c r="V376" s="187"/>
      <c r="W376" s="187"/>
      <c r="X376" s="187"/>
      <c r="Y376" s="187"/>
      <c r="Z376" s="187"/>
    </row>
    <row r="377" spans="1:26" ht="12" customHeight="1" x14ac:dyDescent="0.25">
      <c r="A377" s="187"/>
      <c r="B377" s="187"/>
      <c r="C377" s="187"/>
      <c r="D377" s="187"/>
      <c r="E377" s="187"/>
      <c r="F377" s="187"/>
      <c r="G377" s="187"/>
      <c r="H377" s="187"/>
      <c r="I377" s="187"/>
      <c r="J377" s="187"/>
      <c r="K377" s="187"/>
      <c r="L377" s="187"/>
      <c r="M377" s="187"/>
      <c r="N377" s="187"/>
      <c r="O377" s="187"/>
      <c r="P377" s="187"/>
      <c r="Q377" s="187"/>
      <c r="R377" s="187"/>
      <c r="S377" s="187"/>
      <c r="T377" s="187"/>
      <c r="U377" s="187"/>
      <c r="V377" s="187"/>
      <c r="W377" s="187"/>
      <c r="X377" s="187"/>
      <c r="Y377" s="187"/>
      <c r="Z377" s="187"/>
    </row>
    <row r="378" spans="1:26" ht="12" customHeight="1" x14ac:dyDescent="0.25">
      <c r="A378" s="187"/>
      <c r="B378" s="187"/>
      <c r="C378" s="187"/>
      <c r="D378" s="187"/>
      <c r="E378" s="187"/>
      <c r="F378" s="187"/>
      <c r="G378" s="187"/>
      <c r="H378" s="187"/>
      <c r="I378" s="187"/>
      <c r="J378" s="187"/>
      <c r="K378" s="187"/>
      <c r="L378" s="187"/>
      <c r="M378" s="187"/>
      <c r="N378" s="187"/>
      <c r="O378" s="187"/>
      <c r="P378" s="187"/>
      <c r="Q378" s="187"/>
      <c r="R378" s="187"/>
      <c r="S378" s="187"/>
      <c r="T378" s="187"/>
      <c r="U378" s="187"/>
      <c r="V378" s="187"/>
      <c r="W378" s="187"/>
      <c r="X378" s="187"/>
      <c r="Y378" s="187"/>
      <c r="Z378" s="187"/>
    </row>
    <row r="379" spans="1:26" ht="12" customHeight="1" x14ac:dyDescent="0.25">
      <c r="A379" s="187"/>
      <c r="B379" s="187"/>
      <c r="C379" s="187"/>
      <c r="D379" s="187"/>
      <c r="E379" s="187"/>
      <c r="F379" s="187"/>
      <c r="G379" s="187"/>
      <c r="H379" s="187"/>
      <c r="I379" s="187"/>
      <c r="J379" s="187"/>
      <c r="K379" s="187"/>
      <c r="L379" s="187"/>
      <c r="M379" s="187"/>
      <c r="N379" s="187"/>
      <c r="O379" s="187"/>
      <c r="P379" s="187"/>
      <c r="Q379" s="187"/>
      <c r="R379" s="187"/>
      <c r="S379" s="187"/>
      <c r="T379" s="187"/>
      <c r="U379" s="187"/>
      <c r="V379" s="187"/>
      <c r="W379" s="187"/>
      <c r="X379" s="187"/>
      <c r="Y379" s="187"/>
      <c r="Z379" s="187"/>
    </row>
    <row r="380" spans="1:26" ht="12" customHeight="1" x14ac:dyDescent="0.25">
      <c r="A380" s="187"/>
      <c r="B380" s="187"/>
      <c r="C380" s="187"/>
      <c r="D380" s="187"/>
      <c r="E380" s="187"/>
      <c r="F380" s="187"/>
      <c r="G380" s="187"/>
      <c r="H380" s="187"/>
      <c r="I380" s="187"/>
      <c r="J380" s="187"/>
      <c r="K380" s="187"/>
      <c r="L380" s="187"/>
      <c r="M380" s="187"/>
      <c r="N380" s="187"/>
      <c r="O380" s="187"/>
      <c r="P380" s="187"/>
      <c r="Q380" s="187"/>
      <c r="R380" s="187"/>
      <c r="S380" s="187"/>
      <c r="T380" s="187"/>
      <c r="U380" s="187"/>
      <c r="V380" s="187"/>
      <c r="W380" s="187"/>
      <c r="X380" s="187"/>
      <c r="Y380" s="187"/>
      <c r="Z380" s="187"/>
    </row>
    <row r="381" spans="1:26" ht="12" customHeight="1" x14ac:dyDescent="0.25">
      <c r="A381" s="187"/>
      <c r="B381" s="187"/>
      <c r="C381" s="187"/>
      <c r="D381" s="187"/>
      <c r="E381" s="187"/>
      <c r="F381" s="187"/>
      <c r="G381" s="187"/>
      <c r="H381" s="187"/>
      <c r="I381" s="187"/>
      <c r="J381" s="187"/>
      <c r="K381" s="187"/>
      <c r="L381" s="187"/>
      <c r="M381" s="187"/>
      <c r="N381" s="187"/>
      <c r="O381" s="187"/>
      <c r="P381" s="187"/>
      <c r="Q381" s="187"/>
      <c r="R381" s="187"/>
      <c r="S381" s="187"/>
      <c r="T381" s="187"/>
      <c r="U381" s="187"/>
      <c r="V381" s="187"/>
      <c r="W381" s="187"/>
      <c r="X381" s="187"/>
      <c r="Y381" s="187"/>
      <c r="Z381" s="187"/>
    </row>
    <row r="382" spans="1:26" ht="12" customHeight="1" x14ac:dyDescent="0.25">
      <c r="A382" s="187"/>
      <c r="B382" s="187"/>
      <c r="C382" s="187"/>
      <c r="D382" s="187"/>
      <c r="E382" s="187"/>
      <c r="F382" s="187"/>
      <c r="G382" s="187"/>
      <c r="H382" s="187"/>
      <c r="I382" s="187"/>
      <c r="J382" s="187"/>
      <c r="K382" s="187"/>
      <c r="L382" s="187"/>
      <c r="M382" s="187"/>
      <c r="N382" s="187"/>
      <c r="O382" s="187"/>
      <c r="P382" s="187"/>
      <c r="Q382" s="187"/>
      <c r="R382" s="187"/>
      <c r="S382" s="187"/>
      <c r="T382" s="187"/>
      <c r="U382" s="187"/>
      <c r="V382" s="187"/>
      <c r="W382" s="187"/>
      <c r="X382" s="187"/>
      <c r="Y382" s="187"/>
      <c r="Z382" s="187"/>
    </row>
    <row r="383" spans="1:26" ht="12" customHeight="1" x14ac:dyDescent="0.25">
      <c r="A383" s="187"/>
      <c r="B383" s="187"/>
      <c r="C383" s="187"/>
      <c r="D383" s="187"/>
      <c r="E383" s="187"/>
      <c r="F383" s="187"/>
      <c r="G383" s="187"/>
      <c r="H383" s="187"/>
      <c r="I383" s="187"/>
      <c r="J383" s="187"/>
      <c r="K383" s="187"/>
      <c r="L383" s="187"/>
      <c r="M383" s="187"/>
      <c r="N383" s="187"/>
      <c r="O383" s="187"/>
      <c r="P383" s="187"/>
      <c r="Q383" s="187"/>
      <c r="R383" s="187"/>
      <c r="S383" s="187"/>
      <c r="T383" s="187"/>
      <c r="U383" s="187"/>
      <c r="V383" s="187"/>
      <c r="W383" s="187"/>
      <c r="X383" s="187"/>
      <c r="Y383" s="187"/>
      <c r="Z383" s="187"/>
    </row>
    <row r="384" spans="1:26" ht="12" customHeight="1" x14ac:dyDescent="0.25">
      <c r="A384" s="187"/>
      <c r="B384" s="187"/>
      <c r="C384" s="187"/>
      <c r="D384" s="187"/>
      <c r="E384" s="187"/>
      <c r="F384" s="187"/>
      <c r="G384" s="187"/>
      <c r="H384" s="187"/>
      <c r="I384" s="187"/>
      <c r="J384" s="187"/>
      <c r="K384" s="187"/>
      <c r="L384" s="187"/>
      <c r="M384" s="187"/>
      <c r="N384" s="187"/>
      <c r="O384" s="187"/>
      <c r="P384" s="187"/>
      <c r="Q384" s="187"/>
      <c r="R384" s="187"/>
      <c r="S384" s="187"/>
      <c r="T384" s="187"/>
      <c r="U384" s="187"/>
      <c r="V384" s="187"/>
      <c r="W384" s="187"/>
      <c r="X384" s="187"/>
      <c r="Y384" s="187"/>
      <c r="Z384" s="187"/>
    </row>
    <row r="385" spans="1:26" ht="12" customHeight="1" x14ac:dyDescent="0.25">
      <c r="A385" s="187"/>
      <c r="B385" s="187"/>
      <c r="C385" s="187"/>
      <c r="D385" s="187"/>
      <c r="E385" s="187"/>
      <c r="F385" s="187"/>
      <c r="G385" s="187"/>
      <c r="H385" s="187"/>
      <c r="I385" s="187"/>
      <c r="J385" s="187"/>
      <c r="K385" s="187"/>
      <c r="L385" s="187"/>
      <c r="M385" s="187"/>
      <c r="N385" s="187"/>
      <c r="O385" s="187"/>
      <c r="P385" s="187"/>
      <c r="Q385" s="187"/>
      <c r="R385" s="187"/>
      <c r="S385" s="187"/>
      <c r="T385" s="187"/>
      <c r="U385" s="187"/>
      <c r="V385" s="187"/>
      <c r="W385" s="187"/>
      <c r="X385" s="187"/>
      <c r="Y385" s="187"/>
      <c r="Z385" s="187"/>
    </row>
    <row r="386" spans="1:26" ht="12" customHeight="1" x14ac:dyDescent="0.25">
      <c r="A386" s="187"/>
      <c r="B386" s="187"/>
      <c r="C386" s="187"/>
      <c r="D386" s="187"/>
      <c r="E386" s="187"/>
      <c r="F386" s="187"/>
      <c r="G386" s="187"/>
      <c r="H386" s="187"/>
      <c r="I386" s="187"/>
      <c r="J386" s="187"/>
      <c r="K386" s="187"/>
      <c r="L386" s="187"/>
      <c r="M386" s="187"/>
      <c r="N386" s="187"/>
      <c r="O386" s="187"/>
      <c r="P386" s="187"/>
      <c r="Q386" s="187"/>
      <c r="R386" s="187"/>
      <c r="S386" s="187"/>
      <c r="T386" s="187"/>
      <c r="U386" s="187"/>
      <c r="V386" s="187"/>
      <c r="W386" s="187"/>
      <c r="X386" s="187"/>
      <c r="Y386" s="187"/>
      <c r="Z386" s="187"/>
    </row>
    <row r="387" spans="1:26" ht="12" customHeight="1" x14ac:dyDescent="0.25">
      <c r="A387" s="187"/>
      <c r="B387" s="187"/>
      <c r="C387" s="187"/>
      <c r="D387" s="187"/>
      <c r="E387" s="187"/>
      <c r="F387" s="187"/>
      <c r="G387" s="187"/>
      <c r="H387" s="187"/>
      <c r="I387" s="187"/>
      <c r="J387" s="187"/>
      <c r="K387" s="187"/>
      <c r="L387" s="187"/>
      <c r="M387" s="187"/>
      <c r="N387" s="187"/>
      <c r="O387" s="187"/>
      <c r="P387" s="187"/>
      <c r="Q387" s="187"/>
      <c r="R387" s="187"/>
      <c r="S387" s="187"/>
      <c r="T387" s="187"/>
      <c r="U387" s="187"/>
      <c r="V387" s="187"/>
      <c r="W387" s="187"/>
      <c r="X387" s="187"/>
      <c r="Y387" s="187"/>
      <c r="Z387" s="187"/>
    </row>
    <row r="388" spans="1:26" ht="12" customHeight="1" x14ac:dyDescent="0.25">
      <c r="A388" s="187"/>
      <c r="B388" s="187"/>
      <c r="C388" s="187"/>
      <c r="D388" s="187"/>
      <c r="E388" s="187"/>
      <c r="F388" s="187"/>
      <c r="G388" s="187"/>
      <c r="H388" s="187"/>
      <c r="I388" s="187"/>
      <c r="J388" s="187"/>
      <c r="K388" s="187"/>
      <c r="L388" s="187"/>
      <c r="M388" s="187"/>
      <c r="N388" s="187"/>
      <c r="O388" s="187"/>
      <c r="P388" s="187"/>
      <c r="Q388" s="187"/>
      <c r="R388" s="187"/>
      <c r="S388" s="187"/>
      <c r="T388" s="187"/>
      <c r="U388" s="187"/>
      <c r="V388" s="187"/>
      <c r="W388" s="187"/>
      <c r="X388" s="187"/>
      <c r="Y388" s="187"/>
      <c r="Z388" s="187"/>
    </row>
    <row r="389" spans="1:26" ht="12" customHeight="1" x14ac:dyDescent="0.25">
      <c r="A389" s="187"/>
      <c r="B389" s="187"/>
      <c r="C389" s="187"/>
      <c r="D389" s="187"/>
      <c r="E389" s="187"/>
      <c r="F389" s="187"/>
      <c r="G389" s="187"/>
      <c r="H389" s="187"/>
      <c r="I389" s="187"/>
      <c r="J389" s="187"/>
      <c r="K389" s="187"/>
      <c r="L389" s="187"/>
      <c r="M389" s="187"/>
      <c r="N389" s="187"/>
      <c r="O389" s="187"/>
      <c r="P389" s="187"/>
      <c r="Q389" s="187"/>
      <c r="R389" s="187"/>
      <c r="S389" s="187"/>
      <c r="T389" s="187"/>
      <c r="U389" s="187"/>
      <c r="V389" s="187"/>
      <c r="W389" s="187"/>
      <c r="X389" s="187"/>
      <c r="Y389" s="187"/>
      <c r="Z389" s="187"/>
    </row>
    <row r="390" spans="1:26" ht="12" customHeight="1" x14ac:dyDescent="0.25">
      <c r="A390" s="187"/>
      <c r="B390" s="187"/>
      <c r="C390" s="187"/>
      <c r="D390" s="187"/>
      <c r="E390" s="187"/>
      <c r="F390" s="187"/>
      <c r="G390" s="187"/>
      <c r="H390" s="187"/>
      <c r="I390" s="187"/>
      <c r="J390" s="187"/>
      <c r="K390" s="187"/>
      <c r="L390" s="187"/>
      <c r="M390" s="187"/>
      <c r="N390" s="187"/>
      <c r="O390" s="187"/>
      <c r="P390" s="187"/>
      <c r="Q390" s="187"/>
      <c r="R390" s="187"/>
      <c r="S390" s="187"/>
      <c r="T390" s="187"/>
      <c r="U390" s="187"/>
      <c r="V390" s="187"/>
      <c r="W390" s="187"/>
      <c r="X390" s="187"/>
      <c r="Y390" s="187"/>
      <c r="Z390" s="187"/>
    </row>
    <row r="391" spans="1:26" ht="12" customHeight="1" x14ac:dyDescent="0.25">
      <c r="A391" s="187"/>
      <c r="B391" s="187"/>
      <c r="C391" s="187"/>
      <c r="D391" s="187"/>
      <c r="E391" s="187"/>
      <c r="F391" s="187"/>
      <c r="G391" s="187"/>
      <c r="H391" s="187"/>
      <c r="I391" s="187"/>
      <c r="J391" s="187"/>
      <c r="K391" s="187"/>
      <c r="L391" s="187"/>
      <c r="M391" s="187"/>
      <c r="N391" s="187"/>
      <c r="O391" s="187"/>
      <c r="P391" s="187"/>
      <c r="Q391" s="187"/>
      <c r="R391" s="187"/>
      <c r="S391" s="187"/>
      <c r="T391" s="187"/>
      <c r="U391" s="187"/>
      <c r="V391" s="187"/>
      <c r="W391" s="187"/>
      <c r="X391" s="187"/>
      <c r="Y391" s="187"/>
      <c r="Z391" s="187"/>
    </row>
    <row r="392" spans="1:26" ht="12" customHeight="1" x14ac:dyDescent="0.25">
      <c r="A392" s="187"/>
      <c r="B392" s="187"/>
      <c r="C392" s="187"/>
      <c r="D392" s="187"/>
      <c r="E392" s="187"/>
      <c r="F392" s="187"/>
      <c r="G392" s="187"/>
      <c r="H392" s="187"/>
      <c r="I392" s="187"/>
      <c r="J392" s="187"/>
      <c r="K392" s="187"/>
      <c r="L392" s="187"/>
      <c r="M392" s="187"/>
      <c r="N392" s="187"/>
      <c r="O392" s="187"/>
      <c r="P392" s="187"/>
      <c r="Q392" s="187"/>
      <c r="R392" s="187"/>
      <c r="S392" s="187"/>
      <c r="T392" s="187"/>
      <c r="U392" s="187"/>
      <c r="V392" s="187"/>
      <c r="W392" s="187"/>
      <c r="X392" s="187"/>
      <c r="Y392" s="187"/>
      <c r="Z392" s="187"/>
    </row>
    <row r="393" spans="1:26" ht="12" customHeight="1" x14ac:dyDescent="0.25">
      <c r="A393" s="187"/>
      <c r="B393" s="187"/>
      <c r="C393" s="187"/>
      <c r="D393" s="187"/>
      <c r="E393" s="187"/>
      <c r="F393" s="187"/>
      <c r="G393" s="187"/>
      <c r="H393" s="187"/>
      <c r="I393" s="187"/>
      <c r="J393" s="187"/>
      <c r="K393" s="187"/>
      <c r="L393" s="187"/>
      <c r="M393" s="187"/>
      <c r="N393" s="187"/>
      <c r="O393" s="187"/>
      <c r="P393" s="187"/>
      <c r="Q393" s="187"/>
      <c r="R393" s="187"/>
      <c r="S393" s="187"/>
      <c r="T393" s="187"/>
      <c r="U393" s="187"/>
      <c r="V393" s="187"/>
      <c r="W393" s="187"/>
      <c r="X393" s="187"/>
      <c r="Y393" s="187"/>
      <c r="Z393" s="187"/>
    </row>
    <row r="394" spans="1:26" ht="12" customHeight="1" x14ac:dyDescent="0.25">
      <c r="A394" s="187"/>
      <c r="B394" s="187"/>
      <c r="C394" s="187"/>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row>
    <row r="395" spans="1:26" ht="12" customHeight="1" x14ac:dyDescent="0.25">
      <c r="A395" s="187"/>
      <c r="B395" s="187"/>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row>
    <row r="396" spans="1:26" ht="12" customHeight="1" x14ac:dyDescent="0.25">
      <c r="A396" s="187"/>
      <c r="B396" s="187"/>
      <c r="C396" s="187"/>
      <c r="D396" s="187"/>
      <c r="E396" s="187"/>
      <c r="F396" s="187"/>
      <c r="G396" s="187"/>
      <c r="H396" s="187"/>
      <c r="I396" s="187"/>
      <c r="J396" s="187"/>
      <c r="K396" s="187"/>
      <c r="L396" s="187"/>
      <c r="M396" s="187"/>
      <c r="N396" s="187"/>
      <c r="O396" s="187"/>
      <c r="P396" s="187"/>
      <c r="Q396" s="187"/>
      <c r="R396" s="187"/>
      <c r="S396" s="187"/>
      <c r="T396" s="187"/>
      <c r="U396" s="187"/>
      <c r="V396" s="187"/>
      <c r="W396" s="187"/>
      <c r="X396" s="187"/>
      <c r="Y396" s="187"/>
      <c r="Z396" s="187"/>
    </row>
    <row r="397" spans="1:26" ht="12" customHeight="1" x14ac:dyDescent="0.25">
      <c r="A397" s="187"/>
      <c r="B397" s="187"/>
      <c r="C397" s="187"/>
      <c r="D397" s="187"/>
      <c r="E397" s="187"/>
      <c r="F397" s="187"/>
      <c r="G397" s="187"/>
      <c r="H397" s="187"/>
      <c r="I397" s="187"/>
      <c r="J397" s="187"/>
      <c r="K397" s="187"/>
      <c r="L397" s="187"/>
      <c r="M397" s="187"/>
      <c r="N397" s="187"/>
      <c r="O397" s="187"/>
      <c r="P397" s="187"/>
      <c r="Q397" s="187"/>
      <c r="R397" s="187"/>
      <c r="S397" s="187"/>
      <c r="T397" s="187"/>
      <c r="U397" s="187"/>
      <c r="V397" s="187"/>
      <c r="W397" s="187"/>
      <c r="X397" s="187"/>
      <c r="Y397" s="187"/>
      <c r="Z397" s="187"/>
    </row>
    <row r="398" spans="1:26" ht="12" customHeight="1" x14ac:dyDescent="0.25">
      <c r="A398" s="187"/>
      <c r="B398" s="187"/>
      <c r="C398" s="187"/>
      <c r="D398" s="187"/>
      <c r="E398" s="187"/>
      <c r="F398" s="187"/>
      <c r="G398" s="187"/>
      <c r="H398" s="187"/>
      <c r="I398" s="187"/>
      <c r="J398" s="187"/>
      <c r="K398" s="187"/>
      <c r="L398" s="187"/>
      <c r="M398" s="187"/>
      <c r="N398" s="187"/>
      <c r="O398" s="187"/>
      <c r="P398" s="187"/>
      <c r="Q398" s="187"/>
      <c r="R398" s="187"/>
      <c r="S398" s="187"/>
      <c r="T398" s="187"/>
      <c r="U398" s="187"/>
      <c r="V398" s="187"/>
      <c r="W398" s="187"/>
      <c r="X398" s="187"/>
      <c r="Y398" s="187"/>
      <c r="Z398" s="187"/>
    </row>
    <row r="399" spans="1:26" ht="12" customHeight="1" x14ac:dyDescent="0.25">
      <c r="A399" s="187"/>
      <c r="B399" s="187"/>
      <c r="C399" s="187"/>
      <c r="D399" s="187"/>
      <c r="E399" s="187"/>
      <c r="F399" s="187"/>
      <c r="G399" s="187"/>
      <c r="H399" s="187"/>
      <c r="I399" s="187"/>
      <c r="J399" s="187"/>
      <c r="K399" s="187"/>
      <c r="L399" s="187"/>
      <c r="M399" s="187"/>
      <c r="N399" s="187"/>
      <c r="O399" s="187"/>
      <c r="P399" s="187"/>
      <c r="Q399" s="187"/>
      <c r="R399" s="187"/>
      <c r="S399" s="187"/>
      <c r="T399" s="187"/>
      <c r="U399" s="187"/>
      <c r="V399" s="187"/>
      <c r="W399" s="187"/>
      <c r="X399" s="187"/>
      <c r="Y399" s="187"/>
      <c r="Z399" s="187"/>
    </row>
    <row r="400" spans="1:26" ht="12" customHeight="1" x14ac:dyDescent="0.25">
      <c r="A400" s="187"/>
      <c r="B400" s="187"/>
      <c r="C400" s="187"/>
      <c r="D400" s="187"/>
      <c r="E400" s="187"/>
      <c r="F400" s="187"/>
      <c r="G400" s="187"/>
      <c r="H400" s="187"/>
      <c r="I400" s="187"/>
      <c r="J400" s="187"/>
      <c r="K400" s="187"/>
      <c r="L400" s="187"/>
      <c r="M400" s="187"/>
      <c r="N400" s="187"/>
      <c r="O400" s="187"/>
      <c r="P400" s="187"/>
      <c r="Q400" s="187"/>
      <c r="R400" s="187"/>
      <c r="S400" s="187"/>
      <c r="T400" s="187"/>
      <c r="U400" s="187"/>
      <c r="V400" s="187"/>
      <c r="W400" s="187"/>
      <c r="X400" s="187"/>
      <c r="Y400" s="187"/>
      <c r="Z400" s="187"/>
    </row>
    <row r="401" spans="1:26" ht="12" customHeight="1" x14ac:dyDescent="0.25">
      <c r="A401" s="187"/>
      <c r="B401" s="187"/>
      <c r="C401" s="187"/>
      <c r="D401" s="187"/>
      <c r="E401" s="187"/>
      <c r="F401" s="187"/>
      <c r="G401" s="187"/>
      <c r="H401" s="187"/>
      <c r="I401" s="187"/>
      <c r="J401" s="187"/>
      <c r="K401" s="187"/>
      <c r="L401" s="187"/>
      <c r="M401" s="187"/>
      <c r="N401" s="187"/>
      <c r="O401" s="187"/>
      <c r="P401" s="187"/>
      <c r="Q401" s="187"/>
      <c r="R401" s="187"/>
      <c r="S401" s="187"/>
      <c r="T401" s="187"/>
      <c r="U401" s="187"/>
      <c r="V401" s="187"/>
      <c r="W401" s="187"/>
      <c r="X401" s="187"/>
      <c r="Y401" s="187"/>
      <c r="Z401" s="187"/>
    </row>
    <row r="402" spans="1:26" ht="12" customHeight="1" x14ac:dyDescent="0.25">
      <c r="A402" s="187"/>
      <c r="B402" s="187"/>
      <c r="C402" s="187"/>
      <c r="D402" s="187"/>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row>
    <row r="403" spans="1:26" ht="12" customHeight="1" x14ac:dyDescent="0.25">
      <c r="A403" s="187"/>
      <c r="B403" s="187"/>
      <c r="C403" s="187"/>
      <c r="D403" s="187"/>
      <c r="E403" s="187"/>
      <c r="F403" s="187"/>
      <c r="G403" s="187"/>
      <c r="H403" s="187"/>
      <c r="I403" s="187"/>
      <c r="J403" s="187"/>
      <c r="K403" s="187"/>
      <c r="L403" s="187"/>
      <c r="M403" s="187"/>
      <c r="N403" s="187"/>
      <c r="O403" s="187"/>
      <c r="P403" s="187"/>
      <c r="Q403" s="187"/>
      <c r="R403" s="187"/>
      <c r="S403" s="187"/>
      <c r="T403" s="187"/>
      <c r="U403" s="187"/>
      <c r="V403" s="187"/>
      <c r="W403" s="187"/>
      <c r="X403" s="187"/>
      <c r="Y403" s="187"/>
      <c r="Z403" s="187"/>
    </row>
    <row r="404" spans="1:26" ht="12" customHeight="1" x14ac:dyDescent="0.25">
      <c r="A404" s="187"/>
      <c r="B404" s="187"/>
      <c r="C404" s="187"/>
      <c r="D404" s="187"/>
      <c r="E404" s="187"/>
      <c r="F404" s="187"/>
      <c r="G404" s="187"/>
      <c r="H404" s="187"/>
      <c r="I404" s="187"/>
      <c r="J404" s="187"/>
      <c r="K404" s="187"/>
      <c r="L404" s="187"/>
      <c r="M404" s="187"/>
      <c r="N404" s="187"/>
      <c r="O404" s="187"/>
      <c r="P404" s="187"/>
      <c r="Q404" s="187"/>
      <c r="R404" s="187"/>
      <c r="S404" s="187"/>
      <c r="T404" s="187"/>
      <c r="U404" s="187"/>
      <c r="V404" s="187"/>
      <c r="W404" s="187"/>
      <c r="X404" s="187"/>
      <c r="Y404" s="187"/>
      <c r="Z404" s="187"/>
    </row>
    <row r="405" spans="1:26" ht="12" customHeight="1" x14ac:dyDescent="0.25">
      <c r="A405" s="187"/>
      <c r="B405" s="187"/>
      <c r="C405" s="187"/>
      <c r="D405" s="187"/>
      <c r="E405" s="187"/>
      <c r="F405" s="187"/>
      <c r="G405" s="187"/>
      <c r="H405" s="187"/>
      <c r="I405" s="187"/>
      <c r="J405" s="187"/>
      <c r="K405" s="187"/>
      <c r="L405" s="187"/>
      <c r="M405" s="187"/>
      <c r="N405" s="187"/>
      <c r="O405" s="187"/>
      <c r="P405" s="187"/>
      <c r="Q405" s="187"/>
      <c r="R405" s="187"/>
      <c r="S405" s="187"/>
      <c r="T405" s="187"/>
      <c r="U405" s="187"/>
      <c r="V405" s="187"/>
      <c r="W405" s="187"/>
      <c r="X405" s="187"/>
      <c r="Y405" s="187"/>
      <c r="Z405" s="187"/>
    </row>
    <row r="406" spans="1:26" ht="12" customHeight="1" x14ac:dyDescent="0.25">
      <c r="A406" s="187"/>
      <c r="B406" s="187"/>
      <c r="C406" s="187"/>
      <c r="D406" s="187"/>
      <c r="E406" s="187"/>
      <c r="F406" s="187"/>
      <c r="G406" s="187"/>
      <c r="H406" s="187"/>
      <c r="I406" s="187"/>
      <c r="J406" s="187"/>
      <c r="K406" s="187"/>
      <c r="L406" s="187"/>
      <c r="M406" s="187"/>
      <c r="N406" s="187"/>
      <c r="O406" s="187"/>
      <c r="P406" s="187"/>
      <c r="Q406" s="187"/>
      <c r="R406" s="187"/>
      <c r="S406" s="187"/>
      <c r="T406" s="187"/>
      <c r="U406" s="187"/>
      <c r="V406" s="187"/>
      <c r="W406" s="187"/>
      <c r="X406" s="187"/>
      <c r="Y406" s="187"/>
      <c r="Z406" s="187"/>
    </row>
    <row r="407" spans="1:26" ht="12" customHeight="1" x14ac:dyDescent="0.25">
      <c r="A407" s="187"/>
      <c r="B407" s="187"/>
      <c r="C407" s="187"/>
      <c r="D407" s="187"/>
      <c r="E407" s="187"/>
      <c r="F407" s="187"/>
      <c r="G407" s="187"/>
      <c r="H407" s="187"/>
      <c r="I407" s="187"/>
      <c r="J407" s="187"/>
      <c r="K407" s="187"/>
      <c r="L407" s="187"/>
      <c r="M407" s="187"/>
      <c r="N407" s="187"/>
      <c r="O407" s="187"/>
      <c r="P407" s="187"/>
      <c r="Q407" s="187"/>
      <c r="R407" s="187"/>
      <c r="S407" s="187"/>
      <c r="T407" s="187"/>
      <c r="U407" s="187"/>
      <c r="V407" s="187"/>
      <c r="W407" s="187"/>
      <c r="X407" s="187"/>
      <c r="Y407" s="187"/>
      <c r="Z407" s="187"/>
    </row>
    <row r="408" spans="1:26" ht="12" customHeight="1" x14ac:dyDescent="0.25">
      <c r="A408" s="187"/>
      <c r="B408" s="187"/>
      <c r="C408" s="187"/>
      <c r="D408" s="187"/>
      <c r="E408" s="187"/>
      <c r="F408" s="187"/>
      <c r="G408" s="187"/>
      <c r="H408" s="187"/>
      <c r="I408" s="187"/>
      <c r="J408" s="187"/>
      <c r="K408" s="187"/>
      <c r="L408" s="187"/>
      <c r="M408" s="187"/>
      <c r="N408" s="187"/>
      <c r="O408" s="187"/>
      <c r="P408" s="187"/>
      <c r="Q408" s="187"/>
      <c r="R408" s="187"/>
      <c r="S408" s="187"/>
      <c r="T408" s="187"/>
      <c r="U408" s="187"/>
      <c r="V408" s="187"/>
      <c r="W408" s="187"/>
      <c r="X408" s="187"/>
      <c r="Y408" s="187"/>
      <c r="Z408" s="187"/>
    </row>
    <row r="409" spans="1:26" ht="12" customHeight="1" x14ac:dyDescent="0.25">
      <c r="A409" s="187"/>
      <c r="B409" s="187"/>
      <c r="C409" s="187"/>
      <c r="D409" s="187"/>
      <c r="E409" s="187"/>
      <c r="F409" s="187"/>
      <c r="G409" s="187"/>
      <c r="H409" s="187"/>
      <c r="I409" s="187"/>
      <c r="J409" s="187"/>
      <c r="K409" s="187"/>
      <c r="L409" s="187"/>
      <c r="M409" s="187"/>
      <c r="N409" s="187"/>
      <c r="O409" s="187"/>
      <c r="P409" s="187"/>
      <c r="Q409" s="187"/>
      <c r="R409" s="187"/>
      <c r="S409" s="187"/>
      <c r="T409" s="187"/>
      <c r="U409" s="187"/>
      <c r="V409" s="187"/>
      <c r="W409" s="187"/>
      <c r="X409" s="187"/>
      <c r="Y409" s="187"/>
      <c r="Z409" s="187"/>
    </row>
    <row r="410" spans="1:26" ht="12" customHeight="1" x14ac:dyDescent="0.25">
      <c r="A410" s="187"/>
      <c r="B410" s="187"/>
      <c r="C410" s="187"/>
      <c r="D410" s="187"/>
      <c r="E410" s="187"/>
      <c r="F410" s="187"/>
      <c r="G410" s="187"/>
      <c r="H410" s="187"/>
      <c r="I410" s="187"/>
      <c r="J410" s="187"/>
      <c r="K410" s="187"/>
      <c r="L410" s="187"/>
      <c r="M410" s="187"/>
      <c r="N410" s="187"/>
      <c r="O410" s="187"/>
      <c r="P410" s="187"/>
      <c r="Q410" s="187"/>
      <c r="R410" s="187"/>
      <c r="S410" s="187"/>
      <c r="T410" s="187"/>
      <c r="U410" s="187"/>
      <c r="V410" s="187"/>
      <c r="W410" s="187"/>
      <c r="X410" s="187"/>
      <c r="Y410" s="187"/>
      <c r="Z410" s="187"/>
    </row>
    <row r="411" spans="1:26" ht="12" customHeight="1" x14ac:dyDescent="0.25">
      <c r="A411" s="187"/>
      <c r="B411" s="187"/>
      <c r="C411" s="187"/>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row>
    <row r="412" spans="1:26" ht="12" customHeight="1" x14ac:dyDescent="0.25">
      <c r="A412" s="187"/>
      <c r="B412" s="187"/>
      <c r="C412" s="187"/>
      <c r="D412" s="187"/>
      <c r="E412" s="187"/>
      <c r="F412" s="187"/>
      <c r="G412" s="187"/>
      <c r="H412" s="187"/>
      <c r="I412" s="187"/>
      <c r="J412" s="187"/>
      <c r="K412" s="187"/>
      <c r="L412" s="187"/>
      <c r="M412" s="187"/>
      <c r="N412" s="187"/>
      <c r="O412" s="187"/>
      <c r="P412" s="187"/>
      <c r="Q412" s="187"/>
      <c r="R412" s="187"/>
      <c r="S412" s="187"/>
      <c r="T412" s="187"/>
      <c r="U412" s="187"/>
      <c r="V412" s="187"/>
      <c r="W412" s="187"/>
      <c r="X412" s="187"/>
      <c r="Y412" s="187"/>
      <c r="Z412" s="187"/>
    </row>
    <row r="413" spans="1:26" ht="12" customHeight="1" x14ac:dyDescent="0.25">
      <c r="A413" s="187"/>
      <c r="B413" s="187"/>
      <c r="C413" s="187"/>
      <c r="D413" s="187"/>
      <c r="E413" s="187"/>
      <c r="F413" s="187"/>
      <c r="G413" s="187"/>
      <c r="H413" s="187"/>
      <c r="I413" s="187"/>
      <c r="J413" s="187"/>
      <c r="K413" s="187"/>
      <c r="L413" s="187"/>
      <c r="M413" s="187"/>
      <c r="N413" s="187"/>
      <c r="O413" s="187"/>
      <c r="P413" s="187"/>
      <c r="Q413" s="187"/>
      <c r="R413" s="187"/>
      <c r="S413" s="187"/>
      <c r="T413" s="187"/>
      <c r="U413" s="187"/>
      <c r="V413" s="187"/>
      <c r="W413" s="187"/>
      <c r="X413" s="187"/>
      <c r="Y413" s="187"/>
      <c r="Z413" s="187"/>
    </row>
    <row r="414" spans="1:26" ht="12" customHeight="1" x14ac:dyDescent="0.25">
      <c r="A414" s="187"/>
      <c r="B414" s="187"/>
      <c r="C414" s="187"/>
      <c r="D414" s="187"/>
      <c r="E414" s="187"/>
      <c r="F414" s="187"/>
      <c r="G414" s="187"/>
      <c r="H414" s="187"/>
      <c r="I414" s="187"/>
      <c r="J414" s="187"/>
      <c r="K414" s="187"/>
      <c r="L414" s="187"/>
      <c r="M414" s="187"/>
      <c r="N414" s="187"/>
      <c r="O414" s="187"/>
      <c r="P414" s="187"/>
      <c r="Q414" s="187"/>
      <c r="R414" s="187"/>
      <c r="S414" s="187"/>
      <c r="T414" s="187"/>
      <c r="U414" s="187"/>
      <c r="V414" s="187"/>
      <c r="W414" s="187"/>
      <c r="X414" s="187"/>
      <c r="Y414" s="187"/>
      <c r="Z414" s="187"/>
    </row>
    <row r="415" spans="1:26" ht="12" customHeight="1" x14ac:dyDescent="0.25">
      <c r="A415" s="187"/>
      <c r="B415" s="187"/>
      <c r="C415" s="187"/>
      <c r="D415" s="187"/>
      <c r="E415" s="187"/>
      <c r="F415" s="187"/>
      <c r="G415" s="187"/>
      <c r="H415" s="187"/>
      <c r="I415" s="187"/>
      <c r="J415" s="187"/>
      <c r="K415" s="187"/>
      <c r="L415" s="187"/>
      <c r="M415" s="187"/>
      <c r="N415" s="187"/>
      <c r="O415" s="187"/>
      <c r="P415" s="187"/>
      <c r="Q415" s="187"/>
      <c r="R415" s="187"/>
      <c r="S415" s="187"/>
      <c r="T415" s="187"/>
      <c r="U415" s="187"/>
      <c r="V415" s="187"/>
      <c r="W415" s="187"/>
      <c r="X415" s="187"/>
      <c r="Y415" s="187"/>
      <c r="Z415" s="187"/>
    </row>
    <row r="416" spans="1:26" ht="12" customHeight="1" x14ac:dyDescent="0.25">
      <c r="A416" s="187"/>
      <c r="B416" s="187"/>
      <c r="C416" s="187"/>
      <c r="D416" s="187"/>
      <c r="E416" s="187"/>
      <c r="F416" s="187"/>
      <c r="G416" s="187"/>
      <c r="H416" s="187"/>
      <c r="I416" s="187"/>
      <c r="J416" s="187"/>
      <c r="K416" s="187"/>
      <c r="L416" s="187"/>
      <c r="M416" s="187"/>
      <c r="N416" s="187"/>
      <c r="O416" s="187"/>
      <c r="P416" s="187"/>
      <c r="Q416" s="187"/>
      <c r="R416" s="187"/>
      <c r="S416" s="187"/>
      <c r="T416" s="187"/>
      <c r="U416" s="187"/>
      <c r="V416" s="187"/>
      <c r="W416" s="187"/>
      <c r="X416" s="187"/>
      <c r="Y416" s="187"/>
      <c r="Z416" s="187"/>
    </row>
    <row r="417" spans="1:26" ht="12" customHeight="1" x14ac:dyDescent="0.25">
      <c r="A417" s="187"/>
      <c r="B417" s="187"/>
      <c r="C417" s="187"/>
      <c r="D417" s="187"/>
      <c r="E417" s="187"/>
      <c r="F417" s="187"/>
      <c r="G417" s="187"/>
      <c r="H417" s="187"/>
      <c r="I417" s="187"/>
      <c r="J417" s="187"/>
      <c r="K417" s="187"/>
      <c r="L417" s="187"/>
      <c r="M417" s="187"/>
      <c r="N417" s="187"/>
      <c r="O417" s="187"/>
      <c r="P417" s="187"/>
      <c r="Q417" s="187"/>
      <c r="R417" s="187"/>
      <c r="S417" s="187"/>
      <c r="T417" s="187"/>
      <c r="U417" s="187"/>
      <c r="V417" s="187"/>
      <c r="W417" s="187"/>
      <c r="X417" s="187"/>
      <c r="Y417" s="187"/>
      <c r="Z417" s="187"/>
    </row>
    <row r="418" spans="1:26" ht="12" customHeight="1" x14ac:dyDescent="0.25">
      <c r="A418" s="187"/>
      <c r="B418" s="187"/>
      <c r="C418" s="187"/>
      <c r="D418" s="187"/>
      <c r="E418" s="187"/>
      <c r="F418" s="187"/>
      <c r="G418" s="187"/>
      <c r="H418" s="187"/>
      <c r="I418" s="187"/>
      <c r="J418" s="187"/>
      <c r="K418" s="187"/>
      <c r="L418" s="187"/>
      <c r="M418" s="187"/>
      <c r="N418" s="187"/>
      <c r="O418" s="187"/>
      <c r="P418" s="187"/>
      <c r="Q418" s="187"/>
      <c r="R418" s="187"/>
      <c r="S418" s="187"/>
      <c r="T418" s="187"/>
      <c r="U418" s="187"/>
      <c r="V418" s="187"/>
      <c r="W418" s="187"/>
      <c r="X418" s="187"/>
      <c r="Y418" s="187"/>
      <c r="Z418" s="187"/>
    </row>
    <row r="419" spans="1:26" ht="12" customHeight="1" x14ac:dyDescent="0.25">
      <c r="A419" s="187"/>
      <c r="B419" s="187"/>
      <c r="C419" s="187"/>
      <c r="D419" s="187"/>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row>
    <row r="420" spans="1:26" ht="12" customHeight="1" x14ac:dyDescent="0.25">
      <c r="A420" s="187"/>
      <c r="B420" s="187"/>
      <c r="C420" s="187"/>
      <c r="D420" s="187"/>
      <c r="E420" s="187"/>
      <c r="F420" s="187"/>
      <c r="G420" s="187"/>
      <c r="H420" s="187"/>
      <c r="I420" s="187"/>
      <c r="J420" s="187"/>
      <c r="K420" s="187"/>
      <c r="L420" s="187"/>
      <c r="M420" s="187"/>
      <c r="N420" s="187"/>
      <c r="O420" s="187"/>
      <c r="P420" s="187"/>
      <c r="Q420" s="187"/>
      <c r="R420" s="187"/>
      <c r="S420" s="187"/>
      <c r="T420" s="187"/>
      <c r="U420" s="187"/>
      <c r="V420" s="187"/>
      <c r="W420" s="187"/>
      <c r="X420" s="187"/>
      <c r="Y420" s="187"/>
      <c r="Z420" s="187"/>
    </row>
    <row r="421" spans="1:26" ht="12" customHeight="1" x14ac:dyDescent="0.25">
      <c r="A421" s="187"/>
      <c r="B421" s="187"/>
      <c r="C421" s="187"/>
      <c r="D421" s="187"/>
      <c r="E421" s="187"/>
      <c r="F421" s="187"/>
      <c r="G421" s="187"/>
      <c r="H421" s="187"/>
      <c r="I421" s="187"/>
      <c r="J421" s="187"/>
      <c r="K421" s="187"/>
      <c r="L421" s="187"/>
      <c r="M421" s="187"/>
      <c r="N421" s="187"/>
      <c r="O421" s="187"/>
      <c r="P421" s="187"/>
      <c r="Q421" s="187"/>
      <c r="R421" s="187"/>
      <c r="S421" s="187"/>
      <c r="T421" s="187"/>
      <c r="U421" s="187"/>
      <c r="V421" s="187"/>
      <c r="W421" s="187"/>
      <c r="X421" s="187"/>
      <c r="Y421" s="187"/>
      <c r="Z421" s="187"/>
    </row>
    <row r="422" spans="1:26" ht="12" customHeight="1" x14ac:dyDescent="0.25">
      <c r="A422" s="187"/>
      <c r="B422" s="187"/>
      <c r="C422" s="187"/>
      <c r="D422" s="187"/>
      <c r="E422" s="187"/>
      <c r="F422" s="187"/>
      <c r="G422" s="187"/>
      <c r="H422" s="187"/>
      <c r="I422" s="187"/>
      <c r="J422" s="187"/>
      <c r="K422" s="187"/>
      <c r="L422" s="187"/>
      <c r="M422" s="187"/>
      <c r="N422" s="187"/>
      <c r="O422" s="187"/>
      <c r="P422" s="187"/>
      <c r="Q422" s="187"/>
      <c r="R422" s="187"/>
      <c r="S422" s="187"/>
      <c r="T422" s="187"/>
      <c r="U422" s="187"/>
      <c r="V422" s="187"/>
      <c r="W422" s="187"/>
      <c r="X422" s="187"/>
      <c r="Y422" s="187"/>
      <c r="Z422" s="187"/>
    </row>
    <row r="423" spans="1:26" ht="12" customHeight="1" x14ac:dyDescent="0.25">
      <c r="A423" s="187"/>
      <c r="B423" s="187"/>
      <c r="C423" s="187"/>
      <c r="D423" s="187"/>
      <c r="E423" s="187"/>
      <c r="F423" s="187"/>
      <c r="G423" s="187"/>
      <c r="H423" s="187"/>
      <c r="I423" s="187"/>
      <c r="J423" s="187"/>
      <c r="K423" s="187"/>
      <c r="L423" s="187"/>
      <c r="M423" s="187"/>
      <c r="N423" s="187"/>
      <c r="O423" s="187"/>
      <c r="P423" s="187"/>
      <c r="Q423" s="187"/>
      <c r="R423" s="187"/>
      <c r="S423" s="187"/>
      <c r="T423" s="187"/>
      <c r="U423" s="187"/>
      <c r="V423" s="187"/>
      <c r="W423" s="187"/>
      <c r="X423" s="187"/>
      <c r="Y423" s="187"/>
      <c r="Z423" s="187"/>
    </row>
    <row r="424" spans="1:26" ht="12" customHeight="1" x14ac:dyDescent="0.25">
      <c r="A424" s="187"/>
      <c r="B424" s="187"/>
      <c r="C424" s="187"/>
      <c r="D424" s="187"/>
      <c r="E424" s="187"/>
      <c r="F424" s="187"/>
      <c r="G424" s="187"/>
      <c r="H424" s="187"/>
      <c r="I424" s="187"/>
      <c r="J424" s="187"/>
      <c r="K424" s="187"/>
      <c r="L424" s="187"/>
      <c r="M424" s="187"/>
      <c r="N424" s="187"/>
      <c r="O424" s="187"/>
      <c r="P424" s="187"/>
      <c r="Q424" s="187"/>
      <c r="R424" s="187"/>
      <c r="S424" s="187"/>
      <c r="T424" s="187"/>
      <c r="U424" s="187"/>
      <c r="V424" s="187"/>
      <c r="W424" s="187"/>
      <c r="X424" s="187"/>
      <c r="Y424" s="187"/>
      <c r="Z424" s="187"/>
    </row>
    <row r="425" spans="1:26" ht="12" customHeight="1" x14ac:dyDescent="0.25">
      <c r="A425" s="187"/>
      <c r="B425" s="187"/>
      <c r="C425" s="187"/>
      <c r="D425" s="187"/>
      <c r="E425" s="187"/>
      <c r="F425" s="187"/>
      <c r="G425" s="187"/>
      <c r="H425" s="187"/>
      <c r="I425" s="187"/>
      <c r="J425" s="187"/>
      <c r="K425" s="187"/>
      <c r="L425" s="187"/>
      <c r="M425" s="187"/>
      <c r="N425" s="187"/>
      <c r="O425" s="187"/>
      <c r="P425" s="187"/>
      <c r="Q425" s="187"/>
      <c r="R425" s="187"/>
      <c r="S425" s="187"/>
      <c r="T425" s="187"/>
      <c r="U425" s="187"/>
      <c r="V425" s="187"/>
      <c r="W425" s="187"/>
      <c r="X425" s="187"/>
      <c r="Y425" s="187"/>
      <c r="Z425" s="187"/>
    </row>
    <row r="426" spans="1:26" ht="12" customHeight="1" x14ac:dyDescent="0.25">
      <c r="A426" s="187"/>
      <c r="B426" s="187"/>
      <c r="C426" s="187"/>
      <c r="D426" s="187"/>
      <c r="E426" s="187"/>
      <c r="F426" s="187"/>
      <c r="G426" s="187"/>
      <c r="H426" s="187"/>
      <c r="I426" s="187"/>
      <c r="J426" s="187"/>
      <c r="K426" s="187"/>
      <c r="L426" s="187"/>
      <c r="M426" s="187"/>
      <c r="N426" s="187"/>
      <c r="O426" s="187"/>
      <c r="P426" s="187"/>
      <c r="Q426" s="187"/>
      <c r="R426" s="187"/>
      <c r="S426" s="187"/>
      <c r="T426" s="187"/>
      <c r="U426" s="187"/>
      <c r="V426" s="187"/>
      <c r="W426" s="187"/>
      <c r="X426" s="187"/>
      <c r="Y426" s="187"/>
      <c r="Z426" s="187"/>
    </row>
    <row r="427" spans="1:26" ht="12" customHeight="1" x14ac:dyDescent="0.25">
      <c r="A427" s="187"/>
      <c r="B427" s="187"/>
      <c r="C427" s="187"/>
      <c r="D427" s="187"/>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row>
    <row r="428" spans="1:26" ht="12" customHeight="1" x14ac:dyDescent="0.25">
      <c r="A428" s="187"/>
      <c r="B428" s="187"/>
      <c r="C428" s="187"/>
      <c r="D428" s="187"/>
      <c r="E428" s="187"/>
      <c r="F428" s="187"/>
      <c r="G428" s="187"/>
      <c r="H428" s="187"/>
      <c r="I428" s="187"/>
      <c r="J428" s="187"/>
      <c r="K428" s="187"/>
      <c r="L428" s="187"/>
      <c r="M428" s="187"/>
      <c r="N428" s="187"/>
      <c r="O428" s="187"/>
      <c r="P428" s="187"/>
      <c r="Q428" s="187"/>
      <c r="R428" s="187"/>
      <c r="S428" s="187"/>
      <c r="T428" s="187"/>
      <c r="U428" s="187"/>
      <c r="V428" s="187"/>
      <c r="W428" s="187"/>
      <c r="X428" s="187"/>
      <c r="Y428" s="187"/>
      <c r="Z428" s="187"/>
    </row>
    <row r="429" spans="1:26" ht="12" customHeight="1" x14ac:dyDescent="0.25">
      <c r="A429" s="187"/>
      <c r="B429" s="187"/>
      <c r="C429" s="187"/>
      <c r="D429" s="187"/>
      <c r="E429" s="187"/>
      <c r="F429" s="187"/>
      <c r="G429" s="187"/>
      <c r="H429" s="187"/>
      <c r="I429" s="187"/>
      <c r="J429" s="187"/>
      <c r="K429" s="187"/>
      <c r="L429" s="187"/>
      <c r="M429" s="187"/>
      <c r="N429" s="187"/>
      <c r="O429" s="187"/>
      <c r="P429" s="187"/>
      <c r="Q429" s="187"/>
      <c r="R429" s="187"/>
      <c r="S429" s="187"/>
      <c r="T429" s="187"/>
      <c r="U429" s="187"/>
      <c r="V429" s="187"/>
      <c r="W429" s="187"/>
      <c r="X429" s="187"/>
      <c r="Y429" s="187"/>
      <c r="Z429" s="187"/>
    </row>
    <row r="430" spans="1:26" ht="12" customHeight="1" x14ac:dyDescent="0.25">
      <c r="A430" s="187"/>
      <c r="B430" s="187"/>
      <c r="C430" s="187"/>
      <c r="D430" s="187"/>
      <c r="E430" s="187"/>
      <c r="F430" s="187"/>
      <c r="G430" s="187"/>
      <c r="H430" s="187"/>
      <c r="I430" s="187"/>
      <c r="J430" s="187"/>
      <c r="K430" s="187"/>
      <c r="L430" s="187"/>
      <c r="M430" s="187"/>
      <c r="N430" s="187"/>
      <c r="O430" s="187"/>
      <c r="P430" s="187"/>
      <c r="Q430" s="187"/>
      <c r="R430" s="187"/>
      <c r="S430" s="187"/>
      <c r="T430" s="187"/>
      <c r="U430" s="187"/>
      <c r="V430" s="187"/>
      <c r="W430" s="187"/>
      <c r="X430" s="187"/>
      <c r="Y430" s="187"/>
      <c r="Z430" s="187"/>
    </row>
    <row r="431" spans="1:26" ht="12" customHeight="1" x14ac:dyDescent="0.25">
      <c r="A431" s="187"/>
      <c r="B431" s="187"/>
      <c r="C431" s="187"/>
      <c r="D431" s="187"/>
      <c r="E431" s="187"/>
      <c r="F431" s="187"/>
      <c r="G431" s="187"/>
      <c r="H431" s="187"/>
      <c r="I431" s="187"/>
      <c r="J431" s="187"/>
      <c r="K431" s="187"/>
      <c r="L431" s="187"/>
      <c r="M431" s="187"/>
      <c r="N431" s="187"/>
      <c r="O431" s="187"/>
      <c r="P431" s="187"/>
      <c r="Q431" s="187"/>
      <c r="R431" s="187"/>
      <c r="S431" s="187"/>
      <c r="T431" s="187"/>
      <c r="U431" s="187"/>
      <c r="V431" s="187"/>
      <c r="W431" s="187"/>
      <c r="X431" s="187"/>
      <c r="Y431" s="187"/>
      <c r="Z431" s="187"/>
    </row>
    <row r="432" spans="1:26" ht="12" customHeight="1" x14ac:dyDescent="0.25">
      <c r="A432" s="187"/>
      <c r="B432" s="187"/>
      <c r="C432" s="187"/>
      <c r="D432" s="187"/>
      <c r="E432" s="187"/>
      <c r="F432" s="187"/>
      <c r="G432" s="187"/>
      <c r="H432" s="187"/>
      <c r="I432" s="187"/>
      <c r="J432" s="187"/>
      <c r="K432" s="187"/>
      <c r="L432" s="187"/>
      <c r="M432" s="187"/>
      <c r="N432" s="187"/>
      <c r="O432" s="187"/>
      <c r="P432" s="187"/>
      <c r="Q432" s="187"/>
      <c r="R432" s="187"/>
      <c r="S432" s="187"/>
      <c r="T432" s="187"/>
      <c r="U432" s="187"/>
      <c r="V432" s="187"/>
      <c r="W432" s="187"/>
      <c r="X432" s="187"/>
      <c r="Y432" s="187"/>
      <c r="Z432" s="187"/>
    </row>
    <row r="433" spans="1:26" ht="12" customHeight="1" x14ac:dyDescent="0.25">
      <c r="A433" s="187"/>
      <c r="B433" s="187"/>
      <c r="C433" s="187"/>
      <c r="D433" s="187"/>
      <c r="E433" s="187"/>
      <c r="F433" s="187"/>
      <c r="G433" s="187"/>
      <c r="H433" s="187"/>
      <c r="I433" s="187"/>
      <c r="J433" s="187"/>
      <c r="K433" s="187"/>
      <c r="L433" s="187"/>
      <c r="M433" s="187"/>
      <c r="N433" s="187"/>
      <c r="O433" s="187"/>
      <c r="P433" s="187"/>
      <c r="Q433" s="187"/>
      <c r="R433" s="187"/>
      <c r="S433" s="187"/>
      <c r="T433" s="187"/>
      <c r="U433" s="187"/>
      <c r="V433" s="187"/>
      <c r="W433" s="187"/>
      <c r="X433" s="187"/>
      <c r="Y433" s="187"/>
      <c r="Z433" s="187"/>
    </row>
    <row r="434" spans="1:26" ht="12" customHeight="1" x14ac:dyDescent="0.25">
      <c r="A434" s="187"/>
      <c r="B434" s="187"/>
      <c r="C434" s="187"/>
      <c r="D434" s="187"/>
      <c r="E434" s="187"/>
      <c r="F434" s="187"/>
      <c r="G434" s="187"/>
      <c r="H434" s="187"/>
      <c r="I434" s="187"/>
      <c r="J434" s="187"/>
      <c r="K434" s="187"/>
      <c r="L434" s="187"/>
      <c r="M434" s="187"/>
      <c r="N434" s="187"/>
      <c r="O434" s="187"/>
      <c r="P434" s="187"/>
      <c r="Q434" s="187"/>
      <c r="R434" s="187"/>
      <c r="S434" s="187"/>
      <c r="T434" s="187"/>
      <c r="U434" s="187"/>
      <c r="V434" s="187"/>
      <c r="W434" s="187"/>
      <c r="X434" s="187"/>
      <c r="Y434" s="187"/>
      <c r="Z434" s="187"/>
    </row>
    <row r="435" spans="1:26" ht="12" customHeight="1" x14ac:dyDescent="0.25">
      <c r="A435" s="187"/>
      <c r="B435" s="187"/>
      <c r="C435" s="187"/>
      <c r="D435" s="187"/>
      <c r="E435" s="187"/>
      <c r="F435" s="187"/>
      <c r="G435" s="187"/>
      <c r="H435" s="187"/>
      <c r="I435" s="187"/>
      <c r="J435" s="187"/>
      <c r="K435" s="187"/>
      <c r="L435" s="187"/>
      <c r="M435" s="187"/>
      <c r="N435" s="187"/>
      <c r="O435" s="187"/>
      <c r="P435" s="187"/>
      <c r="Q435" s="187"/>
      <c r="R435" s="187"/>
      <c r="S435" s="187"/>
      <c r="T435" s="187"/>
      <c r="U435" s="187"/>
      <c r="V435" s="187"/>
      <c r="W435" s="187"/>
      <c r="X435" s="187"/>
      <c r="Y435" s="187"/>
      <c r="Z435" s="187"/>
    </row>
    <row r="436" spans="1:26" ht="12" customHeight="1" x14ac:dyDescent="0.25">
      <c r="A436" s="187"/>
      <c r="B436" s="187"/>
      <c r="C436" s="187"/>
      <c r="D436" s="187"/>
      <c r="E436" s="187"/>
      <c r="F436" s="187"/>
      <c r="G436" s="187"/>
      <c r="H436" s="187"/>
      <c r="I436" s="187"/>
      <c r="J436" s="187"/>
      <c r="K436" s="187"/>
      <c r="L436" s="187"/>
      <c r="M436" s="187"/>
      <c r="N436" s="187"/>
      <c r="O436" s="187"/>
      <c r="P436" s="187"/>
      <c r="Q436" s="187"/>
      <c r="R436" s="187"/>
      <c r="S436" s="187"/>
      <c r="T436" s="187"/>
      <c r="U436" s="187"/>
      <c r="V436" s="187"/>
      <c r="W436" s="187"/>
      <c r="X436" s="187"/>
      <c r="Y436" s="187"/>
      <c r="Z436" s="187"/>
    </row>
    <row r="437" spans="1:26" ht="12" customHeight="1" x14ac:dyDescent="0.25">
      <c r="A437" s="187"/>
      <c r="B437" s="187"/>
      <c r="C437" s="187"/>
      <c r="D437" s="187"/>
      <c r="E437" s="187"/>
      <c r="F437" s="187"/>
      <c r="G437" s="187"/>
      <c r="H437" s="187"/>
      <c r="I437" s="187"/>
      <c r="J437" s="187"/>
      <c r="K437" s="187"/>
      <c r="L437" s="187"/>
      <c r="M437" s="187"/>
      <c r="N437" s="187"/>
      <c r="O437" s="187"/>
      <c r="P437" s="187"/>
      <c r="Q437" s="187"/>
      <c r="R437" s="187"/>
      <c r="S437" s="187"/>
      <c r="T437" s="187"/>
      <c r="U437" s="187"/>
      <c r="V437" s="187"/>
      <c r="W437" s="187"/>
      <c r="X437" s="187"/>
      <c r="Y437" s="187"/>
      <c r="Z437" s="187"/>
    </row>
    <row r="438" spans="1:26" ht="12" customHeight="1" x14ac:dyDescent="0.25">
      <c r="A438" s="187"/>
      <c r="B438" s="187"/>
      <c r="C438" s="187"/>
      <c r="D438" s="187"/>
      <c r="E438" s="187"/>
      <c r="F438" s="187"/>
      <c r="G438" s="187"/>
      <c r="H438" s="187"/>
      <c r="I438" s="187"/>
      <c r="J438" s="187"/>
      <c r="K438" s="187"/>
      <c r="L438" s="187"/>
      <c r="M438" s="187"/>
      <c r="N438" s="187"/>
      <c r="O438" s="187"/>
      <c r="P438" s="187"/>
      <c r="Q438" s="187"/>
      <c r="R438" s="187"/>
      <c r="S438" s="187"/>
      <c r="T438" s="187"/>
      <c r="U438" s="187"/>
      <c r="V438" s="187"/>
      <c r="W438" s="187"/>
      <c r="X438" s="187"/>
      <c r="Y438" s="187"/>
      <c r="Z438" s="187"/>
    </row>
    <row r="439" spans="1:26" ht="12" customHeight="1" x14ac:dyDescent="0.25">
      <c r="A439" s="187"/>
      <c r="B439" s="187"/>
      <c r="C439" s="187"/>
      <c r="D439" s="187"/>
      <c r="E439" s="187"/>
      <c r="F439" s="187"/>
      <c r="G439" s="187"/>
      <c r="H439" s="187"/>
      <c r="I439" s="187"/>
      <c r="J439" s="187"/>
      <c r="K439" s="187"/>
      <c r="L439" s="187"/>
      <c r="M439" s="187"/>
      <c r="N439" s="187"/>
      <c r="O439" s="187"/>
      <c r="P439" s="187"/>
      <c r="Q439" s="187"/>
      <c r="R439" s="187"/>
      <c r="S439" s="187"/>
      <c r="T439" s="187"/>
      <c r="U439" s="187"/>
      <c r="V439" s="187"/>
      <c r="W439" s="187"/>
      <c r="X439" s="187"/>
      <c r="Y439" s="187"/>
      <c r="Z439" s="187"/>
    </row>
    <row r="440" spans="1:26" ht="12" customHeight="1" x14ac:dyDescent="0.25">
      <c r="A440" s="187"/>
      <c r="B440" s="187"/>
      <c r="C440" s="187"/>
      <c r="D440" s="187"/>
      <c r="E440" s="187"/>
      <c r="F440" s="187"/>
      <c r="G440" s="187"/>
      <c r="H440" s="187"/>
      <c r="I440" s="187"/>
      <c r="J440" s="187"/>
      <c r="K440" s="187"/>
      <c r="L440" s="187"/>
      <c r="M440" s="187"/>
      <c r="N440" s="187"/>
      <c r="O440" s="187"/>
      <c r="P440" s="187"/>
      <c r="Q440" s="187"/>
      <c r="R440" s="187"/>
      <c r="S440" s="187"/>
      <c r="T440" s="187"/>
      <c r="U440" s="187"/>
      <c r="V440" s="187"/>
      <c r="W440" s="187"/>
      <c r="X440" s="187"/>
      <c r="Y440" s="187"/>
      <c r="Z440" s="187"/>
    </row>
    <row r="441" spans="1:26" ht="12" customHeight="1" x14ac:dyDescent="0.25">
      <c r="A441" s="187"/>
      <c r="B441" s="187"/>
      <c r="C441" s="187"/>
      <c r="D441" s="187"/>
      <c r="E441" s="187"/>
      <c r="F441" s="187"/>
      <c r="G441" s="187"/>
      <c r="H441" s="187"/>
      <c r="I441" s="187"/>
      <c r="J441" s="187"/>
      <c r="K441" s="187"/>
      <c r="L441" s="187"/>
      <c r="M441" s="187"/>
      <c r="N441" s="187"/>
      <c r="O441" s="187"/>
      <c r="P441" s="187"/>
      <c r="Q441" s="187"/>
      <c r="R441" s="187"/>
      <c r="S441" s="187"/>
      <c r="T441" s="187"/>
      <c r="U441" s="187"/>
      <c r="V441" s="187"/>
      <c r="W441" s="187"/>
      <c r="X441" s="187"/>
      <c r="Y441" s="187"/>
      <c r="Z441" s="187"/>
    </row>
    <row r="442" spans="1:26" ht="12" customHeight="1" x14ac:dyDescent="0.25">
      <c r="A442" s="187"/>
      <c r="B442" s="187"/>
      <c r="C442" s="187"/>
      <c r="D442" s="187"/>
      <c r="E442" s="187"/>
      <c r="F442" s="187"/>
      <c r="G442" s="187"/>
      <c r="H442" s="187"/>
      <c r="I442" s="187"/>
      <c r="J442" s="187"/>
      <c r="K442" s="187"/>
      <c r="L442" s="187"/>
      <c r="M442" s="187"/>
      <c r="N442" s="187"/>
      <c r="O442" s="187"/>
      <c r="P442" s="187"/>
      <c r="Q442" s="187"/>
      <c r="R442" s="187"/>
      <c r="S442" s="187"/>
      <c r="T442" s="187"/>
      <c r="U442" s="187"/>
      <c r="V442" s="187"/>
      <c r="W442" s="187"/>
      <c r="X442" s="187"/>
      <c r="Y442" s="187"/>
      <c r="Z442" s="187"/>
    </row>
    <row r="443" spans="1:26" ht="12" customHeight="1" x14ac:dyDescent="0.25">
      <c r="A443" s="187"/>
      <c r="B443" s="187"/>
      <c r="C443" s="187"/>
      <c r="D443" s="187"/>
      <c r="E443" s="187"/>
      <c r="F443" s="187"/>
      <c r="G443" s="187"/>
      <c r="H443" s="187"/>
      <c r="I443" s="187"/>
      <c r="J443" s="187"/>
      <c r="K443" s="187"/>
      <c r="L443" s="187"/>
      <c r="M443" s="187"/>
      <c r="N443" s="187"/>
      <c r="O443" s="187"/>
      <c r="P443" s="187"/>
      <c r="Q443" s="187"/>
      <c r="R443" s="187"/>
      <c r="S443" s="187"/>
      <c r="T443" s="187"/>
      <c r="U443" s="187"/>
      <c r="V443" s="187"/>
      <c r="W443" s="187"/>
      <c r="X443" s="187"/>
      <c r="Y443" s="187"/>
      <c r="Z443" s="187"/>
    </row>
    <row r="444" spans="1:26" ht="12" customHeight="1" x14ac:dyDescent="0.25">
      <c r="A444" s="187"/>
      <c r="B444" s="187"/>
      <c r="C444" s="187"/>
      <c r="D444" s="187"/>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187"/>
    </row>
    <row r="445" spans="1:26" ht="12" customHeight="1" x14ac:dyDescent="0.25">
      <c r="A445" s="187"/>
      <c r="B445" s="187"/>
      <c r="C445" s="187"/>
      <c r="D445" s="187"/>
      <c r="E445" s="187"/>
      <c r="F445" s="187"/>
      <c r="G445" s="187"/>
      <c r="H445" s="187"/>
      <c r="I445" s="187"/>
      <c r="J445" s="187"/>
      <c r="K445" s="187"/>
      <c r="L445" s="187"/>
      <c r="M445" s="187"/>
      <c r="N445" s="187"/>
      <c r="O445" s="187"/>
      <c r="P445" s="187"/>
      <c r="Q445" s="187"/>
      <c r="R445" s="187"/>
      <c r="S445" s="187"/>
      <c r="T445" s="187"/>
      <c r="U445" s="187"/>
      <c r="V445" s="187"/>
      <c r="W445" s="187"/>
      <c r="X445" s="187"/>
      <c r="Y445" s="187"/>
      <c r="Z445" s="187"/>
    </row>
    <row r="446" spans="1:26" ht="12" customHeight="1" x14ac:dyDescent="0.25">
      <c r="A446" s="187"/>
      <c r="B446" s="187"/>
      <c r="C446" s="187"/>
      <c r="D446" s="187"/>
      <c r="E446" s="187"/>
      <c r="F446" s="187"/>
      <c r="G446" s="187"/>
      <c r="H446" s="187"/>
      <c r="I446" s="187"/>
      <c r="J446" s="187"/>
      <c r="K446" s="187"/>
      <c r="L446" s="187"/>
      <c r="M446" s="187"/>
      <c r="N446" s="187"/>
      <c r="O446" s="187"/>
      <c r="P446" s="187"/>
      <c r="Q446" s="187"/>
      <c r="R446" s="187"/>
      <c r="S446" s="187"/>
      <c r="T446" s="187"/>
      <c r="U446" s="187"/>
      <c r="V446" s="187"/>
      <c r="W446" s="187"/>
      <c r="X446" s="187"/>
      <c r="Y446" s="187"/>
      <c r="Z446" s="187"/>
    </row>
    <row r="447" spans="1:26" ht="12" customHeight="1" x14ac:dyDescent="0.25">
      <c r="A447" s="187"/>
      <c r="B447" s="187"/>
      <c r="C447" s="187"/>
      <c r="D447" s="187"/>
      <c r="E447" s="187"/>
      <c r="F447" s="187"/>
      <c r="G447" s="187"/>
      <c r="H447" s="187"/>
      <c r="I447" s="187"/>
      <c r="J447" s="187"/>
      <c r="K447" s="187"/>
      <c r="L447" s="187"/>
      <c r="M447" s="187"/>
      <c r="N447" s="187"/>
      <c r="O447" s="187"/>
      <c r="P447" s="187"/>
      <c r="Q447" s="187"/>
      <c r="R447" s="187"/>
      <c r="S447" s="187"/>
      <c r="T447" s="187"/>
      <c r="U447" s="187"/>
      <c r="V447" s="187"/>
      <c r="W447" s="187"/>
      <c r="X447" s="187"/>
      <c r="Y447" s="187"/>
      <c r="Z447" s="187"/>
    </row>
    <row r="448" spans="1:26" ht="12" customHeight="1" x14ac:dyDescent="0.25">
      <c r="A448" s="187"/>
      <c r="B448" s="187"/>
      <c r="C448" s="187"/>
      <c r="D448" s="187"/>
      <c r="E448" s="187"/>
      <c r="F448" s="187"/>
      <c r="G448" s="187"/>
      <c r="H448" s="187"/>
      <c r="I448" s="187"/>
      <c r="J448" s="187"/>
      <c r="K448" s="187"/>
      <c r="L448" s="187"/>
      <c r="M448" s="187"/>
      <c r="N448" s="187"/>
      <c r="O448" s="187"/>
      <c r="P448" s="187"/>
      <c r="Q448" s="187"/>
      <c r="R448" s="187"/>
      <c r="S448" s="187"/>
      <c r="T448" s="187"/>
      <c r="U448" s="187"/>
      <c r="V448" s="187"/>
      <c r="W448" s="187"/>
      <c r="X448" s="187"/>
      <c r="Y448" s="187"/>
      <c r="Z448" s="187"/>
    </row>
    <row r="449" spans="1:26" ht="12" customHeight="1" x14ac:dyDescent="0.25">
      <c r="A449" s="187"/>
      <c r="B449" s="187"/>
      <c r="C449" s="187"/>
      <c r="D449" s="187"/>
      <c r="E449" s="187"/>
      <c r="F449" s="187"/>
      <c r="G449" s="187"/>
      <c r="H449" s="187"/>
      <c r="I449" s="187"/>
      <c r="J449" s="187"/>
      <c r="K449" s="187"/>
      <c r="L449" s="187"/>
      <c r="M449" s="187"/>
      <c r="N449" s="187"/>
      <c r="O449" s="187"/>
      <c r="P449" s="187"/>
      <c r="Q449" s="187"/>
      <c r="R449" s="187"/>
      <c r="S449" s="187"/>
      <c r="T449" s="187"/>
      <c r="U449" s="187"/>
      <c r="V449" s="187"/>
      <c r="W449" s="187"/>
      <c r="X449" s="187"/>
      <c r="Y449" s="187"/>
      <c r="Z449" s="187"/>
    </row>
    <row r="450" spans="1:26" ht="12" customHeight="1" x14ac:dyDescent="0.25">
      <c r="A450" s="187"/>
      <c r="B450" s="187"/>
      <c r="C450" s="187"/>
      <c r="D450" s="187"/>
      <c r="E450" s="187"/>
      <c r="F450" s="187"/>
      <c r="G450" s="187"/>
      <c r="H450" s="187"/>
      <c r="I450" s="187"/>
      <c r="J450" s="187"/>
      <c r="K450" s="187"/>
      <c r="L450" s="187"/>
      <c r="M450" s="187"/>
      <c r="N450" s="187"/>
      <c r="O450" s="187"/>
      <c r="P450" s="187"/>
      <c r="Q450" s="187"/>
      <c r="R450" s="187"/>
      <c r="S450" s="187"/>
      <c r="T450" s="187"/>
      <c r="U450" s="187"/>
      <c r="V450" s="187"/>
      <c r="W450" s="187"/>
      <c r="X450" s="187"/>
      <c r="Y450" s="187"/>
      <c r="Z450" s="187"/>
    </row>
    <row r="451" spans="1:26" ht="12" customHeight="1" x14ac:dyDescent="0.25">
      <c r="A451" s="187"/>
      <c r="B451" s="187"/>
      <c r="C451" s="187"/>
      <c r="D451" s="187"/>
      <c r="E451" s="187"/>
      <c r="F451" s="187"/>
      <c r="G451" s="187"/>
      <c r="H451" s="187"/>
      <c r="I451" s="187"/>
      <c r="J451" s="187"/>
      <c r="K451" s="187"/>
      <c r="L451" s="187"/>
      <c r="M451" s="187"/>
      <c r="N451" s="187"/>
      <c r="O451" s="187"/>
      <c r="P451" s="187"/>
      <c r="Q451" s="187"/>
      <c r="R451" s="187"/>
      <c r="S451" s="187"/>
      <c r="T451" s="187"/>
      <c r="U451" s="187"/>
      <c r="V451" s="187"/>
      <c r="W451" s="187"/>
      <c r="X451" s="187"/>
      <c r="Y451" s="187"/>
      <c r="Z451" s="187"/>
    </row>
    <row r="452" spans="1:26" ht="12" customHeight="1" x14ac:dyDescent="0.25">
      <c r="A452" s="187"/>
      <c r="B452" s="187"/>
      <c r="C452" s="187"/>
      <c r="D452" s="187"/>
      <c r="E452" s="187"/>
      <c r="F452" s="187"/>
      <c r="G452" s="187"/>
      <c r="H452" s="187"/>
      <c r="I452" s="187"/>
      <c r="J452" s="187"/>
      <c r="K452" s="187"/>
      <c r="L452" s="187"/>
      <c r="M452" s="187"/>
      <c r="N452" s="187"/>
      <c r="O452" s="187"/>
      <c r="P452" s="187"/>
      <c r="Q452" s="187"/>
      <c r="R452" s="187"/>
      <c r="S452" s="187"/>
      <c r="T452" s="187"/>
      <c r="U452" s="187"/>
      <c r="V452" s="187"/>
      <c r="W452" s="187"/>
      <c r="X452" s="187"/>
      <c r="Y452" s="187"/>
      <c r="Z452" s="187"/>
    </row>
    <row r="453" spans="1:26" ht="12" customHeight="1" x14ac:dyDescent="0.25">
      <c r="A453" s="187"/>
      <c r="B453" s="187"/>
      <c r="C453" s="187"/>
      <c r="D453" s="187"/>
      <c r="E453" s="187"/>
      <c r="F453" s="187"/>
      <c r="G453" s="187"/>
      <c r="H453" s="187"/>
      <c r="I453" s="187"/>
      <c r="J453" s="187"/>
      <c r="K453" s="187"/>
      <c r="L453" s="187"/>
      <c r="M453" s="187"/>
      <c r="N453" s="187"/>
      <c r="O453" s="187"/>
      <c r="P453" s="187"/>
      <c r="Q453" s="187"/>
      <c r="R453" s="187"/>
      <c r="S453" s="187"/>
      <c r="T453" s="187"/>
      <c r="U453" s="187"/>
      <c r="V453" s="187"/>
      <c r="W453" s="187"/>
      <c r="X453" s="187"/>
      <c r="Y453" s="187"/>
      <c r="Z453" s="187"/>
    </row>
    <row r="454" spans="1:26" ht="12" customHeight="1" x14ac:dyDescent="0.25">
      <c r="A454" s="187"/>
      <c r="B454" s="187"/>
      <c r="C454" s="187"/>
      <c r="D454" s="187"/>
      <c r="E454" s="187"/>
      <c r="F454" s="187"/>
      <c r="G454" s="187"/>
      <c r="H454" s="187"/>
      <c r="I454" s="187"/>
      <c r="J454" s="187"/>
      <c r="K454" s="187"/>
      <c r="L454" s="187"/>
      <c r="M454" s="187"/>
      <c r="N454" s="187"/>
      <c r="O454" s="187"/>
      <c r="P454" s="187"/>
      <c r="Q454" s="187"/>
      <c r="R454" s="187"/>
      <c r="S454" s="187"/>
      <c r="T454" s="187"/>
      <c r="U454" s="187"/>
      <c r="V454" s="187"/>
      <c r="W454" s="187"/>
      <c r="X454" s="187"/>
      <c r="Y454" s="187"/>
      <c r="Z454" s="187"/>
    </row>
    <row r="455" spans="1:26" ht="12" customHeight="1" x14ac:dyDescent="0.25">
      <c r="A455" s="187"/>
      <c r="B455" s="187"/>
      <c r="C455" s="187"/>
      <c r="D455" s="187"/>
      <c r="E455" s="187"/>
      <c r="F455" s="187"/>
      <c r="G455" s="187"/>
      <c r="H455" s="187"/>
      <c r="I455" s="187"/>
      <c r="J455" s="187"/>
      <c r="K455" s="187"/>
      <c r="L455" s="187"/>
      <c r="M455" s="187"/>
      <c r="N455" s="187"/>
      <c r="O455" s="187"/>
      <c r="P455" s="187"/>
      <c r="Q455" s="187"/>
      <c r="R455" s="187"/>
      <c r="S455" s="187"/>
      <c r="T455" s="187"/>
      <c r="U455" s="187"/>
      <c r="V455" s="187"/>
      <c r="W455" s="187"/>
      <c r="X455" s="187"/>
      <c r="Y455" s="187"/>
      <c r="Z455" s="187"/>
    </row>
    <row r="456" spans="1:26" ht="12" customHeight="1" x14ac:dyDescent="0.25">
      <c r="A456" s="187"/>
      <c r="B456" s="187"/>
      <c r="C456" s="187"/>
      <c r="D456" s="187"/>
      <c r="E456" s="187"/>
      <c r="F456" s="187"/>
      <c r="G456" s="187"/>
      <c r="H456" s="187"/>
      <c r="I456" s="187"/>
      <c r="J456" s="187"/>
      <c r="K456" s="187"/>
      <c r="L456" s="187"/>
      <c r="M456" s="187"/>
      <c r="N456" s="187"/>
      <c r="O456" s="187"/>
      <c r="P456" s="187"/>
      <c r="Q456" s="187"/>
      <c r="R456" s="187"/>
      <c r="S456" s="187"/>
      <c r="T456" s="187"/>
      <c r="U456" s="187"/>
      <c r="V456" s="187"/>
      <c r="W456" s="187"/>
      <c r="X456" s="187"/>
      <c r="Y456" s="187"/>
      <c r="Z456" s="187"/>
    </row>
    <row r="457" spans="1:26" ht="12" customHeight="1" x14ac:dyDescent="0.25">
      <c r="A457" s="187"/>
      <c r="B457" s="187"/>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7"/>
      <c r="Z457" s="187"/>
    </row>
    <row r="458" spans="1:26" ht="12" customHeight="1" x14ac:dyDescent="0.25">
      <c r="A458" s="187"/>
      <c r="B458" s="187"/>
      <c r="C458" s="187"/>
      <c r="D458" s="187"/>
      <c r="E458" s="187"/>
      <c r="F458" s="187"/>
      <c r="G458" s="187"/>
      <c r="H458" s="187"/>
      <c r="I458" s="187"/>
      <c r="J458" s="187"/>
      <c r="K458" s="187"/>
      <c r="L458" s="187"/>
      <c r="M458" s="187"/>
      <c r="N458" s="187"/>
      <c r="O458" s="187"/>
      <c r="P458" s="187"/>
      <c r="Q458" s="187"/>
      <c r="R458" s="187"/>
      <c r="S458" s="187"/>
      <c r="T458" s="187"/>
      <c r="U458" s="187"/>
      <c r="V458" s="187"/>
      <c r="W458" s="187"/>
      <c r="X458" s="187"/>
      <c r="Y458" s="187"/>
      <c r="Z458" s="187"/>
    </row>
    <row r="459" spans="1:26" ht="12" customHeight="1" x14ac:dyDescent="0.25">
      <c r="A459" s="187"/>
      <c r="B459" s="187"/>
      <c r="C459" s="187"/>
      <c r="D459" s="187"/>
      <c r="E459" s="187"/>
      <c r="F459" s="187"/>
      <c r="G459" s="187"/>
      <c r="H459" s="187"/>
      <c r="I459" s="187"/>
      <c r="J459" s="187"/>
      <c r="K459" s="187"/>
      <c r="L459" s="187"/>
      <c r="M459" s="187"/>
      <c r="N459" s="187"/>
      <c r="O459" s="187"/>
      <c r="P459" s="187"/>
      <c r="Q459" s="187"/>
      <c r="R459" s="187"/>
      <c r="S459" s="187"/>
      <c r="T459" s="187"/>
      <c r="U459" s="187"/>
      <c r="V459" s="187"/>
      <c r="W459" s="187"/>
      <c r="X459" s="187"/>
      <c r="Y459" s="187"/>
      <c r="Z459" s="187"/>
    </row>
    <row r="460" spans="1:26" ht="12" customHeight="1" x14ac:dyDescent="0.25">
      <c r="A460" s="187"/>
      <c r="B460" s="187"/>
      <c r="C460" s="187"/>
      <c r="D460" s="187"/>
      <c r="E460" s="187"/>
      <c r="F460" s="187"/>
      <c r="G460" s="187"/>
      <c r="H460" s="187"/>
      <c r="I460" s="187"/>
      <c r="J460" s="187"/>
      <c r="K460" s="187"/>
      <c r="L460" s="187"/>
      <c r="M460" s="187"/>
      <c r="N460" s="187"/>
      <c r="O460" s="187"/>
      <c r="P460" s="187"/>
      <c r="Q460" s="187"/>
      <c r="R460" s="187"/>
      <c r="S460" s="187"/>
      <c r="T460" s="187"/>
      <c r="U460" s="187"/>
      <c r="V460" s="187"/>
      <c r="W460" s="187"/>
      <c r="X460" s="187"/>
      <c r="Y460" s="187"/>
      <c r="Z460" s="187"/>
    </row>
    <row r="461" spans="1:26" ht="12" customHeight="1" x14ac:dyDescent="0.25">
      <c r="A461" s="187"/>
      <c r="B461" s="187"/>
      <c r="C461" s="187"/>
      <c r="D461" s="187"/>
      <c r="E461" s="187"/>
      <c r="F461" s="187"/>
      <c r="G461" s="187"/>
      <c r="H461" s="187"/>
      <c r="I461" s="187"/>
      <c r="J461" s="187"/>
      <c r="K461" s="187"/>
      <c r="L461" s="187"/>
      <c r="M461" s="187"/>
      <c r="N461" s="187"/>
      <c r="O461" s="187"/>
      <c r="P461" s="187"/>
      <c r="Q461" s="187"/>
      <c r="R461" s="187"/>
      <c r="S461" s="187"/>
      <c r="T461" s="187"/>
      <c r="U461" s="187"/>
      <c r="V461" s="187"/>
      <c r="W461" s="187"/>
      <c r="X461" s="187"/>
      <c r="Y461" s="187"/>
      <c r="Z461" s="187"/>
    </row>
    <row r="462" spans="1:26" ht="12" customHeight="1" x14ac:dyDescent="0.25">
      <c r="A462" s="187"/>
      <c r="B462" s="187"/>
      <c r="C462" s="187"/>
      <c r="D462" s="187"/>
      <c r="E462" s="187"/>
      <c r="F462" s="187"/>
      <c r="G462" s="187"/>
      <c r="H462" s="187"/>
      <c r="I462" s="187"/>
      <c r="J462" s="187"/>
      <c r="K462" s="187"/>
      <c r="L462" s="187"/>
      <c r="M462" s="187"/>
      <c r="N462" s="187"/>
      <c r="O462" s="187"/>
      <c r="P462" s="187"/>
      <c r="Q462" s="187"/>
      <c r="R462" s="187"/>
      <c r="S462" s="187"/>
      <c r="T462" s="187"/>
      <c r="U462" s="187"/>
      <c r="V462" s="187"/>
      <c r="W462" s="187"/>
      <c r="X462" s="187"/>
      <c r="Y462" s="187"/>
      <c r="Z462" s="187"/>
    </row>
    <row r="463" spans="1:26" ht="12" customHeight="1" x14ac:dyDescent="0.25">
      <c r="A463" s="187"/>
      <c r="B463" s="187"/>
      <c r="C463" s="187"/>
      <c r="D463" s="187"/>
      <c r="E463" s="187"/>
      <c r="F463" s="187"/>
      <c r="G463" s="187"/>
      <c r="H463" s="187"/>
      <c r="I463" s="187"/>
      <c r="J463" s="187"/>
      <c r="K463" s="187"/>
      <c r="L463" s="187"/>
      <c r="M463" s="187"/>
      <c r="N463" s="187"/>
      <c r="O463" s="187"/>
      <c r="P463" s="187"/>
      <c r="Q463" s="187"/>
      <c r="R463" s="187"/>
      <c r="S463" s="187"/>
      <c r="T463" s="187"/>
      <c r="U463" s="187"/>
      <c r="V463" s="187"/>
      <c r="W463" s="187"/>
      <c r="X463" s="187"/>
      <c r="Y463" s="187"/>
      <c r="Z463" s="187"/>
    </row>
    <row r="464" spans="1:26" ht="12" customHeight="1" x14ac:dyDescent="0.25">
      <c r="A464" s="187"/>
      <c r="B464" s="187"/>
      <c r="C464" s="187"/>
      <c r="D464" s="187"/>
      <c r="E464" s="187"/>
      <c r="F464" s="187"/>
      <c r="G464" s="187"/>
      <c r="H464" s="187"/>
      <c r="I464" s="187"/>
      <c r="J464" s="187"/>
      <c r="K464" s="187"/>
      <c r="L464" s="187"/>
      <c r="M464" s="187"/>
      <c r="N464" s="187"/>
      <c r="O464" s="187"/>
      <c r="P464" s="187"/>
      <c r="Q464" s="187"/>
      <c r="R464" s="187"/>
      <c r="S464" s="187"/>
      <c r="T464" s="187"/>
      <c r="U464" s="187"/>
      <c r="V464" s="187"/>
      <c r="W464" s="187"/>
      <c r="X464" s="187"/>
      <c r="Y464" s="187"/>
      <c r="Z464" s="187"/>
    </row>
    <row r="465" spans="1:26" ht="12" customHeight="1" x14ac:dyDescent="0.25">
      <c r="A465" s="187"/>
      <c r="B465" s="187"/>
      <c r="C465" s="187"/>
      <c r="D465" s="187"/>
      <c r="E465" s="187"/>
      <c r="F465" s="187"/>
      <c r="G465" s="187"/>
      <c r="H465" s="187"/>
      <c r="I465" s="187"/>
      <c r="J465" s="187"/>
      <c r="K465" s="187"/>
      <c r="L465" s="187"/>
      <c r="M465" s="187"/>
      <c r="N465" s="187"/>
      <c r="O465" s="187"/>
      <c r="P465" s="187"/>
      <c r="Q465" s="187"/>
      <c r="R465" s="187"/>
      <c r="S465" s="187"/>
      <c r="T465" s="187"/>
      <c r="U465" s="187"/>
      <c r="V465" s="187"/>
      <c r="W465" s="187"/>
      <c r="X465" s="187"/>
      <c r="Y465" s="187"/>
      <c r="Z465" s="187"/>
    </row>
    <row r="466" spans="1:26" ht="12" customHeight="1" x14ac:dyDescent="0.25">
      <c r="A466" s="187"/>
      <c r="B466" s="187"/>
      <c r="C466" s="187"/>
      <c r="D466" s="187"/>
      <c r="E466" s="187"/>
      <c r="F466" s="187"/>
      <c r="G466" s="187"/>
      <c r="H466" s="187"/>
      <c r="I466" s="187"/>
      <c r="J466" s="187"/>
      <c r="K466" s="187"/>
      <c r="L466" s="187"/>
      <c r="M466" s="187"/>
      <c r="N466" s="187"/>
      <c r="O466" s="187"/>
      <c r="P466" s="187"/>
      <c r="Q466" s="187"/>
      <c r="R466" s="187"/>
      <c r="S466" s="187"/>
      <c r="T466" s="187"/>
      <c r="U466" s="187"/>
      <c r="V466" s="187"/>
      <c r="W466" s="187"/>
      <c r="X466" s="187"/>
      <c r="Y466" s="187"/>
      <c r="Z466" s="187"/>
    </row>
    <row r="467" spans="1:26" ht="12" customHeight="1" x14ac:dyDescent="0.25">
      <c r="A467" s="187"/>
      <c r="B467" s="187"/>
      <c r="C467" s="187"/>
      <c r="D467" s="187"/>
      <c r="E467" s="187"/>
      <c r="F467" s="187"/>
      <c r="G467" s="187"/>
      <c r="H467" s="187"/>
      <c r="I467" s="187"/>
      <c r="J467" s="187"/>
      <c r="K467" s="187"/>
      <c r="L467" s="187"/>
      <c r="M467" s="187"/>
      <c r="N467" s="187"/>
      <c r="O467" s="187"/>
      <c r="P467" s="187"/>
      <c r="Q467" s="187"/>
      <c r="R467" s="187"/>
      <c r="S467" s="187"/>
      <c r="T467" s="187"/>
      <c r="U467" s="187"/>
      <c r="V467" s="187"/>
      <c r="W467" s="187"/>
      <c r="X467" s="187"/>
      <c r="Y467" s="187"/>
      <c r="Z467" s="187"/>
    </row>
    <row r="468" spans="1:26" ht="12" customHeight="1" x14ac:dyDescent="0.25">
      <c r="A468" s="187"/>
      <c r="B468" s="187"/>
      <c r="C468" s="187"/>
      <c r="D468" s="187"/>
      <c r="E468" s="187"/>
      <c r="F468" s="187"/>
      <c r="G468" s="187"/>
      <c r="H468" s="187"/>
      <c r="I468" s="187"/>
      <c r="J468" s="187"/>
      <c r="K468" s="187"/>
      <c r="L468" s="187"/>
      <c r="M468" s="187"/>
      <c r="N468" s="187"/>
      <c r="O468" s="187"/>
      <c r="P468" s="187"/>
      <c r="Q468" s="187"/>
      <c r="R468" s="187"/>
      <c r="S468" s="187"/>
      <c r="T468" s="187"/>
      <c r="U468" s="187"/>
      <c r="V468" s="187"/>
      <c r="W468" s="187"/>
      <c r="X468" s="187"/>
      <c r="Y468" s="187"/>
      <c r="Z468" s="187"/>
    </row>
    <row r="469" spans="1:26" ht="12" customHeight="1" x14ac:dyDescent="0.25">
      <c r="A469" s="187"/>
      <c r="B469" s="187"/>
      <c r="C469" s="187"/>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7"/>
      <c r="Z469" s="187"/>
    </row>
    <row r="470" spans="1:26" ht="12" customHeight="1" x14ac:dyDescent="0.25">
      <c r="A470" s="187"/>
      <c r="B470" s="187"/>
      <c r="C470" s="187"/>
      <c r="D470" s="187"/>
      <c r="E470" s="187"/>
      <c r="F470" s="187"/>
      <c r="G470" s="187"/>
      <c r="H470" s="187"/>
      <c r="I470" s="187"/>
      <c r="J470" s="187"/>
      <c r="K470" s="187"/>
      <c r="L470" s="187"/>
      <c r="M470" s="187"/>
      <c r="N470" s="187"/>
      <c r="O470" s="187"/>
      <c r="P470" s="187"/>
      <c r="Q470" s="187"/>
      <c r="R470" s="187"/>
      <c r="S470" s="187"/>
      <c r="T470" s="187"/>
      <c r="U470" s="187"/>
      <c r="V470" s="187"/>
      <c r="W470" s="187"/>
      <c r="X470" s="187"/>
      <c r="Y470" s="187"/>
      <c r="Z470" s="187"/>
    </row>
    <row r="471" spans="1:26" ht="12" customHeight="1" x14ac:dyDescent="0.25">
      <c r="A471" s="187"/>
      <c r="B471" s="187"/>
      <c r="C471" s="187"/>
      <c r="D471" s="187"/>
      <c r="E471" s="187"/>
      <c r="F471" s="187"/>
      <c r="G471" s="187"/>
      <c r="H471" s="187"/>
      <c r="I471" s="187"/>
      <c r="J471" s="187"/>
      <c r="K471" s="187"/>
      <c r="L471" s="187"/>
      <c r="M471" s="187"/>
      <c r="N471" s="187"/>
      <c r="O471" s="187"/>
      <c r="P471" s="187"/>
      <c r="Q471" s="187"/>
      <c r="R471" s="187"/>
      <c r="S471" s="187"/>
      <c r="T471" s="187"/>
      <c r="U471" s="187"/>
      <c r="V471" s="187"/>
      <c r="W471" s="187"/>
      <c r="X471" s="187"/>
      <c r="Y471" s="187"/>
      <c r="Z471" s="187"/>
    </row>
    <row r="472" spans="1:26" ht="12" customHeight="1" x14ac:dyDescent="0.25">
      <c r="A472" s="187"/>
      <c r="B472" s="187"/>
      <c r="C472" s="187"/>
      <c r="D472" s="187"/>
      <c r="E472" s="187"/>
      <c r="F472" s="187"/>
      <c r="G472" s="187"/>
      <c r="H472" s="187"/>
      <c r="I472" s="187"/>
      <c r="J472" s="187"/>
      <c r="K472" s="187"/>
      <c r="L472" s="187"/>
      <c r="M472" s="187"/>
      <c r="N472" s="187"/>
      <c r="O472" s="187"/>
      <c r="P472" s="187"/>
      <c r="Q472" s="187"/>
      <c r="R472" s="187"/>
      <c r="S472" s="187"/>
      <c r="T472" s="187"/>
      <c r="U472" s="187"/>
      <c r="V472" s="187"/>
      <c r="W472" s="187"/>
      <c r="X472" s="187"/>
      <c r="Y472" s="187"/>
      <c r="Z472" s="187"/>
    </row>
    <row r="473" spans="1:26" ht="12" customHeight="1" x14ac:dyDescent="0.25">
      <c r="A473" s="187"/>
      <c r="B473" s="187"/>
      <c r="C473" s="187"/>
      <c r="D473" s="187"/>
      <c r="E473" s="187"/>
      <c r="F473" s="187"/>
      <c r="G473" s="187"/>
      <c r="H473" s="187"/>
      <c r="I473" s="187"/>
      <c r="J473" s="187"/>
      <c r="K473" s="187"/>
      <c r="L473" s="187"/>
      <c r="M473" s="187"/>
      <c r="N473" s="187"/>
      <c r="O473" s="187"/>
      <c r="P473" s="187"/>
      <c r="Q473" s="187"/>
      <c r="R473" s="187"/>
      <c r="S473" s="187"/>
      <c r="T473" s="187"/>
      <c r="U473" s="187"/>
      <c r="V473" s="187"/>
      <c r="W473" s="187"/>
      <c r="X473" s="187"/>
      <c r="Y473" s="187"/>
      <c r="Z473" s="187"/>
    </row>
    <row r="474" spans="1:26" ht="12" customHeight="1" x14ac:dyDescent="0.25">
      <c r="A474" s="187"/>
      <c r="B474" s="187"/>
      <c r="C474" s="187"/>
      <c r="D474" s="187"/>
      <c r="E474" s="187"/>
      <c r="F474" s="187"/>
      <c r="G474" s="187"/>
      <c r="H474" s="187"/>
      <c r="I474" s="187"/>
      <c r="J474" s="187"/>
      <c r="K474" s="187"/>
      <c r="L474" s="187"/>
      <c r="M474" s="187"/>
      <c r="N474" s="187"/>
      <c r="O474" s="187"/>
      <c r="P474" s="187"/>
      <c r="Q474" s="187"/>
      <c r="R474" s="187"/>
      <c r="S474" s="187"/>
      <c r="T474" s="187"/>
      <c r="U474" s="187"/>
      <c r="V474" s="187"/>
      <c r="W474" s="187"/>
      <c r="X474" s="187"/>
      <c r="Y474" s="187"/>
      <c r="Z474" s="187"/>
    </row>
    <row r="475" spans="1:26" ht="12" customHeight="1" x14ac:dyDescent="0.25">
      <c r="A475" s="187"/>
      <c r="B475" s="187"/>
      <c r="C475" s="187"/>
      <c r="D475" s="187"/>
      <c r="E475" s="187"/>
      <c r="F475" s="187"/>
      <c r="G475" s="187"/>
      <c r="H475" s="187"/>
      <c r="I475" s="187"/>
      <c r="J475" s="187"/>
      <c r="K475" s="187"/>
      <c r="L475" s="187"/>
      <c r="M475" s="187"/>
      <c r="N475" s="187"/>
      <c r="O475" s="187"/>
      <c r="P475" s="187"/>
      <c r="Q475" s="187"/>
      <c r="R475" s="187"/>
      <c r="S475" s="187"/>
      <c r="T475" s="187"/>
      <c r="U475" s="187"/>
      <c r="V475" s="187"/>
      <c r="W475" s="187"/>
      <c r="X475" s="187"/>
      <c r="Y475" s="187"/>
      <c r="Z475" s="187"/>
    </row>
    <row r="476" spans="1:26" ht="12" customHeight="1" x14ac:dyDescent="0.25">
      <c r="A476" s="187"/>
      <c r="B476" s="187"/>
      <c r="C476" s="187"/>
      <c r="D476" s="187"/>
      <c r="E476" s="187"/>
      <c r="F476" s="187"/>
      <c r="G476" s="187"/>
      <c r="H476" s="187"/>
      <c r="I476" s="187"/>
      <c r="J476" s="187"/>
      <c r="K476" s="187"/>
      <c r="L476" s="187"/>
      <c r="M476" s="187"/>
      <c r="N476" s="187"/>
      <c r="O476" s="187"/>
      <c r="P476" s="187"/>
      <c r="Q476" s="187"/>
      <c r="R476" s="187"/>
      <c r="S476" s="187"/>
      <c r="T476" s="187"/>
      <c r="U476" s="187"/>
      <c r="V476" s="187"/>
      <c r="W476" s="187"/>
      <c r="X476" s="187"/>
      <c r="Y476" s="187"/>
      <c r="Z476" s="187"/>
    </row>
    <row r="477" spans="1:26" ht="12" customHeight="1" x14ac:dyDescent="0.25">
      <c r="A477" s="187"/>
      <c r="B477" s="187"/>
      <c r="C477" s="187"/>
      <c r="D477" s="187"/>
      <c r="E477" s="187"/>
      <c r="F477" s="187"/>
      <c r="G477" s="187"/>
      <c r="H477" s="187"/>
      <c r="I477" s="187"/>
      <c r="J477" s="187"/>
      <c r="K477" s="187"/>
      <c r="L477" s="187"/>
      <c r="M477" s="187"/>
      <c r="N477" s="187"/>
      <c r="O477" s="187"/>
      <c r="P477" s="187"/>
      <c r="Q477" s="187"/>
      <c r="R477" s="187"/>
      <c r="S477" s="187"/>
      <c r="T477" s="187"/>
      <c r="U477" s="187"/>
      <c r="V477" s="187"/>
      <c r="W477" s="187"/>
      <c r="X477" s="187"/>
      <c r="Y477" s="187"/>
      <c r="Z477" s="187"/>
    </row>
    <row r="478" spans="1:26" ht="12" customHeight="1" x14ac:dyDescent="0.25">
      <c r="A478" s="187"/>
      <c r="B478" s="187"/>
      <c r="C478" s="187"/>
      <c r="D478" s="187"/>
      <c r="E478" s="187"/>
      <c r="F478" s="187"/>
      <c r="G478" s="187"/>
      <c r="H478" s="187"/>
      <c r="I478" s="187"/>
      <c r="J478" s="187"/>
      <c r="K478" s="187"/>
      <c r="L478" s="187"/>
      <c r="M478" s="187"/>
      <c r="N478" s="187"/>
      <c r="O478" s="187"/>
      <c r="P478" s="187"/>
      <c r="Q478" s="187"/>
      <c r="R478" s="187"/>
      <c r="S478" s="187"/>
      <c r="T478" s="187"/>
      <c r="U478" s="187"/>
      <c r="V478" s="187"/>
      <c r="W478" s="187"/>
      <c r="X478" s="187"/>
      <c r="Y478" s="187"/>
      <c r="Z478" s="187"/>
    </row>
    <row r="479" spans="1:26" ht="12" customHeight="1" x14ac:dyDescent="0.25">
      <c r="A479" s="187"/>
      <c r="B479" s="187"/>
      <c r="C479" s="187"/>
      <c r="D479" s="187"/>
      <c r="E479" s="187"/>
      <c r="F479" s="187"/>
      <c r="G479" s="187"/>
      <c r="H479" s="187"/>
      <c r="I479" s="187"/>
      <c r="J479" s="187"/>
      <c r="K479" s="187"/>
      <c r="L479" s="187"/>
      <c r="M479" s="187"/>
      <c r="N479" s="187"/>
      <c r="O479" s="187"/>
      <c r="P479" s="187"/>
      <c r="Q479" s="187"/>
      <c r="R479" s="187"/>
      <c r="S479" s="187"/>
      <c r="T479" s="187"/>
      <c r="U479" s="187"/>
      <c r="V479" s="187"/>
      <c r="W479" s="187"/>
      <c r="X479" s="187"/>
      <c r="Y479" s="187"/>
      <c r="Z479" s="187"/>
    </row>
    <row r="480" spans="1:26" ht="12" customHeight="1" x14ac:dyDescent="0.25">
      <c r="A480" s="187"/>
      <c r="B480" s="187"/>
      <c r="C480" s="187"/>
      <c r="D480" s="187"/>
      <c r="E480" s="187"/>
      <c r="F480" s="187"/>
      <c r="G480" s="187"/>
      <c r="H480" s="187"/>
      <c r="I480" s="187"/>
      <c r="J480" s="187"/>
      <c r="K480" s="187"/>
      <c r="L480" s="187"/>
      <c r="M480" s="187"/>
      <c r="N480" s="187"/>
      <c r="O480" s="187"/>
      <c r="P480" s="187"/>
      <c r="Q480" s="187"/>
      <c r="R480" s="187"/>
      <c r="S480" s="187"/>
      <c r="T480" s="187"/>
      <c r="U480" s="187"/>
      <c r="V480" s="187"/>
      <c r="W480" s="187"/>
      <c r="X480" s="187"/>
      <c r="Y480" s="187"/>
      <c r="Z480" s="187"/>
    </row>
    <row r="481" spans="1:26" ht="12" customHeight="1" x14ac:dyDescent="0.25">
      <c r="A481" s="187"/>
      <c r="B481" s="187"/>
      <c r="C481" s="187"/>
      <c r="D481" s="187"/>
      <c r="E481" s="187"/>
      <c r="F481" s="187"/>
      <c r="G481" s="187"/>
      <c r="H481" s="187"/>
      <c r="I481" s="187"/>
      <c r="J481" s="187"/>
      <c r="K481" s="187"/>
      <c r="L481" s="187"/>
      <c r="M481" s="187"/>
      <c r="N481" s="187"/>
      <c r="O481" s="187"/>
      <c r="P481" s="187"/>
      <c r="Q481" s="187"/>
      <c r="R481" s="187"/>
      <c r="S481" s="187"/>
      <c r="T481" s="187"/>
      <c r="U481" s="187"/>
      <c r="V481" s="187"/>
      <c r="W481" s="187"/>
      <c r="X481" s="187"/>
      <c r="Y481" s="187"/>
      <c r="Z481" s="187"/>
    </row>
    <row r="482" spans="1:26" ht="12" customHeight="1" x14ac:dyDescent="0.25">
      <c r="A482" s="187"/>
      <c r="B482" s="187"/>
      <c r="C482" s="187"/>
      <c r="D482" s="187"/>
      <c r="E482" s="187"/>
      <c r="F482" s="187"/>
      <c r="G482" s="187"/>
      <c r="H482" s="187"/>
      <c r="I482" s="187"/>
      <c r="J482" s="187"/>
      <c r="K482" s="187"/>
      <c r="L482" s="187"/>
      <c r="M482" s="187"/>
      <c r="N482" s="187"/>
      <c r="O482" s="187"/>
      <c r="P482" s="187"/>
      <c r="Q482" s="187"/>
      <c r="R482" s="187"/>
      <c r="S482" s="187"/>
      <c r="T482" s="187"/>
      <c r="U482" s="187"/>
      <c r="V482" s="187"/>
      <c r="W482" s="187"/>
      <c r="X482" s="187"/>
      <c r="Y482" s="187"/>
      <c r="Z482" s="187"/>
    </row>
    <row r="483" spans="1:26" ht="12" customHeight="1" x14ac:dyDescent="0.25">
      <c r="A483" s="187"/>
      <c r="B483" s="187"/>
      <c r="C483" s="187"/>
      <c r="D483" s="187"/>
      <c r="E483" s="187"/>
      <c r="F483" s="187"/>
      <c r="G483" s="187"/>
      <c r="H483" s="187"/>
      <c r="I483" s="187"/>
      <c r="J483" s="187"/>
      <c r="K483" s="187"/>
      <c r="L483" s="187"/>
      <c r="M483" s="187"/>
      <c r="N483" s="187"/>
      <c r="O483" s="187"/>
      <c r="P483" s="187"/>
      <c r="Q483" s="187"/>
      <c r="R483" s="187"/>
      <c r="S483" s="187"/>
      <c r="T483" s="187"/>
      <c r="U483" s="187"/>
      <c r="V483" s="187"/>
      <c r="W483" s="187"/>
      <c r="X483" s="187"/>
      <c r="Y483" s="187"/>
      <c r="Z483" s="187"/>
    </row>
    <row r="484" spans="1:26" ht="12" customHeight="1" x14ac:dyDescent="0.25">
      <c r="A484" s="187"/>
      <c r="B484" s="18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7"/>
      <c r="Z484" s="187"/>
    </row>
    <row r="485" spans="1:26" ht="12" customHeight="1" x14ac:dyDescent="0.25">
      <c r="A485" s="187"/>
      <c r="B485" s="187"/>
      <c r="C485" s="187"/>
      <c r="D485" s="187"/>
      <c r="E485" s="187"/>
      <c r="F485" s="187"/>
      <c r="G485" s="187"/>
      <c r="H485" s="187"/>
      <c r="I485" s="187"/>
      <c r="J485" s="187"/>
      <c r="K485" s="187"/>
      <c r="L485" s="187"/>
      <c r="M485" s="187"/>
      <c r="N485" s="187"/>
      <c r="O485" s="187"/>
      <c r="P485" s="187"/>
      <c r="Q485" s="187"/>
      <c r="R485" s="187"/>
      <c r="S485" s="187"/>
      <c r="T485" s="187"/>
      <c r="U485" s="187"/>
      <c r="V485" s="187"/>
      <c r="W485" s="187"/>
      <c r="X485" s="187"/>
      <c r="Y485" s="187"/>
      <c r="Z485" s="187"/>
    </row>
    <row r="486" spans="1:26" ht="12" customHeight="1" x14ac:dyDescent="0.25">
      <c r="A486" s="187"/>
      <c r="B486" s="187"/>
      <c r="C486" s="187"/>
      <c r="D486" s="187"/>
      <c r="E486" s="187"/>
      <c r="F486" s="187"/>
      <c r="G486" s="187"/>
      <c r="H486" s="187"/>
      <c r="I486" s="187"/>
      <c r="J486" s="187"/>
      <c r="K486" s="187"/>
      <c r="L486" s="187"/>
      <c r="M486" s="187"/>
      <c r="N486" s="187"/>
      <c r="O486" s="187"/>
      <c r="P486" s="187"/>
      <c r="Q486" s="187"/>
      <c r="R486" s="187"/>
      <c r="S486" s="187"/>
      <c r="T486" s="187"/>
      <c r="U486" s="187"/>
      <c r="V486" s="187"/>
      <c r="W486" s="187"/>
      <c r="X486" s="187"/>
      <c r="Y486" s="187"/>
      <c r="Z486" s="187"/>
    </row>
    <row r="487" spans="1:26" ht="12" customHeight="1" x14ac:dyDescent="0.25">
      <c r="A487" s="187"/>
      <c r="B487" s="187"/>
      <c r="C487" s="187"/>
      <c r="D487" s="187"/>
      <c r="E487" s="187"/>
      <c r="F487" s="187"/>
      <c r="G487" s="187"/>
      <c r="H487" s="187"/>
      <c r="I487" s="187"/>
      <c r="J487" s="187"/>
      <c r="K487" s="187"/>
      <c r="L487" s="187"/>
      <c r="M487" s="187"/>
      <c r="N487" s="187"/>
      <c r="O487" s="187"/>
      <c r="P487" s="187"/>
      <c r="Q487" s="187"/>
      <c r="R487" s="187"/>
      <c r="S487" s="187"/>
      <c r="T487" s="187"/>
      <c r="U487" s="187"/>
      <c r="V487" s="187"/>
      <c r="W487" s="187"/>
      <c r="X487" s="187"/>
      <c r="Y487" s="187"/>
      <c r="Z487" s="187"/>
    </row>
    <row r="488" spans="1:26" ht="12" customHeight="1" x14ac:dyDescent="0.25">
      <c r="A488" s="187"/>
      <c r="B488" s="187"/>
      <c r="C488" s="187"/>
      <c r="D488" s="187"/>
      <c r="E488" s="187"/>
      <c r="F488" s="187"/>
      <c r="G488" s="187"/>
      <c r="H488" s="187"/>
      <c r="I488" s="187"/>
      <c r="J488" s="187"/>
      <c r="K488" s="187"/>
      <c r="L488" s="187"/>
      <c r="M488" s="187"/>
      <c r="N488" s="187"/>
      <c r="O488" s="187"/>
      <c r="P488" s="187"/>
      <c r="Q488" s="187"/>
      <c r="R488" s="187"/>
      <c r="S488" s="187"/>
      <c r="T488" s="187"/>
      <c r="U488" s="187"/>
      <c r="V488" s="187"/>
      <c r="W488" s="187"/>
      <c r="X488" s="187"/>
      <c r="Y488" s="187"/>
      <c r="Z488" s="187"/>
    </row>
    <row r="489" spans="1:26" ht="12" customHeight="1" x14ac:dyDescent="0.25">
      <c r="A489" s="187"/>
      <c r="B489" s="187"/>
      <c r="C489" s="187"/>
      <c r="D489" s="187"/>
      <c r="E489" s="187"/>
      <c r="F489" s="187"/>
      <c r="G489" s="187"/>
      <c r="H489" s="187"/>
      <c r="I489" s="187"/>
      <c r="J489" s="187"/>
      <c r="K489" s="187"/>
      <c r="L489" s="187"/>
      <c r="M489" s="187"/>
      <c r="N489" s="187"/>
      <c r="O489" s="187"/>
      <c r="P489" s="187"/>
      <c r="Q489" s="187"/>
      <c r="R489" s="187"/>
      <c r="S489" s="187"/>
      <c r="T489" s="187"/>
      <c r="U489" s="187"/>
      <c r="V489" s="187"/>
      <c r="W489" s="187"/>
      <c r="X489" s="187"/>
      <c r="Y489" s="187"/>
      <c r="Z489" s="187"/>
    </row>
    <row r="490" spans="1:26" ht="12" customHeight="1" x14ac:dyDescent="0.25">
      <c r="A490" s="187"/>
      <c r="B490" s="187"/>
      <c r="C490" s="187"/>
      <c r="D490" s="187"/>
      <c r="E490" s="187"/>
      <c r="F490" s="187"/>
      <c r="G490" s="187"/>
      <c r="H490" s="187"/>
      <c r="I490" s="187"/>
      <c r="J490" s="187"/>
      <c r="K490" s="187"/>
      <c r="L490" s="187"/>
      <c r="M490" s="187"/>
      <c r="N490" s="187"/>
      <c r="O490" s="187"/>
      <c r="P490" s="187"/>
      <c r="Q490" s="187"/>
      <c r="R490" s="187"/>
      <c r="S490" s="187"/>
      <c r="T490" s="187"/>
      <c r="U490" s="187"/>
      <c r="V490" s="187"/>
      <c r="W490" s="187"/>
      <c r="X490" s="187"/>
      <c r="Y490" s="187"/>
      <c r="Z490" s="187"/>
    </row>
    <row r="491" spans="1:26" ht="12" customHeight="1" x14ac:dyDescent="0.25">
      <c r="A491" s="187"/>
      <c r="B491" s="187"/>
      <c r="C491" s="187"/>
      <c r="D491" s="187"/>
      <c r="E491" s="187"/>
      <c r="F491" s="187"/>
      <c r="G491" s="187"/>
      <c r="H491" s="187"/>
      <c r="I491" s="187"/>
      <c r="J491" s="187"/>
      <c r="K491" s="187"/>
      <c r="L491" s="187"/>
      <c r="M491" s="187"/>
      <c r="N491" s="187"/>
      <c r="O491" s="187"/>
      <c r="P491" s="187"/>
      <c r="Q491" s="187"/>
      <c r="R491" s="187"/>
      <c r="S491" s="187"/>
      <c r="T491" s="187"/>
      <c r="U491" s="187"/>
      <c r="V491" s="187"/>
      <c r="W491" s="187"/>
      <c r="X491" s="187"/>
      <c r="Y491" s="187"/>
      <c r="Z491" s="187"/>
    </row>
    <row r="492" spans="1:26" ht="12" customHeight="1" x14ac:dyDescent="0.25">
      <c r="A492" s="187"/>
      <c r="B492" s="187"/>
      <c r="C492" s="187"/>
      <c r="D492" s="187"/>
      <c r="E492" s="187"/>
      <c r="F492" s="187"/>
      <c r="G492" s="187"/>
      <c r="H492" s="187"/>
      <c r="I492" s="187"/>
      <c r="J492" s="187"/>
      <c r="K492" s="187"/>
      <c r="L492" s="187"/>
      <c r="M492" s="187"/>
      <c r="N492" s="187"/>
      <c r="O492" s="187"/>
      <c r="P492" s="187"/>
      <c r="Q492" s="187"/>
      <c r="R492" s="187"/>
      <c r="S492" s="187"/>
      <c r="T492" s="187"/>
      <c r="U492" s="187"/>
      <c r="V492" s="187"/>
      <c r="W492" s="187"/>
      <c r="X492" s="187"/>
      <c r="Y492" s="187"/>
      <c r="Z492" s="187"/>
    </row>
    <row r="493" spans="1:26" ht="12" customHeight="1" x14ac:dyDescent="0.25">
      <c r="A493" s="187"/>
      <c r="B493" s="187"/>
      <c r="C493" s="187"/>
      <c r="D493" s="187"/>
      <c r="E493" s="187"/>
      <c r="F493" s="187"/>
      <c r="G493" s="187"/>
      <c r="H493" s="187"/>
      <c r="I493" s="187"/>
      <c r="J493" s="187"/>
      <c r="K493" s="187"/>
      <c r="L493" s="187"/>
      <c r="M493" s="187"/>
      <c r="N493" s="187"/>
      <c r="O493" s="187"/>
      <c r="P493" s="187"/>
      <c r="Q493" s="187"/>
      <c r="R493" s="187"/>
      <c r="S493" s="187"/>
      <c r="T493" s="187"/>
      <c r="U493" s="187"/>
      <c r="V493" s="187"/>
      <c r="W493" s="187"/>
      <c r="X493" s="187"/>
      <c r="Y493" s="187"/>
      <c r="Z493" s="187"/>
    </row>
    <row r="494" spans="1:26" ht="12" customHeight="1" x14ac:dyDescent="0.25">
      <c r="A494" s="187"/>
      <c r="B494" s="187"/>
      <c r="C494" s="187"/>
      <c r="D494" s="187"/>
      <c r="E494" s="187"/>
      <c r="F494" s="187"/>
      <c r="G494" s="187"/>
      <c r="H494" s="187"/>
      <c r="I494" s="187"/>
      <c r="J494" s="187"/>
      <c r="K494" s="187"/>
      <c r="L494" s="187"/>
      <c r="M494" s="187"/>
      <c r="N494" s="187"/>
      <c r="O494" s="187"/>
      <c r="P494" s="187"/>
      <c r="Q494" s="187"/>
      <c r="R494" s="187"/>
      <c r="S494" s="187"/>
      <c r="T494" s="187"/>
      <c r="U494" s="187"/>
      <c r="V494" s="187"/>
      <c r="W494" s="187"/>
      <c r="X494" s="187"/>
      <c r="Y494" s="187"/>
      <c r="Z494" s="187"/>
    </row>
    <row r="495" spans="1:26" ht="12" customHeight="1" x14ac:dyDescent="0.25">
      <c r="A495" s="187"/>
      <c r="B495" s="187"/>
      <c r="C495" s="187"/>
      <c r="D495" s="187"/>
      <c r="E495" s="187"/>
      <c r="F495" s="187"/>
      <c r="G495" s="187"/>
      <c r="H495" s="187"/>
      <c r="I495" s="187"/>
      <c r="J495" s="187"/>
      <c r="K495" s="187"/>
      <c r="L495" s="187"/>
      <c r="M495" s="187"/>
      <c r="N495" s="187"/>
      <c r="O495" s="187"/>
      <c r="P495" s="187"/>
      <c r="Q495" s="187"/>
      <c r="R495" s="187"/>
      <c r="S495" s="187"/>
      <c r="T495" s="187"/>
      <c r="U495" s="187"/>
      <c r="V495" s="187"/>
      <c r="W495" s="187"/>
      <c r="X495" s="187"/>
      <c r="Y495" s="187"/>
      <c r="Z495" s="187"/>
    </row>
    <row r="496" spans="1:26" ht="12" customHeight="1" x14ac:dyDescent="0.25">
      <c r="A496" s="187"/>
      <c r="B496" s="187"/>
      <c r="C496" s="187"/>
      <c r="D496" s="187"/>
      <c r="E496" s="187"/>
      <c r="F496" s="187"/>
      <c r="G496" s="187"/>
      <c r="H496" s="187"/>
      <c r="I496" s="187"/>
      <c r="J496" s="187"/>
      <c r="K496" s="187"/>
      <c r="L496" s="187"/>
      <c r="M496" s="187"/>
      <c r="N496" s="187"/>
      <c r="O496" s="187"/>
      <c r="P496" s="187"/>
      <c r="Q496" s="187"/>
      <c r="R496" s="187"/>
      <c r="S496" s="187"/>
      <c r="T496" s="187"/>
      <c r="U496" s="187"/>
      <c r="V496" s="187"/>
      <c r="W496" s="187"/>
      <c r="X496" s="187"/>
      <c r="Y496" s="187"/>
      <c r="Z496" s="187"/>
    </row>
    <row r="497" spans="1:26" ht="12" customHeight="1" x14ac:dyDescent="0.25">
      <c r="A497" s="187"/>
      <c r="B497" s="187"/>
      <c r="C497" s="187"/>
      <c r="D497" s="187"/>
      <c r="E497" s="187"/>
      <c r="F497" s="187"/>
      <c r="G497" s="187"/>
      <c r="H497" s="187"/>
      <c r="I497" s="187"/>
      <c r="J497" s="187"/>
      <c r="K497" s="187"/>
      <c r="L497" s="187"/>
      <c r="M497" s="187"/>
      <c r="N497" s="187"/>
      <c r="O497" s="187"/>
      <c r="P497" s="187"/>
      <c r="Q497" s="187"/>
      <c r="R497" s="187"/>
      <c r="S497" s="187"/>
      <c r="T497" s="187"/>
      <c r="U497" s="187"/>
      <c r="V497" s="187"/>
      <c r="W497" s="187"/>
      <c r="X497" s="187"/>
      <c r="Y497" s="187"/>
      <c r="Z497" s="187"/>
    </row>
    <row r="498" spans="1:26" ht="12" customHeight="1" x14ac:dyDescent="0.25">
      <c r="A498" s="187"/>
      <c r="B498" s="187"/>
      <c r="C498" s="187"/>
      <c r="D498" s="187"/>
      <c r="E498" s="187"/>
      <c r="F498" s="187"/>
      <c r="G498" s="187"/>
      <c r="H498" s="187"/>
      <c r="I498" s="187"/>
      <c r="J498" s="187"/>
      <c r="K498" s="187"/>
      <c r="L498" s="187"/>
      <c r="M498" s="187"/>
      <c r="N498" s="187"/>
      <c r="O498" s="187"/>
      <c r="P498" s="187"/>
      <c r="Q498" s="187"/>
      <c r="R498" s="187"/>
      <c r="S498" s="187"/>
      <c r="T498" s="187"/>
      <c r="U498" s="187"/>
      <c r="V498" s="187"/>
      <c r="W498" s="187"/>
      <c r="X498" s="187"/>
      <c r="Y498" s="187"/>
      <c r="Z498" s="187"/>
    </row>
    <row r="499" spans="1:26" ht="12" customHeight="1" x14ac:dyDescent="0.25">
      <c r="A499" s="187"/>
      <c r="B499" s="187"/>
      <c r="C499" s="187"/>
      <c r="D499" s="187"/>
      <c r="E499" s="187"/>
      <c r="F499" s="187"/>
      <c r="G499" s="187"/>
      <c r="H499" s="187"/>
      <c r="I499" s="187"/>
      <c r="J499" s="187"/>
      <c r="K499" s="187"/>
      <c r="L499" s="187"/>
      <c r="M499" s="187"/>
      <c r="N499" s="187"/>
      <c r="O499" s="187"/>
      <c r="P499" s="187"/>
      <c r="Q499" s="187"/>
      <c r="R499" s="187"/>
      <c r="S499" s="187"/>
      <c r="T499" s="187"/>
      <c r="U499" s="187"/>
      <c r="V499" s="187"/>
      <c r="W499" s="187"/>
      <c r="X499" s="187"/>
      <c r="Y499" s="187"/>
      <c r="Z499" s="187"/>
    </row>
    <row r="500" spans="1:26" ht="12" customHeight="1" x14ac:dyDescent="0.25">
      <c r="A500" s="187"/>
      <c r="B500" s="187"/>
      <c r="C500" s="187"/>
      <c r="D500" s="187"/>
      <c r="E500" s="187"/>
      <c r="F500" s="187"/>
      <c r="G500" s="187"/>
      <c r="H500" s="187"/>
      <c r="I500" s="187"/>
      <c r="J500" s="187"/>
      <c r="K500" s="187"/>
      <c r="L500" s="187"/>
      <c r="M500" s="187"/>
      <c r="N500" s="187"/>
      <c r="O500" s="187"/>
      <c r="P500" s="187"/>
      <c r="Q500" s="187"/>
      <c r="R500" s="187"/>
      <c r="S500" s="187"/>
      <c r="T500" s="187"/>
      <c r="U500" s="187"/>
      <c r="V500" s="187"/>
      <c r="W500" s="187"/>
      <c r="X500" s="187"/>
      <c r="Y500" s="187"/>
      <c r="Z500" s="187"/>
    </row>
    <row r="501" spans="1:26" ht="12" customHeight="1" x14ac:dyDescent="0.25">
      <c r="A501" s="187"/>
      <c r="B501" s="187"/>
      <c r="C501" s="187"/>
      <c r="D501" s="187"/>
      <c r="E501" s="187"/>
      <c r="F501" s="187"/>
      <c r="G501" s="187"/>
      <c r="H501" s="187"/>
      <c r="I501" s="187"/>
      <c r="J501" s="187"/>
      <c r="K501" s="187"/>
      <c r="L501" s="187"/>
      <c r="M501" s="187"/>
      <c r="N501" s="187"/>
      <c r="O501" s="187"/>
      <c r="P501" s="187"/>
      <c r="Q501" s="187"/>
      <c r="R501" s="187"/>
      <c r="S501" s="187"/>
      <c r="T501" s="187"/>
      <c r="U501" s="187"/>
      <c r="V501" s="187"/>
      <c r="W501" s="187"/>
      <c r="X501" s="187"/>
      <c r="Y501" s="187"/>
      <c r="Z501" s="187"/>
    </row>
    <row r="502" spans="1:26" ht="12" customHeight="1" x14ac:dyDescent="0.25">
      <c r="A502" s="187"/>
      <c r="B502" s="187"/>
      <c r="C502" s="187"/>
      <c r="D502" s="187"/>
      <c r="E502" s="187"/>
      <c r="F502" s="187"/>
      <c r="G502" s="187"/>
      <c r="H502" s="187"/>
      <c r="I502" s="187"/>
      <c r="J502" s="187"/>
      <c r="K502" s="187"/>
      <c r="L502" s="187"/>
      <c r="M502" s="187"/>
      <c r="N502" s="187"/>
      <c r="O502" s="187"/>
      <c r="P502" s="187"/>
      <c r="Q502" s="187"/>
      <c r="R502" s="187"/>
      <c r="S502" s="187"/>
      <c r="T502" s="187"/>
      <c r="U502" s="187"/>
      <c r="V502" s="187"/>
      <c r="W502" s="187"/>
      <c r="X502" s="187"/>
      <c r="Y502" s="187"/>
      <c r="Z502" s="187"/>
    </row>
    <row r="503" spans="1:26" ht="12" customHeight="1" x14ac:dyDescent="0.25">
      <c r="A503" s="187"/>
      <c r="B503" s="187"/>
      <c r="C503" s="187"/>
      <c r="D503" s="187"/>
      <c r="E503" s="187"/>
      <c r="F503" s="187"/>
      <c r="G503" s="187"/>
      <c r="H503" s="187"/>
      <c r="I503" s="187"/>
      <c r="J503" s="187"/>
      <c r="K503" s="187"/>
      <c r="L503" s="187"/>
      <c r="M503" s="187"/>
      <c r="N503" s="187"/>
      <c r="O503" s="187"/>
      <c r="P503" s="187"/>
      <c r="Q503" s="187"/>
      <c r="R503" s="187"/>
      <c r="S503" s="187"/>
      <c r="T503" s="187"/>
      <c r="U503" s="187"/>
      <c r="V503" s="187"/>
      <c r="W503" s="187"/>
      <c r="X503" s="187"/>
      <c r="Y503" s="187"/>
      <c r="Z503" s="187"/>
    </row>
    <row r="504" spans="1:26" ht="12" customHeight="1" x14ac:dyDescent="0.25">
      <c r="A504" s="187"/>
      <c r="B504" s="187"/>
      <c r="C504" s="187"/>
      <c r="D504" s="187"/>
      <c r="E504" s="187"/>
      <c r="F504" s="187"/>
      <c r="G504" s="187"/>
      <c r="H504" s="187"/>
      <c r="I504" s="187"/>
      <c r="J504" s="187"/>
      <c r="K504" s="187"/>
      <c r="L504" s="187"/>
      <c r="M504" s="187"/>
      <c r="N504" s="187"/>
      <c r="O504" s="187"/>
      <c r="P504" s="187"/>
      <c r="Q504" s="187"/>
      <c r="R504" s="187"/>
      <c r="S504" s="187"/>
      <c r="T504" s="187"/>
      <c r="U504" s="187"/>
      <c r="V504" s="187"/>
      <c r="W504" s="187"/>
      <c r="X504" s="187"/>
      <c r="Y504" s="187"/>
      <c r="Z504" s="187"/>
    </row>
    <row r="505" spans="1:26" ht="12" customHeight="1" x14ac:dyDescent="0.25">
      <c r="A505" s="187"/>
      <c r="B505" s="187"/>
      <c r="C505" s="187"/>
      <c r="D505" s="187"/>
      <c r="E505" s="187"/>
      <c r="F505" s="187"/>
      <c r="G505" s="187"/>
      <c r="H505" s="187"/>
      <c r="I505" s="187"/>
      <c r="J505" s="187"/>
      <c r="K505" s="187"/>
      <c r="L505" s="187"/>
      <c r="M505" s="187"/>
      <c r="N505" s="187"/>
      <c r="O505" s="187"/>
      <c r="P505" s="187"/>
      <c r="Q505" s="187"/>
      <c r="R505" s="187"/>
      <c r="S505" s="187"/>
      <c r="T505" s="187"/>
      <c r="U505" s="187"/>
      <c r="V505" s="187"/>
      <c r="W505" s="187"/>
      <c r="X505" s="187"/>
      <c r="Y505" s="187"/>
      <c r="Z505" s="187"/>
    </row>
    <row r="506" spans="1:26" ht="12" customHeight="1" x14ac:dyDescent="0.25">
      <c r="A506" s="187"/>
      <c r="B506" s="187"/>
      <c r="C506" s="187"/>
      <c r="D506" s="187"/>
      <c r="E506" s="187"/>
      <c r="F506" s="187"/>
      <c r="G506" s="187"/>
      <c r="H506" s="187"/>
      <c r="I506" s="187"/>
      <c r="J506" s="187"/>
      <c r="K506" s="187"/>
      <c r="L506" s="187"/>
      <c r="M506" s="187"/>
      <c r="N506" s="187"/>
      <c r="O506" s="187"/>
      <c r="P506" s="187"/>
      <c r="Q506" s="187"/>
      <c r="R506" s="187"/>
      <c r="S506" s="187"/>
      <c r="T506" s="187"/>
      <c r="U506" s="187"/>
      <c r="V506" s="187"/>
      <c r="W506" s="187"/>
      <c r="X506" s="187"/>
      <c r="Y506" s="187"/>
      <c r="Z506" s="187"/>
    </row>
    <row r="507" spans="1:26" ht="12" customHeight="1" x14ac:dyDescent="0.25">
      <c r="A507" s="187"/>
      <c r="B507" s="187"/>
      <c r="C507" s="187"/>
      <c r="D507" s="187"/>
      <c r="E507" s="187"/>
      <c r="F507" s="187"/>
      <c r="G507" s="187"/>
      <c r="H507" s="187"/>
      <c r="I507" s="187"/>
      <c r="J507" s="187"/>
      <c r="K507" s="187"/>
      <c r="L507" s="187"/>
      <c r="M507" s="187"/>
      <c r="N507" s="187"/>
      <c r="O507" s="187"/>
      <c r="P507" s="187"/>
      <c r="Q507" s="187"/>
      <c r="R507" s="187"/>
      <c r="S507" s="187"/>
      <c r="T507" s="187"/>
      <c r="U507" s="187"/>
      <c r="V507" s="187"/>
      <c r="W507" s="187"/>
      <c r="X507" s="187"/>
      <c r="Y507" s="187"/>
      <c r="Z507" s="187"/>
    </row>
    <row r="508" spans="1:26" ht="12" customHeight="1" x14ac:dyDescent="0.25">
      <c r="A508" s="187"/>
      <c r="B508" s="187"/>
      <c r="C508" s="187"/>
      <c r="D508" s="187"/>
      <c r="E508" s="187"/>
      <c r="F508" s="187"/>
      <c r="G508" s="187"/>
      <c r="H508" s="187"/>
      <c r="I508" s="187"/>
      <c r="J508" s="187"/>
      <c r="K508" s="187"/>
      <c r="L508" s="187"/>
      <c r="M508" s="187"/>
      <c r="N508" s="187"/>
      <c r="O508" s="187"/>
      <c r="P508" s="187"/>
      <c r="Q508" s="187"/>
      <c r="R508" s="187"/>
      <c r="S508" s="187"/>
      <c r="T508" s="187"/>
      <c r="U508" s="187"/>
      <c r="V508" s="187"/>
      <c r="W508" s="187"/>
      <c r="X508" s="187"/>
      <c r="Y508" s="187"/>
      <c r="Z508" s="187"/>
    </row>
    <row r="509" spans="1:26" ht="12" customHeight="1" x14ac:dyDescent="0.25">
      <c r="A509" s="187"/>
      <c r="B509" s="187"/>
      <c r="C509" s="187"/>
      <c r="D509" s="187"/>
      <c r="E509" s="187"/>
      <c r="F509" s="187"/>
      <c r="G509" s="187"/>
      <c r="H509" s="187"/>
      <c r="I509" s="187"/>
      <c r="J509" s="187"/>
      <c r="K509" s="187"/>
      <c r="L509" s="187"/>
      <c r="M509" s="187"/>
      <c r="N509" s="187"/>
      <c r="O509" s="187"/>
      <c r="P509" s="187"/>
      <c r="Q509" s="187"/>
      <c r="R509" s="187"/>
      <c r="S509" s="187"/>
      <c r="T509" s="187"/>
      <c r="U509" s="187"/>
      <c r="V509" s="187"/>
      <c r="W509" s="187"/>
      <c r="X509" s="187"/>
      <c r="Y509" s="187"/>
      <c r="Z509" s="187"/>
    </row>
    <row r="510" spans="1:26" ht="12" customHeight="1" x14ac:dyDescent="0.25">
      <c r="A510" s="187"/>
      <c r="B510" s="187"/>
      <c r="C510" s="187"/>
      <c r="D510" s="187"/>
      <c r="E510" s="187"/>
      <c r="F510" s="187"/>
      <c r="G510" s="187"/>
      <c r="H510" s="187"/>
      <c r="I510" s="187"/>
      <c r="J510" s="187"/>
      <c r="K510" s="187"/>
      <c r="L510" s="187"/>
      <c r="M510" s="187"/>
      <c r="N510" s="187"/>
      <c r="O510" s="187"/>
      <c r="P510" s="187"/>
      <c r="Q510" s="187"/>
      <c r="R510" s="187"/>
      <c r="S510" s="187"/>
      <c r="T510" s="187"/>
      <c r="U510" s="187"/>
      <c r="V510" s="187"/>
      <c r="W510" s="187"/>
      <c r="X510" s="187"/>
      <c r="Y510" s="187"/>
      <c r="Z510" s="187"/>
    </row>
    <row r="511" spans="1:26" ht="12" customHeight="1" x14ac:dyDescent="0.25">
      <c r="A511" s="187"/>
      <c r="B511" s="187"/>
      <c r="C511" s="187"/>
      <c r="D511" s="187"/>
      <c r="E511" s="187"/>
      <c r="F511" s="187"/>
      <c r="G511" s="187"/>
      <c r="H511" s="187"/>
      <c r="I511" s="187"/>
      <c r="J511" s="187"/>
      <c r="K511" s="187"/>
      <c r="L511" s="187"/>
      <c r="M511" s="187"/>
      <c r="N511" s="187"/>
      <c r="O511" s="187"/>
      <c r="P511" s="187"/>
      <c r="Q511" s="187"/>
      <c r="R511" s="187"/>
      <c r="S511" s="187"/>
      <c r="T511" s="187"/>
      <c r="U511" s="187"/>
      <c r="V511" s="187"/>
      <c r="W511" s="187"/>
      <c r="X511" s="187"/>
      <c r="Y511" s="187"/>
      <c r="Z511" s="187"/>
    </row>
    <row r="512" spans="1:26" ht="12" customHeight="1" x14ac:dyDescent="0.25">
      <c r="A512" s="187"/>
      <c r="B512" s="187"/>
      <c r="C512" s="187"/>
      <c r="D512" s="187"/>
      <c r="E512" s="187"/>
      <c r="F512" s="187"/>
      <c r="G512" s="187"/>
      <c r="H512" s="187"/>
      <c r="I512" s="187"/>
      <c r="J512" s="187"/>
      <c r="K512" s="187"/>
      <c r="L512" s="187"/>
      <c r="M512" s="187"/>
      <c r="N512" s="187"/>
      <c r="O512" s="187"/>
      <c r="P512" s="187"/>
      <c r="Q512" s="187"/>
      <c r="R512" s="187"/>
      <c r="S512" s="187"/>
      <c r="T512" s="187"/>
      <c r="U512" s="187"/>
      <c r="V512" s="187"/>
      <c r="W512" s="187"/>
      <c r="X512" s="187"/>
      <c r="Y512" s="187"/>
      <c r="Z512" s="187"/>
    </row>
    <row r="513" spans="1:26" ht="12" customHeight="1" x14ac:dyDescent="0.25">
      <c r="A513" s="187"/>
      <c r="B513" s="187"/>
      <c r="C513" s="187"/>
      <c r="D513" s="187"/>
      <c r="E513" s="187"/>
      <c r="F513" s="187"/>
      <c r="G513" s="187"/>
      <c r="H513" s="187"/>
      <c r="I513" s="187"/>
      <c r="J513" s="187"/>
      <c r="K513" s="187"/>
      <c r="L513" s="187"/>
      <c r="M513" s="187"/>
      <c r="N513" s="187"/>
      <c r="O513" s="187"/>
      <c r="P513" s="187"/>
      <c r="Q513" s="187"/>
      <c r="R513" s="187"/>
      <c r="S513" s="187"/>
      <c r="T513" s="187"/>
      <c r="U513" s="187"/>
      <c r="V513" s="187"/>
      <c r="W513" s="187"/>
      <c r="X513" s="187"/>
      <c r="Y513" s="187"/>
      <c r="Z513" s="187"/>
    </row>
    <row r="514" spans="1:26" ht="12" customHeight="1" x14ac:dyDescent="0.25">
      <c r="A514" s="187"/>
      <c r="B514" s="187"/>
      <c r="C514" s="187"/>
      <c r="D514" s="187"/>
      <c r="E514" s="187"/>
      <c r="F514" s="187"/>
      <c r="G514" s="187"/>
      <c r="H514" s="187"/>
      <c r="I514" s="187"/>
      <c r="J514" s="187"/>
      <c r="K514" s="187"/>
      <c r="L514" s="187"/>
      <c r="M514" s="187"/>
      <c r="N514" s="187"/>
      <c r="O514" s="187"/>
      <c r="P514" s="187"/>
      <c r="Q514" s="187"/>
      <c r="R514" s="187"/>
      <c r="S514" s="187"/>
      <c r="T514" s="187"/>
      <c r="U514" s="187"/>
      <c r="V514" s="187"/>
      <c r="W514" s="187"/>
      <c r="X514" s="187"/>
      <c r="Y514" s="187"/>
      <c r="Z514" s="187"/>
    </row>
    <row r="515" spans="1:26" ht="12" customHeight="1" x14ac:dyDescent="0.25">
      <c r="A515" s="187"/>
      <c r="B515" s="187"/>
      <c r="C515" s="187"/>
      <c r="D515" s="187"/>
      <c r="E515" s="187"/>
      <c r="F515" s="187"/>
      <c r="G515" s="187"/>
      <c r="H515" s="187"/>
      <c r="I515" s="187"/>
      <c r="J515" s="187"/>
      <c r="K515" s="187"/>
      <c r="L515" s="187"/>
      <c r="M515" s="187"/>
      <c r="N515" s="187"/>
      <c r="O515" s="187"/>
      <c r="P515" s="187"/>
      <c r="Q515" s="187"/>
      <c r="R515" s="187"/>
      <c r="S515" s="187"/>
      <c r="T515" s="187"/>
      <c r="U515" s="187"/>
      <c r="V515" s="187"/>
      <c r="W515" s="187"/>
      <c r="X515" s="187"/>
      <c r="Y515" s="187"/>
      <c r="Z515" s="187"/>
    </row>
    <row r="516" spans="1:26" ht="12" customHeight="1" x14ac:dyDescent="0.25">
      <c r="A516" s="187"/>
      <c r="B516" s="187"/>
      <c r="C516" s="187"/>
      <c r="D516" s="187"/>
      <c r="E516" s="187"/>
      <c r="F516" s="187"/>
      <c r="G516" s="187"/>
      <c r="H516" s="187"/>
      <c r="I516" s="187"/>
      <c r="J516" s="187"/>
      <c r="K516" s="187"/>
      <c r="L516" s="187"/>
      <c r="M516" s="187"/>
      <c r="N516" s="187"/>
      <c r="O516" s="187"/>
      <c r="P516" s="187"/>
      <c r="Q516" s="187"/>
      <c r="R516" s="187"/>
      <c r="S516" s="187"/>
      <c r="T516" s="187"/>
      <c r="U516" s="187"/>
      <c r="V516" s="187"/>
      <c r="W516" s="187"/>
      <c r="X516" s="187"/>
      <c r="Y516" s="187"/>
      <c r="Z516" s="187"/>
    </row>
    <row r="517" spans="1:26" ht="12" customHeight="1" x14ac:dyDescent="0.25">
      <c r="A517" s="187"/>
      <c r="B517" s="187"/>
      <c r="C517" s="187"/>
      <c r="D517" s="187"/>
      <c r="E517" s="187"/>
      <c r="F517" s="187"/>
      <c r="G517" s="187"/>
      <c r="H517" s="187"/>
      <c r="I517" s="187"/>
      <c r="J517" s="187"/>
      <c r="K517" s="187"/>
      <c r="L517" s="187"/>
      <c r="M517" s="187"/>
      <c r="N517" s="187"/>
      <c r="O517" s="187"/>
      <c r="P517" s="187"/>
      <c r="Q517" s="187"/>
      <c r="R517" s="187"/>
      <c r="S517" s="187"/>
      <c r="T517" s="187"/>
      <c r="U517" s="187"/>
      <c r="V517" s="187"/>
      <c r="W517" s="187"/>
      <c r="X517" s="187"/>
      <c r="Y517" s="187"/>
      <c r="Z517" s="187"/>
    </row>
    <row r="518" spans="1:26" ht="12" customHeight="1" x14ac:dyDescent="0.25">
      <c r="A518" s="187"/>
      <c r="B518" s="187"/>
      <c r="C518" s="187"/>
      <c r="D518" s="187"/>
      <c r="E518" s="187"/>
      <c r="F518" s="187"/>
      <c r="G518" s="187"/>
      <c r="H518" s="187"/>
      <c r="I518" s="187"/>
      <c r="J518" s="187"/>
      <c r="K518" s="187"/>
      <c r="L518" s="187"/>
      <c r="M518" s="187"/>
      <c r="N518" s="187"/>
      <c r="O518" s="187"/>
      <c r="P518" s="187"/>
      <c r="Q518" s="187"/>
      <c r="R518" s="187"/>
      <c r="S518" s="187"/>
      <c r="T518" s="187"/>
      <c r="U518" s="187"/>
      <c r="V518" s="187"/>
      <c r="W518" s="187"/>
      <c r="X518" s="187"/>
      <c r="Y518" s="187"/>
      <c r="Z518" s="187"/>
    </row>
    <row r="519" spans="1:26" ht="12" customHeight="1" x14ac:dyDescent="0.25">
      <c r="A519" s="187"/>
      <c r="B519" s="187"/>
      <c r="C519" s="187"/>
      <c r="D519" s="187"/>
      <c r="E519" s="187"/>
      <c r="F519" s="187"/>
      <c r="G519" s="187"/>
      <c r="H519" s="187"/>
      <c r="I519" s="187"/>
      <c r="J519" s="187"/>
      <c r="K519" s="187"/>
      <c r="L519" s="187"/>
      <c r="M519" s="187"/>
      <c r="N519" s="187"/>
      <c r="O519" s="187"/>
      <c r="P519" s="187"/>
      <c r="Q519" s="187"/>
      <c r="R519" s="187"/>
      <c r="S519" s="187"/>
      <c r="T519" s="187"/>
      <c r="U519" s="187"/>
      <c r="V519" s="187"/>
      <c r="W519" s="187"/>
      <c r="X519" s="187"/>
      <c r="Y519" s="187"/>
      <c r="Z519" s="187"/>
    </row>
    <row r="520" spans="1:26" ht="12" customHeight="1" x14ac:dyDescent="0.25">
      <c r="A520" s="187"/>
      <c r="B520" s="187"/>
      <c r="C520" s="187"/>
      <c r="D520" s="187"/>
      <c r="E520" s="187"/>
      <c r="F520" s="187"/>
      <c r="G520" s="187"/>
      <c r="H520" s="187"/>
      <c r="I520" s="187"/>
      <c r="J520" s="187"/>
      <c r="K520" s="187"/>
      <c r="L520" s="187"/>
      <c r="M520" s="187"/>
      <c r="N520" s="187"/>
      <c r="O520" s="187"/>
      <c r="P520" s="187"/>
      <c r="Q520" s="187"/>
      <c r="R520" s="187"/>
      <c r="S520" s="187"/>
      <c r="T520" s="187"/>
      <c r="U520" s="187"/>
      <c r="V520" s="187"/>
      <c r="W520" s="187"/>
      <c r="X520" s="187"/>
      <c r="Y520" s="187"/>
      <c r="Z520" s="187"/>
    </row>
    <row r="521" spans="1:26" ht="12" customHeight="1" x14ac:dyDescent="0.25">
      <c r="A521" s="187"/>
      <c r="B521" s="187"/>
      <c r="C521" s="187"/>
      <c r="D521" s="187"/>
      <c r="E521" s="187"/>
      <c r="F521" s="187"/>
      <c r="G521" s="187"/>
      <c r="H521" s="187"/>
      <c r="I521" s="187"/>
      <c r="J521" s="187"/>
      <c r="K521" s="187"/>
      <c r="L521" s="187"/>
      <c r="M521" s="187"/>
      <c r="N521" s="187"/>
      <c r="O521" s="187"/>
      <c r="P521" s="187"/>
      <c r="Q521" s="187"/>
      <c r="R521" s="187"/>
      <c r="S521" s="187"/>
      <c r="T521" s="187"/>
      <c r="U521" s="187"/>
      <c r="V521" s="187"/>
      <c r="W521" s="187"/>
      <c r="X521" s="187"/>
      <c r="Y521" s="187"/>
      <c r="Z521" s="187"/>
    </row>
    <row r="522" spans="1:26" ht="12" customHeight="1" x14ac:dyDescent="0.25">
      <c r="A522" s="187"/>
      <c r="B522" s="187"/>
      <c r="C522" s="187"/>
      <c r="D522" s="187"/>
      <c r="E522" s="187"/>
      <c r="F522" s="187"/>
      <c r="G522" s="187"/>
      <c r="H522" s="187"/>
      <c r="I522" s="187"/>
      <c r="J522" s="187"/>
      <c r="K522" s="187"/>
      <c r="L522" s="187"/>
      <c r="M522" s="187"/>
      <c r="N522" s="187"/>
      <c r="O522" s="187"/>
      <c r="P522" s="187"/>
      <c r="Q522" s="187"/>
      <c r="R522" s="187"/>
      <c r="S522" s="187"/>
      <c r="T522" s="187"/>
      <c r="U522" s="187"/>
      <c r="V522" s="187"/>
      <c r="W522" s="187"/>
      <c r="X522" s="187"/>
      <c r="Y522" s="187"/>
      <c r="Z522" s="187"/>
    </row>
    <row r="523" spans="1:26" ht="12" customHeight="1" x14ac:dyDescent="0.25">
      <c r="A523" s="187"/>
      <c r="B523" s="187"/>
      <c r="C523" s="187"/>
      <c r="D523" s="187"/>
      <c r="E523" s="187"/>
      <c r="F523" s="187"/>
      <c r="G523" s="187"/>
      <c r="H523" s="187"/>
      <c r="I523" s="187"/>
      <c r="J523" s="187"/>
      <c r="K523" s="187"/>
      <c r="L523" s="187"/>
      <c r="M523" s="187"/>
      <c r="N523" s="187"/>
      <c r="O523" s="187"/>
      <c r="P523" s="187"/>
      <c r="Q523" s="187"/>
      <c r="R523" s="187"/>
      <c r="S523" s="187"/>
      <c r="T523" s="187"/>
      <c r="U523" s="187"/>
      <c r="V523" s="187"/>
      <c r="W523" s="187"/>
      <c r="X523" s="187"/>
      <c r="Y523" s="187"/>
      <c r="Z523" s="187"/>
    </row>
    <row r="524" spans="1:26" ht="12" customHeight="1" x14ac:dyDescent="0.25">
      <c r="A524" s="187"/>
      <c r="B524" s="187"/>
      <c r="C524" s="187"/>
      <c r="D524" s="187"/>
      <c r="E524" s="187"/>
      <c r="F524" s="187"/>
      <c r="G524" s="187"/>
      <c r="H524" s="187"/>
      <c r="I524" s="187"/>
      <c r="J524" s="187"/>
      <c r="K524" s="187"/>
      <c r="L524" s="187"/>
      <c r="M524" s="187"/>
      <c r="N524" s="187"/>
      <c r="O524" s="187"/>
      <c r="P524" s="187"/>
      <c r="Q524" s="187"/>
      <c r="R524" s="187"/>
      <c r="S524" s="187"/>
      <c r="T524" s="187"/>
      <c r="U524" s="187"/>
      <c r="V524" s="187"/>
      <c r="W524" s="187"/>
      <c r="X524" s="187"/>
      <c r="Y524" s="187"/>
      <c r="Z524" s="187"/>
    </row>
    <row r="525" spans="1:26" ht="12" customHeight="1" x14ac:dyDescent="0.25">
      <c r="A525" s="187"/>
      <c r="B525" s="187"/>
      <c r="C525" s="187"/>
      <c r="D525" s="187"/>
      <c r="E525" s="187"/>
      <c r="F525" s="187"/>
      <c r="G525" s="187"/>
      <c r="H525" s="187"/>
      <c r="I525" s="187"/>
      <c r="J525" s="187"/>
      <c r="K525" s="187"/>
      <c r="L525" s="187"/>
      <c r="M525" s="187"/>
      <c r="N525" s="187"/>
      <c r="O525" s="187"/>
      <c r="P525" s="187"/>
      <c r="Q525" s="187"/>
      <c r="R525" s="187"/>
      <c r="S525" s="187"/>
      <c r="T525" s="187"/>
      <c r="U525" s="187"/>
      <c r="V525" s="187"/>
      <c r="W525" s="187"/>
      <c r="X525" s="187"/>
      <c r="Y525" s="187"/>
      <c r="Z525" s="187"/>
    </row>
    <row r="526" spans="1:26" ht="12" customHeight="1" x14ac:dyDescent="0.25">
      <c r="A526" s="187"/>
      <c r="B526" s="187"/>
      <c r="C526" s="187"/>
      <c r="D526" s="187"/>
      <c r="E526" s="187"/>
      <c r="F526" s="187"/>
      <c r="G526" s="187"/>
      <c r="H526" s="187"/>
      <c r="I526" s="187"/>
      <c r="J526" s="187"/>
      <c r="K526" s="187"/>
      <c r="L526" s="187"/>
      <c r="M526" s="187"/>
      <c r="N526" s="187"/>
      <c r="O526" s="187"/>
      <c r="P526" s="187"/>
      <c r="Q526" s="187"/>
      <c r="R526" s="187"/>
      <c r="S526" s="187"/>
      <c r="T526" s="187"/>
      <c r="U526" s="187"/>
      <c r="V526" s="187"/>
      <c r="W526" s="187"/>
      <c r="X526" s="187"/>
      <c r="Y526" s="187"/>
      <c r="Z526" s="187"/>
    </row>
    <row r="527" spans="1:26" ht="12" customHeight="1" x14ac:dyDescent="0.25">
      <c r="A527" s="187"/>
      <c r="B527" s="187"/>
      <c r="C527" s="187"/>
      <c r="D527" s="187"/>
      <c r="E527" s="187"/>
      <c r="F527" s="187"/>
      <c r="G527" s="187"/>
      <c r="H527" s="187"/>
      <c r="I527" s="187"/>
      <c r="J527" s="187"/>
      <c r="K527" s="187"/>
      <c r="L527" s="187"/>
      <c r="M527" s="187"/>
      <c r="N527" s="187"/>
      <c r="O527" s="187"/>
      <c r="P527" s="187"/>
      <c r="Q527" s="187"/>
      <c r="R527" s="187"/>
      <c r="S527" s="187"/>
      <c r="T527" s="187"/>
      <c r="U527" s="187"/>
      <c r="V527" s="187"/>
      <c r="W527" s="187"/>
      <c r="X527" s="187"/>
      <c r="Y527" s="187"/>
      <c r="Z527" s="187"/>
    </row>
    <row r="528" spans="1:26" ht="12" customHeight="1" x14ac:dyDescent="0.25">
      <c r="A528" s="187"/>
      <c r="B528" s="187"/>
      <c r="C528" s="187"/>
      <c r="D528" s="187"/>
      <c r="E528" s="187"/>
      <c r="F528" s="187"/>
      <c r="G528" s="187"/>
      <c r="H528" s="187"/>
      <c r="I528" s="187"/>
      <c r="J528" s="187"/>
      <c r="K528" s="187"/>
      <c r="L528" s="187"/>
      <c r="M528" s="187"/>
      <c r="N528" s="187"/>
      <c r="O528" s="187"/>
      <c r="P528" s="187"/>
      <c r="Q528" s="187"/>
      <c r="R528" s="187"/>
      <c r="S528" s="187"/>
      <c r="T528" s="187"/>
      <c r="U528" s="187"/>
      <c r="V528" s="187"/>
      <c r="W528" s="187"/>
      <c r="X528" s="187"/>
      <c r="Y528" s="187"/>
      <c r="Z528" s="187"/>
    </row>
    <row r="529" spans="1:26" ht="12" customHeight="1" x14ac:dyDescent="0.25">
      <c r="A529" s="187"/>
      <c r="B529" s="187"/>
      <c r="C529" s="187"/>
      <c r="D529" s="187"/>
      <c r="E529" s="187"/>
      <c r="F529" s="187"/>
      <c r="G529" s="187"/>
      <c r="H529" s="187"/>
      <c r="I529" s="187"/>
      <c r="J529" s="187"/>
      <c r="K529" s="187"/>
      <c r="L529" s="187"/>
      <c r="M529" s="187"/>
      <c r="N529" s="187"/>
      <c r="O529" s="187"/>
      <c r="P529" s="187"/>
      <c r="Q529" s="187"/>
      <c r="R529" s="187"/>
      <c r="S529" s="187"/>
      <c r="T529" s="187"/>
      <c r="U529" s="187"/>
      <c r="V529" s="187"/>
      <c r="W529" s="187"/>
      <c r="X529" s="187"/>
      <c r="Y529" s="187"/>
      <c r="Z529" s="187"/>
    </row>
    <row r="530" spans="1:26" ht="12" customHeight="1" x14ac:dyDescent="0.25">
      <c r="A530" s="187"/>
      <c r="B530" s="187"/>
      <c r="C530" s="187"/>
      <c r="D530" s="187"/>
      <c r="E530" s="187"/>
      <c r="F530" s="187"/>
      <c r="G530" s="187"/>
      <c r="H530" s="187"/>
      <c r="I530" s="187"/>
      <c r="J530" s="187"/>
      <c r="K530" s="187"/>
      <c r="L530" s="187"/>
      <c r="M530" s="187"/>
      <c r="N530" s="187"/>
      <c r="O530" s="187"/>
      <c r="P530" s="187"/>
      <c r="Q530" s="187"/>
      <c r="R530" s="187"/>
      <c r="S530" s="187"/>
      <c r="T530" s="187"/>
      <c r="U530" s="187"/>
      <c r="V530" s="187"/>
      <c r="W530" s="187"/>
      <c r="X530" s="187"/>
      <c r="Y530" s="187"/>
      <c r="Z530" s="187"/>
    </row>
    <row r="531" spans="1:26" ht="12" customHeight="1" x14ac:dyDescent="0.25">
      <c r="A531" s="187"/>
      <c r="B531" s="187"/>
      <c r="C531" s="187"/>
      <c r="D531" s="187"/>
      <c r="E531" s="187"/>
      <c r="F531" s="187"/>
      <c r="G531" s="187"/>
      <c r="H531" s="187"/>
      <c r="I531" s="187"/>
      <c r="J531" s="187"/>
      <c r="K531" s="187"/>
      <c r="L531" s="187"/>
      <c r="M531" s="187"/>
      <c r="N531" s="187"/>
      <c r="O531" s="187"/>
      <c r="P531" s="187"/>
      <c r="Q531" s="187"/>
      <c r="R531" s="187"/>
      <c r="S531" s="187"/>
      <c r="T531" s="187"/>
      <c r="U531" s="187"/>
      <c r="V531" s="187"/>
      <c r="W531" s="187"/>
      <c r="X531" s="187"/>
      <c r="Y531" s="187"/>
      <c r="Z531" s="187"/>
    </row>
    <row r="532" spans="1:26" ht="12" customHeight="1" x14ac:dyDescent="0.25">
      <c r="A532" s="187"/>
      <c r="B532" s="187"/>
      <c r="C532" s="187"/>
      <c r="D532" s="187"/>
      <c r="E532" s="187"/>
      <c r="F532" s="187"/>
      <c r="G532" s="187"/>
      <c r="H532" s="187"/>
      <c r="I532" s="187"/>
      <c r="J532" s="187"/>
      <c r="K532" s="187"/>
      <c r="L532" s="187"/>
      <c r="M532" s="187"/>
      <c r="N532" s="187"/>
      <c r="O532" s="187"/>
      <c r="P532" s="187"/>
      <c r="Q532" s="187"/>
      <c r="R532" s="187"/>
      <c r="S532" s="187"/>
      <c r="T532" s="187"/>
      <c r="U532" s="187"/>
      <c r="V532" s="187"/>
      <c r="W532" s="187"/>
      <c r="X532" s="187"/>
      <c r="Y532" s="187"/>
      <c r="Z532" s="187"/>
    </row>
    <row r="533" spans="1:26" ht="12" customHeight="1" x14ac:dyDescent="0.25">
      <c r="A533" s="187"/>
      <c r="B533" s="187"/>
      <c r="C533" s="187"/>
      <c r="D533" s="187"/>
      <c r="E533" s="187"/>
      <c r="F533" s="187"/>
      <c r="G533" s="187"/>
      <c r="H533" s="187"/>
      <c r="I533" s="187"/>
      <c r="J533" s="187"/>
      <c r="K533" s="187"/>
      <c r="L533" s="187"/>
      <c r="M533" s="187"/>
      <c r="N533" s="187"/>
      <c r="O533" s="187"/>
      <c r="P533" s="187"/>
      <c r="Q533" s="187"/>
      <c r="R533" s="187"/>
      <c r="S533" s="187"/>
      <c r="T533" s="187"/>
      <c r="U533" s="187"/>
      <c r="V533" s="187"/>
      <c r="W533" s="187"/>
      <c r="X533" s="187"/>
      <c r="Y533" s="187"/>
      <c r="Z533" s="187"/>
    </row>
    <row r="534" spans="1:26" ht="12" customHeight="1" x14ac:dyDescent="0.25">
      <c r="A534" s="187"/>
      <c r="B534" s="187"/>
      <c r="C534" s="187"/>
      <c r="D534" s="187"/>
      <c r="E534" s="187"/>
      <c r="F534" s="187"/>
      <c r="G534" s="187"/>
      <c r="H534" s="187"/>
      <c r="I534" s="187"/>
      <c r="J534" s="187"/>
      <c r="K534" s="187"/>
      <c r="L534" s="187"/>
      <c r="M534" s="187"/>
      <c r="N534" s="187"/>
      <c r="O534" s="187"/>
      <c r="P534" s="187"/>
      <c r="Q534" s="187"/>
      <c r="R534" s="187"/>
      <c r="S534" s="187"/>
      <c r="T534" s="187"/>
      <c r="U534" s="187"/>
      <c r="V534" s="187"/>
      <c r="W534" s="187"/>
      <c r="X534" s="187"/>
      <c r="Y534" s="187"/>
      <c r="Z534" s="187"/>
    </row>
    <row r="535" spans="1:26" ht="12" customHeight="1" x14ac:dyDescent="0.25">
      <c r="A535" s="187"/>
      <c r="B535" s="187"/>
      <c r="C535" s="187"/>
      <c r="D535" s="187"/>
      <c r="E535" s="187"/>
      <c r="F535" s="187"/>
      <c r="G535" s="187"/>
      <c r="H535" s="187"/>
      <c r="I535" s="187"/>
      <c r="J535" s="187"/>
      <c r="K535" s="187"/>
      <c r="L535" s="187"/>
      <c r="M535" s="187"/>
      <c r="N535" s="187"/>
      <c r="O535" s="187"/>
      <c r="P535" s="187"/>
      <c r="Q535" s="187"/>
      <c r="R535" s="187"/>
      <c r="S535" s="187"/>
      <c r="T535" s="187"/>
      <c r="U535" s="187"/>
      <c r="V535" s="187"/>
      <c r="W535" s="187"/>
      <c r="X535" s="187"/>
      <c r="Y535" s="187"/>
      <c r="Z535" s="187"/>
    </row>
    <row r="536" spans="1:26" ht="12" customHeight="1" x14ac:dyDescent="0.25">
      <c r="A536" s="187"/>
      <c r="B536" s="187"/>
      <c r="C536" s="187"/>
      <c r="D536" s="187"/>
      <c r="E536" s="187"/>
      <c r="F536" s="187"/>
      <c r="G536" s="187"/>
      <c r="H536" s="187"/>
      <c r="I536" s="187"/>
      <c r="J536" s="187"/>
      <c r="K536" s="187"/>
      <c r="L536" s="187"/>
      <c r="M536" s="187"/>
      <c r="N536" s="187"/>
      <c r="O536" s="187"/>
      <c r="P536" s="187"/>
      <c r="Q536" s="187"/>
      <c r="R536" s="187"/>
      <c r="S536" s="187"/>
      <c r="T536" s="187"/>
      <c r="U536" s="187"/>
      <c r="V536" s="187"/>
      <c r="W536" s="187"/>
      <c r="X536" s="187"/>
      <c r="Y536" s="187"/>
      <c r="Z536" s="187"/>
    </row>
    <row r="537" spans="1:26" ht="12" customHeight="1" x14ac:dyDescent="0.25">
      <c r="A537" s="187"/>
      <c r="B537" s="187"/>
      <c r="C537" s="187"/>
      <c r="D537" s="187"/>
      <c r="E537" s="187"/>
      <c r="F537" s="187"/>
      <c r="G537" s="187"/>
      <c r="H537" s="187"/>
      <c r="I537" s="187"/>
      <c r="J537" s="187"/>
      <c r="K537" s="187"/>
      <c r="L537" s="187"/>
      <c r="M537" s="187"/>
      <c r="N537" s="187"/>
      <c r="O537" s="187"/>
      <c r="P537" s="187"/>
      <c r="Q537" s="187"/>
      <c r="R537" s="187"/>
      <c r="S537" s="187"/>
      <c r="T537" s="187"/>
      <c r="U537" s="187"/>
      <c r="V537" s="187"/>
      <c r="W537" s="187"/>
      <c r="X537" s="187"/>
      <c r="Y537" s="187"/>
      <c r="Z537" s="187"/>
    </row>
    <row r="538" spans="1:26" ht="12" customHeight="1" x14ac:dyDescent="0.25">
      <c r="A538" s="187"/>
      <c r="B538" s="187"/>
      <c r="C538" s="187"/>
      <c r="D538" s="187"/>
      <c r="E538" s="187"/>
      <c r="F538" s="187"/>
      <c r="G538" s="187"/>
      <c r="H538" s="187"/>
      <c r="I538" s="187"/>
      <c r="J538" s="187"/>
      <c r="K538" s="187"/>
      <c r="L538" s="187"/>
      <c r="M538" s="187"/>
      <c r="N538" s="187"/>
      <c r="O538" s="187"/>
      <c r="P538" s="187"/>
      <c r="Q538" s="187"/>
      <c r="R538" s="187"/>
      <c r="S538" s="187"/>
      <c r="T538" s="187"/>
      <c r="U538" s="187"/>
      <c r="V538" s="187"/>
      <c r="W538" s="187"/>
      <c r="X538" s="187"/>
      <c r="Y538" s="187"/>
      <c r="Z538" s="187"/>
    </row>
    <row r="539" spans="1:26" ht="12" customHeight="1" x14ac:dyDescent="0.25">
      <c r="A539" s="187"/>
      <c r="B539" s="187"/>
      <c r="C539" s="187"/>
      <c r="D539" s="187"/>
      <c r="E539" s="187"/>
      <c r="F539" s="187"/>
      <c r="G539" s="187"/>
      <c r="H539" s="187"/>
      <c r="I539" s="187"/>
      <c r="J539" s="187"/>
      <c r="K539" s="187"/>
      <c r="L539" s="187"/>
      <c r="M539" s="187"/>
      <c r="N539" s="187"/>
      <c r="O539" s="187"/>
      <c r="P539" s="187"/>
      <c r="Q539" s="187"/>
      <c r="R539" s="187"/>
      <c r="S539" s="187"/>
      <c r="T539" s="187"/>
      <c r="U539" s="187"/>
      <c r="V539" s="187"/>
      <c r="W539" s="187"/>
      <c r="X539" s="187"/>
      <c r="Y539" s="187"/>
      <c r="Z539" s="187"/>
    </row>
    <row r="540" spans="1:26" ht="12" customHeight="1" x14ac:dyDescent="0.25">
      <c r="A540" s="187"/>
      <c r="B540" s="187"/>
      <c r="C540" s="187"/>
      <c r="D540" s="187"/>
      <c r="E540" s="187"/>
      <c r="F540" s="187"/>
      <c r="G540" s="187"/>
      <c r="H540" s="187"/>
      <c r="I540" s="187"/>
      <c r="J540" s="187"/>
      <c r="K540" s="187"/>
      <c r="L540" s="187"/>
      <c r="M540" s="187"/>
      <c r="N540" s="187"/>
      <c r="O540" s="187"/>
      <c r="P540" s="187"/>
      <c r="Q540" s="187"/>
      <c r="R540" s="187"/>
      <c r="S540" s="187"/>
      <c r="T540" s="187"/>
      <c r="U540" s="187"/>
      <c r="V540" s="187"/>
      <c r="W540" s="187"/>
      <c r="X540" s="187"/>
      <c r="Y540" s="187"/>
      <c r="Z540" s="187"/>
    </row>
    <row r="541" spans="1:26" ht="12" customHeight="1" x14ac:dyDescent="0.25">
      <c r="A541" s="187"/>
      <c r="B541" s="187"/>
      <c r="C541" s="187"/>
      <c r="D541" s="187"/>
      <c r="E541" s="187"/>
      <c r="F541" s="187"/>
      <c r="G541" s="187"/>
      <c r="H541" s="187"/>
      <c r="I541" s="187"/>
      <c r="J541" s="187"/>
      <c r="K541" s="187"/>
      <c r="L541" s="187"/>
      <c r="M541" s="187"/>
      <c r="N541" s="187"/>
      <c r="O541" s="187"/>
      <c r="P541" s="187"/>
      <c r="Q541" s="187"/>
      <c r="R541" s="187"/>
      <c r="S541" s="187"/>
      <c r="T541" s="187"/>
      <c r="U541" s="187"/>
      <c r="V541" s="187"/>
      <c r="W541" s="187"/>
      <c r="X541" s="187"/>
      <c r="Y541" s="187"/>
      <c r="Z541" s="187"/>
    </row>
    <row r="542" spans="1:26" ht="12" customHeight="1" x14ac:dyDescent="0.25">
      <c r="A542" s="187"/>
      <c r="B542" s="187"/>
      <c r="C542" s="187"/>
      <c r="D542" s="187"/>
      <c r="E542" s="187"/>
      <c r="F542" s="187"/>
      <c r="G542" s="187"/>
      <c r="H542" s="187"/>
      <c r="I542" s="187"/>
      <c r="J542" s="187"/>
      <c r="K542" s="187"/>
      <c r="L542" s="187"/>
      <c r="M542" s="187"/>
      <c r="N542" s="187"/>
      <c r="O542" s="187"/>
      <c r="P542" s="187"/>
      <c r="Q542" s="187"/>
      <c r="R542" s="187"/>
      <c r="S542" s="187"/>
      <c r="T542" s="187"/>
      <c r="U542" s="187"/>
      <c r="V542" s="187"/>
      <c r="W542" s="187"/>
      <c r="X542" s="187"/>
      <c r="Y542" s="187"/>
      <c r="Z542" s="187"/>
    </row>
    <row r="543" spans="1:26" ht="12" customHeight="1" x14ac:dyDescent="0.25">
      <c r="A543" s="187"/>
      <c r="B543" s="187"/>
      <c r="C543" s="187"/>
      <c r="D543" s="187"/>
      <c r="E543" s="187"/>
      <c r="F543" s="187"/>
      <c r="G543" s="187"/>
      <c r="H543" s="187"/>
      <c r="I543" s="187"/>
      <c r="J543" s="187"/>
      <c r="K543" s="187"/>
      <c r="L543" s="187"/>
      <c r="M543" s="187"/>
      <c r="N543" s="187"/>
      <c r="O543" s="187"/>
      <c r="P543" s="187"/>
      <c r="Q543" s="187"/>
      <c r="R543" s="187"/>
      <c r="S543" s="187"/>
      <c r="T543" s="187"/>
      <c r="U543" s="187"/>
      <c r="V543" s="187"/>
      <c r="W543" s="187"/>
      <c r="X543" s="187"/>
      <c r="Y543" s="187"/>
      <c r="Z543" s="187"/>
    </row>
    <row r="544" spans="1:26" ht="12" customHeight="1" x14ac:dyDescent="0.25">
      <c r="A544" s="187"/>
      <c r="B544" s="187"/>
      <c r="C544" s="187"/>
      <c r="D544" s="187"/>
      <c r="E544" s="187"/>
      <c r="F544" s="187"/>
      <c r="G544" s="187"/>
      <c r="H544" s="187"/>
      <c r="I544" s="187"/>
      <c r="J544" s="187"/>
      <c r="K544" s="187"/>
      <c r="L544" s="187"/>
      <c r="M544" s="187"/>
      <c r="N544" s="187"/>
      <c r="O544" s="187"/>
      <c r="P544" s="187"/>
      <c r="Q544" s="187"/>
      <c r="R544" s="187"/>
      <c r="S544" s="187"/>
      <c r="T544" s="187"/>
      <c r="U544" s="187"/>
      <c r="V544" s="187"/>
      <c r="W544" s="187"/>
      <c r="X544" s="187"/>
      <c r="Y544" s="187"/>
      <c r="Z544" s="187"/>
    </row>
    <row r="545" spans="1:26" ht="12" customHeight="1" x14ac:dyDescent="0.25">
      <c r="A545" s="187"/>
      <c r="B545" s="187"/>
      <c r="C545" s="187"/>
      <c r="D545" s="187"/>
      <c r="E545" s="187"/>
      <c r="F545" s="187"/>
      <c r="G545" s="187"/>
      <c r="H545" s="187"/>
      <c r="I545" s="187"/>
      <c r="J545" s="187"/>
      <c r="K545" s="187"/>
      <c r="L545" s="187"/>
      <c r="M545" s="187"/>
      <c r="N545" s="187"/>
      <c r="O545" s="187"/>
      <c r="P545" s="187"/>
      <c r="Q545" s="187"/>
      <c r="R545" s="187"/>
      <c r="S545" s="187"/>
      <c r="T545" s="187"/>
      <c r="U545" s="187"/>
      <c r="V545" s="187"/>
      <c r="W545" s="187"/>
      <c r="X545" s="187"/>
      <c r="Y545" s="187"/>
      <c r="Z545" s="187"/>
    </row>
    <row r="546" spans="1:26" ht="12" customHeight="1" x14ac:dyDescent="0.25">
      <c r="A546" s="187"/>
      <c r="B546" s="187"/>
      <c r="C546" s="187"/>
      <c r="D546" s="187"/>
      <c r="E546" s="187"/>
      <c r="F546" s="187"/>
      <c r="G546" s="187"/>
      <c r="H546" s="187"/>
      <c r="I546" s="187"/>
      <c r="J546" s="187"/>
      <c r="K546" s="187"/>
      <c r="L546" s="187"/>
      <c r="M546" s="187"/>
      <c r="N546" s="187"/>
      <c r="O546" s="187"/>
      <c r="P546" s="187"/>
      <c r="Q546" s="187"/>
      <c r="R546" s="187"/>
      <c r="S546" s="187"/>
      <c r="T546" s="187"/>
      <c r="U546" s="187"/>
      <c r="V546" s="187"/>
      <c r="W546" s="187"/>
      <c r="X546" s="187"/>
      <c r="Y546" s="187"/>
      <c r="Z546" s="187"/>
    </row>
    <row r="547" spans="1:26" ht="12" customHeight="1" x14ac:dyDescent="0.25">
      <c r="A547" s="187"/>
      <c r="B547" s="187"/>
      <c r="C547" s="187"/>
      <c r="D547" s="187"/>
      <c r="E547" s="187"/>
      <c r="F547" s="187"/>
      <c r="G547" s="187"/>
      <c r="H547" s="187"/>
      <c r="I547" s="187"/>
      <c r="J547" s="187"/>
      <c r="K547" s="187"/>
      <c r="L547" s="187"/>
      <c r="M547" s="187"/>
      <c r="N547" s="187"/>
      <c r="O547" s="187"/>
      <c r="P547" s="187"/>
      <c r="Q547" s="187"/>
      <c r="R547" s="187"/>
      <c r="S547" s="187"/>
      <c r="T547" s="187"/>
      <c r="U547" s="187"/>
      <c r="V547" s="187"/>
      <c r="W547" s="187"/>
      <c r="X547" s="187"/>
      <c r="Y547" s="187"/>
      <c r="Z547" s="187"/>
    </row>
    <row r="548" spans="1:26" ht="12" customHeight="1" x14ac:dyDescent="0.25">
      <c r="A548" s="187"/>
      <c r="B548" s="187"/>
      <c r="C548" s="187"/>
      <c r="D548" s="187"/>
      <c r="E548" s="187"/>
      <c r="F548" s="187"/>
      <c r="G548" s="187"/>
      <c r="H548" s="187"/>
      <c r="I548" s="187"/>
      <c r="J548" s="187"/>
      <c r="K548" s="187"/>
      <c r="L548" s="187"/>
      <c r="M548" s="187"/>
      <c r="N548" s="187"/>
      <c r="O548" s="187"/>
      <c r="P548" s="187"/>
      <c r="Q548" s="187"/>
      <c r="R548" s="187"/>
      <c r="S548" s="187"/>
      <c r="T548" s="187"/>
      <c r="U548" s="187"/>
      <c r="V548" s="187"/>
      <c r="W548" s="187"/>
      <c r="X548" s="187"/>
      <c r="Y548" s="187"/>
      <c r="Z548" s="187"/>
    </row>
    <row r="549" spans="1:26" ht="12" customHeight="1" x14ac:dyDescent="0.25">
      <c r="A549" s="187"/>
      <c r="B549" s="187"/>
      <c r="C549" s="187"/>
      <c r="D549" s="187"/>
      <c r="E549" s="187"/>
      <c r="F549" s="187"/>
      <c r="G549" s="187"/>
      <c r="H549" s="187"/>
      <c r="I549" s="187"/>
      <c r="J549" s="187"/>
      <c r="K549" s="187"/>
      <c r="L549" s="187"/>
      <c r="M549" s="187"/>
      <c r="N549" s="187"/>
      <c r="O549" s="187"/>
      <c r="P549" s="187"/>
      <c r="Q549" s="187"/>
      <c r="R549" s="187"/>
      <c r="S549" s="187"/>
      <c r="T549" s="187"/>
      <c r="U549" s="187"/>
      <c r="V549" s="187"/>
      <c r="W549" s="187"/>
      <c r="X549" s="187"/>
      <c r="Y549" s="187"/>
      <c r="Z549" s="187"/>
    </row>
    <row r="550" spans="1:26" ht="12" customHeight="1" x14ac:dyDescent="0.25">
      <c r="A550" s="187"/>
      <c r="B550" s="187"/>
      <c r="C550" s="187"/>
      <c r="D550" s="187"/>
      <c r="E550" s="187"/>
      <c r="F550" s="187"/>
      <c r="G550" s="187"/>
      <c r="H550" s="187"/>
      <c r="I550" s="187"/>
      <c r="J550" s="187"/>
      <c r="K550" s="187"/>
      <c r="L550" s="187"/>
      <c r="M550" s="187"/>
      <c r="N550" s="187"/>
      <c r="O550" s="187"/>
      <c r="P550" s="187"/>
      <c r="Q550" s="187"/>
      <c r="R550" s="187"/>
      <c r="S550" s="187"/>
      <c r="T550" s="187"/>
      <c r="U550" s="187"/>
      <c r="V550" s="187"/>
      <c r="W550" s="187"/>
      <c r="X550" s="187"/>
      <c r="Y550" s="187"/>
      <c r="Z550" s="187"/>
    </row>
    <row r="551" spans="1:26" ht="12" customHeight="1" x14ac:dyDescent="0.25">
      <c r="A551" s="187"/>
      <c r="B551" s="187"/>
      <c r="C551" s="187"/>
      <c r="D551" s="187"/>
      <c r="E551" s="187"/>
      <c r="F551" s="187"/>
      <c r="G551" s="187"/>
      <c r="H551" s="187"/>
      <c r="I551" s="187"/>
      <c r="J551" s="187"/>
      <c r="K551" s="187"/>
      <c r="L551" s="187"/>
      <c r="M551" s="187"/>
      <c r="N551" s="187"/>
      <c r="O551" s="187"/>
      <c r="P551" s="187"/>
      <c r="Q551" s="187"/>
      <c r="R551" s="187"/>
      <c r="S551" s="187"/>
      <c r="T551" s="187"/>
      <c r="U551" s="187"/>
      <c r="V551" s="187"/>
      <c r="W551" s="187"/>
      <c r="X551" s="187"/>
      <c r="Y551" s="187"/>
      <c r="Z551" s="187"/>
    </row>
    <row r="552" spans="1:26" ht="12" customHeight="1" x14ac:dyDescent="0.25">
      <c r="A552" s="187"/>
      <c r="B552" s="187"/>
      <c r="C552" s="187"/>
      <c r="D552" s="187"/>
      <c r="E552" s="187"/>
      <c r="F552" s="187"/>
      <c r="G552" s="187"/>
      <c r="H552" s="187"/>
      <c r="I552" s="187"/>
      <c r="J552" s="187"/>
      <c r="K552" s="187"/>
      <c r="L552" s="187"/>
      <c r="M552" s="187"/>
      <c r="N552" s="187"/>
      <c r="O552" s="187"/>
      <c r="P552" s="187"/>
      <c r="Q552" s="187"/>
      <c r="R552" s="187"/>
      <c r="S552" s="187"/>
      <c r="T552" s="187"/>
      <c r="U552" s="187"/>
      <c r="V552" s="187"/>
      <c r="W552" s="187"/>
      <c r="X552" s="187"/>
      <c r="Y552" s="187"/>
      <c r="Z552" s="187"/>
    </row>
    <row r="553" spans="1:26" ht="12" customHeight="1" x14ac:dyDescent="0.25">
      <c r="A553" s="187"/>
      <c r="B553" s="187"/>
      <c r="C553" s="187"/>
      <c r="D553" s="187"/>
      <c r="E553" s="187"/>
      <c r="F553" s="187"/>
      <c r="G553" s="187"/>
      <c r="H553" s="187"/>
      <c r="I553" s="187"/>
      <c r="J553" s="187"/>
      <c r="K553" s="187"/>
      <c r="L553" s="187"/>
      <c r="M553" s="187"/>
      <c r="N553" s="187"/>
      <c r="O553" s="187"/>
      <c r="P553" s="187"/>
      <c r="Q553" s="187"/>
      <c r="R553" s="187"/>
      <c r="S553" s="187"/>
      <c r="T553" s="187"/>
      <c r="U553" s="187"/>
      <c r="V553" s="187"/>
      <c r="W553" s="187"/>
      <c r="X553" s="187"/>
      <c r="Y553" s="187"/>
      <c r="Z553" s="187"/>
    </row>
    <row r="554" spans="1:26" ht="12" customHeight="1" x14ac:dyDescent="0.25">
      <c r="A554" s="187"/>
      <c r="B554" s="187"/>
      <c r="C554" s="187"/>
      <c r="D554" s="187"/>
      <c r="E554" s="187"/>
      <c r="F554" s="187"/>
      <c r="G554" s="187"/>
      <c r="H554" s="187"/>
      <c r="I554" s="187"/>
      <c r="J554" s="187"/>
      <c r="K554" s="187"/>
      <c r="L554" s="187"/>
      <c r="M554" s="187"/>
      <c r="N554" s="187"/>
      <c r="O554" s="187"/>
      <c r="P554" s="187"/>
      <c r="Q554" s="187"/>
      <c r="R554" s="187"/>
      <c r="S554" s="187"/>
      <c r="T554" s="187"/>
      <c r="U554" s="187"/>
      <c r="V554" s="187"/>
      <c r="W554" s="187"/>
      <c r="X554" s="187"/>
      <c r="Y554" s="187"/>
      <c r="Z554" s="187"/>
    </row>
    <row r="555" spans="1:26" ht="12" customHeight="1" x14ac:dyDescent="0.25">
      <c r="A555" s="187"/>
      <c r="B555" s="187"/>
      <c r="C555" s="187"/>
      <c r="D555" s="187"/>
      <c r="E555" s="187"/>
      <c r="F555" s="187"/>
      <c r="G555" s="187"/>
      <c r="H555" s="187"/>
      <c r="I555" s="187"/>
      <c r="J555" s="187"/>
      <c r="K555" s="187"/>
      <c r="L555" s="187"/>
      <c r="M555" s="187"/>
      <c r="N555" s="187"/>
      <c r="O555" s="187"/>
      <c r="P555" s="187"/>
      <c r="Q555" s="187"/>
      <c r="R555" s="187"/>
      <c r="S555" s="187"/>
      <c r="T555" s="187"/>
      <c r="U555" s="187"/>
      <c r="V555" s="187"/>
      <c r="W555" s="187"/>
      <c r="X555" s="187"/>
      <c r="Y555" s="187"/>
      <c r="Z555" s="187"/>
    </row>
    <row r="556" spans="1:26" ht="12" customHeight="1" x14ac:dyDescent="0.25">
      <c r="A556" s="187"/>
      <c r="B556" s="187"/>
      <c r="C556" s="187"/>
      <c r="D556" s="187"/>
      <c r="E556" s="187"/>
      <c r="F556" s="187"/>
      <c r="G556" s="187"/>
      <c r="H556" s="187"/>
      <c r="I556" s="187"/>
      <c r="J556" s="187"/>
      <c r="K556" s="187"/>
      <c r="L556" s="187"/>
      <c r="M556" s="187"/>
      <c r="N556" s="187"/>
      <c r="O556" s="187"/>
      <c r="P556" s="187"/>
      <c r="Q556" s="187"/>
      <c r="R556" s="187"/>
      <c r="S556" s="187"/>
      <c r="T556" s="187"/>
      <c r="U556" s="187"/>
      <c r="V556" s="187"/>
      <c r="W556" s="187"/>
      <c r="X556" s="187"/>
      <c r="Y556" s="187"/>
      <c r="Z556" s="187"/>
    </row>
    <row r="557" spans="1:26" ht="12" customHeight="1" x14ac:dyDescent="0.25">
      <c r="A557" s="187"/>
      <c r="B557" s="187"/>
      <c r="C557" s="187"/>
      <c r="D557" s="187"/>
      <c r="E557" s="187"/>
      <c r="F557" s="187"/>
      <c r="G557" s="187"/>
      <c r="H557" s="187"/>
      <c r="I557" s="187"/>
      <c r="J557" s="187"/>
      <c r="K557" s="187"/>
      <c r="L557" s="187"/>
      <c r="M557" s="187"/>
      <c r="N557" s="187"/>
      <c r="O557" s="187"/>
      <c r="P557" s="187"/>
      <c r="Q557" s="187"/>
      <c r="R557" s="187"/>
      <c r="S557" s="187"/>
      <c r="T557" s="187"/>
      <c r="U557" s="187"/>
      <c r="V557" s="187"/>
      <c r="W557" s="187"/>
      <c r="X557" s="187"/>
      <c r="Y557" s="187"/>
      <c r="Z557" s="187"/>
    </row>
    <row r="558" spans="1:26" ht="12" customHeight="1" x14ac:dyDescent="0.25">
      <c r="A558" s="187"/>
      <c r="B558" s="187"/>
      <c r="C558" s="187"/>
      <c r="D558" s="187"/>
      <c r="E558" s="187"/>
      <c r="F558" s="187"/>
      <c r="G558" s="187"/>
      <c r="H558" s="187"/>
      <c r="I558" s="187"/>
      <c r="J558" s="187"/>
      <c r="K558" s="187"/>
      <c r="L558" s="187"/>
      <c r="M558" s="187"/>
      <c r="N558" s="187"/>
      <c r="O558" s="187"/>
      <c r="P558" s="187"/>
      <c r="Q558" s="187"/>
      <c r="R558" s="187"/>
      <c r="S558" s="187"/>
      <c r="T558" s="187"/>
      <c r="U558" s="187"/>
      <c r="V558" s="187"/>
      <c r="W558" s="187"/>
      <c r="X558" s="187"/>
      <c r="Y558" s="187"/>
      <c r="Z558" s="187"/>
    </row>
    <row r="559" spans="1:26" ht="12" customHeight="1" x14ac:dyDescent="0.25">
      <c r="A559" s="187"/>
      <c r="B559" s="187"/>
      <c r="C559" s="187"/>
      <c r="D559" s="187"/>
      <c r="E559" s="187"/>
      <c r="F559" s="187"/>
      <c r="G559" s="187"/>
      <c r="H559" s="187"/>
      <c r="I559" s="187"/>
      <c r="J559" s="187"/>
      <c r="K559" s="187"/>
      <c r="L559" s="187"/>
      <c r="M559" s="187"/>
      <c r="N559" s="187"/>
      <c r="O559" s="187"/>
      <c r="P559" s="187"/>
      <c r="Q559" s="187"/>
      <c r="R559" s="187"/>
      <c r="S559" s="187"/>
      <c r="T559" s="187"/>
      <c r="U559" s="187"/>
      <c r="V559" s="187"/>
      <c r="W559" s="187"/>
      <c r="X559" s="187"/>
      <c r="Y559" s="187"/>
      <c r="Z559" s="187"/>
    </row>
    <row r="560" spans="1:26" ht="12" customHeight="1" x14ac:dyDescent="0.25">
      <c r="A560" s="187"/>
      <c r="B560" s="187"/>
      <c r="C560" s="187"/>
      <c r="D560" s="187"/>
      <c r="E560" s="187"/>
      <c r="F560" s="187"/>
      <c r="G560" s="187"/>
      <c r="H560" s="187"/>
      <c r="I560" s="187"/>
      <c r="J560" s="187"/>
      <c r="K560" s="187"/>
      <c r="L560" s="187"/>
      <c r="M560" s="187"/>
      <c r="N560" s="187"/>
      <c r="O560" s="187"/>
      <c r="P560" s="187"/>
      <c r="Q560" s="187"/>
      <c r="R560" s="187"/>
      <c r="S560" s="187"/>
      <c r="T560" s="187"/>
      <c r="U560" s="187"/>
      <c r="V560" s="187"/>
      <c r="W560" s="187"/>
      <c r="X560" s="187"/>
      <c r="Y560" s="187"/>
      <c r="Z560" s="187"/>
    </row>
    <row r="561" spans="1:26" ht="12" customHeight="1" x14ac:dyDescent="0.25">
      <c r="A561" s="187"/>
      <c r="B561" s="187"/>
      <c r="C561" s="187"/>
      <c r="D561" s="187"/>
      <c r="E561" s="187"/>
      <c r="F561" s="187"/>
      <c r="G561" s="187"/>
      <c r="H561" s="187"/>
      <c r="I561" s="187"/>
      <c r="J561" s="187"/>
      <c r="K561" s="187"/>
      <c r="L561" s="187"/>
      <c r="M561" s="187"/>
      <c r="N561" s="187"/>
      <c r="O561" s="187"/>
      <c r="P561" s="187"/>
      <c r="Q561" s="187"/>
      <c r="R561" s="187"/>
      <c r="S561" s="187"/>
      <c r="T561" s="187"/>
      <c r="U561" s="187"/>
      <c r="V561" s="187"/>
      <c r="W561" s="187"/>
      <c r="X561" s="187"/>
      <c r="Y561" s="187"/>
      <c r="Z561" s="187"/>
    </row>
    <row r="562" spans="1:26" ht="12" customHeight="1" x14ac:dyDescent="0.25">
      <c r="A562" s="187"/>
      <c r="B562" s="187"/>
      <c r="C562" s="187"/>
      <c r="D562" s="187"/>
      <c r="E562" s="187"/>
      <c r="F562" s="187"/>
      <c r="G562" s="187"/>
      <c r="H562" s="187"/>
      <c r="I562" s="187"/>
      <c r="J562" s="187"/>
      <c r="K562" s="187"/>
      <c r="L562" s="187"/>
      <c r="M562" s="187"/>
      <c r="N562" s="187"/>
      <c r="O562" s="187"/>
      <c r="P562" s="187"/>
      <c r="Q562" s="187"/>
      <c r="R562" s="187"/>
      <c r="S562" s="187"/>
      <c r="T562" s="187"/>
      <c r="U562" s="187"/>
      <c r="V562" s="187"/>
      <c r="W562" s="187"/>
      <c r="X562" s="187"/>
      <c r="Y562" s="187"/>
      <c r="Z562" s="187"/>
    </row>
    <row r="563" spans="1:26" ht="12" customHeight="1" x14ac:dyDescent="0.25">
      <c r="A563" s="187"/>
      <c r="B563" s="187"/>
      <c r="C563" s="187"/>
      <c r="D563" s="187"/>
      <c r="E563" s="187"/>
      <c r="F563" s="187"/>
      <c r="G563" s="187"/>
      <c r="H563" s="187"/>
      <c r="I563" s="187"/>
      <c r="J563" s="187"/>
      <c r="K563" s="187"/>
      <c r="L563" s="187"/>
      <c r="M563" s="187"/>
      <c r="N563" s="187"/>
      <c r="O563" s="187"/>
      <c r="P563" s="187"/>
      <c r="Q563" s="187"/>
      <c r="R563" s="187"/>
      <c r="S563" s="187"/>
      <c r="T563" s="187"/>
      <c r="U563" s="187"/>
      <c r="V563" s="187"/>
      <c r="W563" s="187"/>
      <c r="X563" s="187"/>
      <c r="Y563" s="187"/>
      <c r="Z563" s="187"/>
    </row>
    <row r="564" spans="1:26" ht="12" customHeight="1" x14ac:dyDescent="0.25">
      <c r="A564" s="187"/>
      <c r="B564" s="187"/>
      <c r="C564" s="187"/>
      <c r="D564" s="187"/>
      <c r="E564" s="187"/>
      <c r="F564" s="187"/>
      <c r="G564" s="187"/>
      <c r="H564" s="187"/>
      <c r="I564" s="187"/>
      <c r="J564" s="187"/>
      <c r="K564" s="187"/>
      <c r="L564" s="187"/>
      <c r="M564" s="187"/>
      <c r="N564" s="187"/>
      <c r="O564" s="187"/>
      <c r="P564" s="187"/>
      <c r="Q564" s="187"/>
      <c r="R564" s="187"/>
      <c r="S564" s="187"/>
      <c r="T564" s="187"/>
      <c r="U564" s="187"/>
      <c r="V564" s="187"/>
      <c r="W564" s="187"/>
      <c r="X564" s="187"/>
      <c r="Y564" s="187"/>
      <c r="Z564" s="187"/>
    </row>
    <row r="565" spans="1:26" ht="12" customHeight="1" x14ac:dyDescent="0.25">
      <c r="A565" s="187"/>
      <c r="B565" s="187"/>
      <c r="C565" s="187"/>
      <c r="D565" s="187"/>
      <c r="E565" s="187"/>
      <c r="F565" s="187"/>
      <c r="G565" s="187"/>
      <c r="H565" s="187"/>
      <c r="I565" s="187"/>
      <c r="J565" s="187"/>
      <c r="K565" s="187"/>
      <c r="L565" s="187"/>
      <c r="M565" s="187"/>
      <c r="N565" s="187"/>
      <c r="O565" s="187"/>
      <c r="P565" s="187"/>
      <c r="Q565" s="187"/>
      <c r="R565" s="187"/>
      <c r="S565" s="187"/>
      <c r="T565" s="187"/>
      <c r="U565" s="187"/>
      <c r="V565" s="187"/>
      <c r="W565" s="187"/>
      <c r="X565" s="187"/>
      <c r="Y565" s="187"/>
      <c r="Z565" s="187"/>
    </row>
    <row r="566" spans="1:26" ht="12" customHeight="1" x14ac:dyDescent="0.25">
      <c r="A566" s="187"/>
      <c r="B566" s="187"/>
      <c r="C566" s="187"/>
      <c r="D566" s="187"/>
      <c r="E566" s="187"/>
      <c r="F566" s="187"/>
      <c r="G566" s="187"/>
      <c r="H566" s="187"/>
      <c r="I566" s="187"/>
      <c r="J566" s="187"/>
      <c r="K566" s="187"/>
      <c r="L566" s="187"/>
      <c r="M566" s="187"/>
      <c r="N566" s="187"/>
      <c r="O566" s="187"/>
      <c r="P566" s="187"/>
      <c r="Q566" s="187"/>
      <c r="R566" s="187"/>
      <c r="S566" s="187"/>
      <c r="T566" s="187"/>
      <c r="U566" s="187"/>
      <c r="V566" s="187"/>
      <c r="W566" s="187"/>
      <c r="X566" s="187"/>
      <c r="Y566" s="187"/>
      <c r="Z566" s="187"/>
    </row>
    <row r="567" spans="1:26" ht="12" customHeight="1" x14ac:dyDescent="0.25">
      <c r="A567" s="187"/>
      <c r="B567" s="187"/>
      <c r="C567" s="187"/>
      <c r="D567" s="187"/>
      <c r="E567" s="187"/>
      <c r="F567" s="187"/>
      <c r="G567" s="187"/>
      <c r="H567" s="187"/>
      <c r="I567" s="187"/>
      <c r="J567" s="187"/>
      <c r="K567" s="187"/>
      <c r="L567" s="187"/>
      <c r="M567" s="187"/>
      <c r="N567" s="187"/>
      <c r="O567" s="187"/>
      <c r="P567" s="187"/>
      <c r="Q567" s="187"/>
      <c r="R567" s="187"/>
      <c r="S567" s="187"/>
      <c r="T567" s="187"/>
      <c r="U567" s="187"/>
      <c r="V567" s="187"/>
      <c r="W567" s="187"/>
      <c r="X567" s="187"/>
      <c r="Y567" s="187"/>
      <c r="Z567" s="187"/>
    </row>
    <row r="568" spans="1:26" ht="12" customHeight="1" x14ac:dyDescent="0.25">
      <c r="A568" s="187"/>
      <c r="B568" s="187"/>
      <c r="C568" s="187"/>
      <c r="D568" s="187"/>
      <c r="E568" s="187"/>
      <c r="F568" s="187"/>
      <c r="G568" s="187"/>
      <c r="H568" s="187"/>
      <c r="I568" s="187"/>
      <c r="J568" s="187"/>
      <c r="K568" s="187"/>
      <c r="L568" s="187"/>
      <c r="M568" s="187"/>
      <c r="N568" s="187"/>
      <c r="O568" s="187"/>
      <c r="P568" s="187"/>
      <c r="Q568" s="187"/>
      <c r="R568" s="187"/>
      <c r="S568" s="187"/>
      <c r="T568" s="187"/>
      <c r="U568" s="187"/>
      <c r="V568" s="187"/>
      <c r="W568" s="187"/>
      <c r="X568" s="187"/>
      <c r="Y568" s="187"/>
      <c r="Z568" s="187"/>
    </row>
    <row r="569" spans="1:26" ht="12" customHeight="1" x14ac:dyDescent="0.25">
      <c r="A569" s="187"/>
      <c r="B569" s="187"/>
      <c r="C569" s="187"/>
      <c r="D569" s="187"/>
      <c r="E569" s="187"/>
      <c r="F569" s="187"/>
      <c r="G569" s="187"/>
      <c r="H569" s="187"/>
      <c r="I569" s="187"/>
      <c r="J569" s="187"/>
      <c r="K569" s="187"/>
      <c r="L569" s="187"/>
      <c r="M569" s="187"/>
      <c r="N569" s="187"/>
      <c r="O569" s="187"/>
      <c r="P569" s="187"/>
      <c r="Q569" s="187"/>
      <c r="R569" s="187"/>
      <c r="S569" s="187"/>
      <c r="T569" s="187"/>
      <c r="U569" s="187"/>
      <c r="V569" s="187"/>
      <c r="W569" s="187"/>
      <c r="X569" s="187"/>
      <c r="Y569" s="187"/>
      <c r="Z569" s="187"/>
    </row>
    <row r="570" spans="1:26" ht="12" customHeight="1" x14ac:dyDescent="0.25">
      <c r="A570" s="187"/>
      <c r="B570" s="187"/>
      <c r="C570" s="187"/>
      <c r="D570" s="187"/>
      <c r="E570" s="187"/>
      <c r="F570" s="187"/>
      <c r="G570" s="187"/>
      <c r="H570" s="187"/>
      <c r="I570" s="187"/>
      <c r="J570" s="187"/>
      <c r="K570" s="187"/>
      <c r="L570" s="187"/>
      <c r="M570" s="187"/>
      <c r="N570" s="187"/>
      <c r="O570" s="187"/>
      <c r="P570" s="187"/>
      <c r="Q570" s="187"/>
      <c r="R570" s="187"/>
      <c r="S570" s="187"/>
      <c r="T570" s="187"/>
      <c r="U570" s="187"/>
      <c r="V570" s="187"/>
      <c r="W570" s="187"/>
      <c r="X570" s="187"/>
      <c r="Y570" s="187"/>
      <c r="Z570" s="187"/>
    </row>
    <row r="571" spans="1:26" ht="12" customHeight="1" x14ac:dyDescent="0.25">
      <c r="A571" s="187"/>
      <c r="B571" s="187"/>
      <c r="C571" s="187"/>
      <c r="D571" s="187"/>
      <c r="E571" s="187"/>
      <c r="F571" s="187"/>
      <c r="G571" s="187"/>
      <c r="H571" s="187"/>
      <c r="I571" s="187"/>
      <c r="J571" s="187"/>
      <c r="K571" s="187"/>
      <c r="L571" s="187"/>
      <c r="M571" s="187"/>
      <c r="N571" s="187"/>
      <c r="O571" s="187"/>
      <c r="P571" s="187"/>
      <c r="Q571" s="187"/>
      <c r="R571" s="187"/>
      <c r="S571" s="187"/>
      <c r="T571" s="187"/>
      <c r="U571" s="187"/>
      <c r="V571" s="187"/>
      <c r="W571" s="187"/>
      <c r="X571" s="187"/>
      <c r="Y571" s="187"/>
      <c r="Z571" s="187"/>
    </row>
    <row r="572" spans="1:26" ht="12" customHeight="1" x14ac:dyDescent="0.25">
      <c r="A572" s="187"/>
      <c r="B572" s="187"/>
      <c r="C572" s="187"/>
      <c r="D572" s="187"/>
      <c r="E572" s="187"/>
      <c r="F572" s="187"/>
      <c r="G572" s="187"/>
      <c r="H572" s="187"/>
      <c r="I572" s="187"/>
      <c r="J572" s="187"/>
      <c r="K572" s="187"/>
      <c r="L572" s="187"/>
      <c r="M572" s="187"/>
      <c r="N572" s="187"/>
      <c r="O572" s="187"/>
      <c r="P572" s="187"/>
      <c r="Q572" s="187"/>
      <c r="R572" s="187"/>
      <c r="S572" s="187"/>
      <c r="T572" s="187"/>
      <c r="U572" s="187"/>
      <c r="V572" s="187"/>
      <c r="W572" s="187"/>
      <c r="X572" s="187"/>
      <c r="Y572" s="187"/>
      <c r="Z572" s="187"/>
    </row>
    <row r="573" spans="1:26" ht="12" customHeight="1" x14ac:dyDescent="0.25">
      <c r="A573" s="187"/>
      <c r="B573" s="187"/>
      <c r="C573" s="187"/>
      <c r="D573" s="187"/>
      <c r="E573" s="187"/>
      <c r="F573" s="187"/>
      <c r="G573" s="187"/>
      <c r="H573" s="187"/>
      <c r="I573" s="187"/>
      <c r="J573" s="187"/>
      <c r="K573" s="187"/>
      <c r="L573" s="187"/>
      <c r="M573" s="187"/>
      <c r="N573" s="187"/>
      <c r="O573" s="187"/>
      <c r="P573" s="187"/>
      <c r="Q573" s="187"/>
      <c r="R573" s="187"/>
      <c r="S573" s="187"/>
      <c r="T573" s="187"/>
      <c r="U573" s="187"/>
      <c r="V573" s="187"/>
      <c r="W573" s="187"/>
      <c r="X573" s="187"/>
      <c r="Y573" s="187"/>
      <c r="Z573" s="187"/>
    </row>
    <row r="574" spans="1:26" ht="12" customHeight="1" x14ac:dyDescent="0.25">
      <c r="A574" s="187"/>
      <c r="B574" s="187"/>
      <c r="C574" s="187"/>
      <c r="D574" s="187"/>
      <c r="E574" s="187"/>
      <c r="F574" s="187"/>
      <c r="G574" s="187"/>
      <c r="H574" s="187"/>
      <c r="I574" s="187"/>
      <c r="J574" s="187"/>
      <c r="K574" s="187"/>
      <c r="L574" s="187"/>
      <c r="M574" s="187"/>
      <c r="N574" s="187"/>
      <c r="O574" s="187"/>
      <c r="P574" s="187"/>
      <c r="Q574" s="187"/>
      <c r="R574" s="187"/>
      <c r="S574" s="187"/>
      <c r="T574" s="187"/>
      <c r="U574" s="187"/>
      <c r="V574" s="187"/>
      <c r="W574" s="187"/>
      <c r="X574" s="187"/>
      <c r="Y574" s="187"/>
      <c r="Z574" s="187"/>
    </row>
    <row r="575" spans="1:26" ht="12" customHeight="1" x14ac:dyDescent="0.25">
      <c r="A575" s="187"/>
      <c r="B575" s="187"/>
      <c r="C575" s="187"/>
      <c r="D575" s="187"/>
      <c r="E575" s="187"/>
      <c r="F575" s="187"/>
      <c r="G575" s="187"/>
      <c r="H575" s="187"/>
      <c r="I575" s="187"/>
      <c r="J575" s="187"/>
      <c r="K575" s="187"/>
      <c r="L575" s="187"/>
      <c r="M575" s="187"/>
      <c r="N575" s="187"/>
      <c r="O575" s="187"/>
      <c r="P575" s="187"/>
      <c r="Q575" s="187"/>
      <c r="R575" s="187"/>
      <c r="S575" s="187"/>
      <c r="T575" s="187"/>
      <c r="U575" s="187"/>
      <c r="V575" s="187"/>
      <c r="W575" s="187"/>
      <c r="X575" s="187"/>
      <c r="Y575" s="187"/>
      <c r="Z575" s="187"/>
    </row>
    <row r="576" spans="1:26" ht="12" customHeight="1" x14ac:dyDescent="0.25">
      <c r="A576" s="187"/>
      <c r="B576" s="187"/>
      <c r="C576" s="187"/>
      <c r="D576" s="187"/>
      <c r="E576" s="187"/>
      <c r="F576" s="187"/>
      <c r="G576" s="187"/>
      <c r="H576" s="187"/>
      <c r="I576" s="187"/>
      <c r="J576" s="187"/>
      <c r="K576" s="187"/>
      <c r="L576" s="187"/>
      <c r="M576" s="187"/>
      <c r="N576" s="187"/>
      <c r="O576" s="187"/>
      <c r="P576" s="187"/>
      <c r="Q576" s="187"/>
      <c r="R576" s="187"/>
      <c r="S576" s="187"/>
      <c r="T576" s="187"/>
      <c r="U576" s="187"/>
      <c r="V576" s="187"/>
      <c r="W576" s="187"/>
      <c r="X576" s="187"/>
      <c r="Y576" s="187"/>
      <c r="Z576" s="187"/>
    </row>
    <row r="577" spans="1:26" ht="12" customHeight="1" x14ac:dyDescent="0.25">
      <c r="A577" s="187"/>
      <c r="B577" s="187"/>
      <c r="C577" s="187"/>
      <c r="D577" s="187"/>
      <c r="E577" s="187"/>
      <c r="F577" s="187"/>
      <c r="G577" s="187"/>
      <c r="H577" s="187"/>
      <c r="I577" s="187"/>
      <c r="J577" s="187"/>
      <c r="K577" s="187"/>
      <c r="L577" s="187"/>
      <c r="M577" s="187"/>
      <c r="N577" s="187"/>
      <c r="O577" s="187"/>
      <c r="P577" s="187"/>
      <c r="Q577" s="187"/>
      <c r="R577" s="187"/>
      <c r="S577" s="187"/>
      <c r="T577" s="187"/>
      <c r="U577" s="187"/>
      <c r="V577" s="187"/>
      <c r="W577" s="187"/>
      <c r="X577" s="187"/>
      <c r="Y577" s="187"/>
      <c r="Z577" s="187"/>
    </row>
    <row r="578" spans="1:26" ht="12" customHeight="1" x14ac:dyDescent="0.25">
      <c r="A578" s="187"/>
      <c r="B578" s="187"/>
      <c r="C578" s="187"/>
      <c r="D578" s="187"/>
      <c r="E578" s="187"/>
      <c r="F578" s="187"/>
      <c r="G578" s="187"/>
      <c r="H578" s="187"/>
      <c r="I578" s="187"/>
      <c r="J578" s="187"/>
      <c r="K578" s="187"/>
      <c r="L578" s="187"/>
      <c r="M578" s="187"/>
      <c r="N578" s="187"/>
      <c r="O578" s="187"/>
      <c r="P578" s="187"/>
      <c r="Q578" s="187"/>
      <c r="R578" s="187"/>
      <c r="S578" s="187"/>
      <c r="T578" s="187"/>
      <c r="U578" s="187"/>
      <c r="V578" s="187"/>
      <c r="W578" s="187"/>
      <c r="X578" s="187"/>
      <c r="Y578" s="187"/>
      <c r="Z578" s="187"/>
    </row>
    <row r="579" spans="1:26" ht="12" customHeight="1" x14ac:dyDescent="0.25">
      <c r="A579" s="187"/>
      <c r="B579" s="187"/>
      <c r="C579" s="187"/>
      <c r="D579" s="187"/>
      <c r="E579" s="187"/>
      <c r="F579" s="187"/>
      <c r="G579" s="187"/>
      <c r="H579" s="187"/>
      <c r="I579" s="187"/>
      <c r="J579" s="187"/>
      <c r="K579" s="187"/>
      <c r="L579" s="187"/>
      <c r="M579" s="187"/>
      <c r="N579" s="187"/>
      <c r="O579" s="187"/>
      <c r="P579" s="187"/>
      <c r="Q579" s="187"/>
      <c r="R579" s="187"/>
      <c r="S579" s="187"/>
      <c r="T579" s="187"/>
      <c r="U579" s="187"/>
      <c r="V579" s="187"/>
      <c r="W579" s="187"/>
      <c r="X579" s="187"/>
      <c r="Y579" s="187"/>
      <c r="Z579" s="187"/>
    </row>
    <row r="580" spans="1:26" ht="12" customHeight="1" x14ac:dyDescent="0.25">
      <c r="A580" s="187"/>
      <c r="B580" s="187"/>
      <c r="C580" s="187"/>
      <c r="D580" s="187"/>
      <c r="E580" s="187"/>
      <c r="F580" s="187"/>
      <c r="G580" s="187"/>
      <c r="H580" s="187"/>
      <c r="I580" s="187"/>
      <c r="J580" s="187"/>
      <c r="K580" s="187"/>
      <c r="L580" s="187"/>
      <c r="M580" s="187"/>
      <c r="N580" s="187"/>
      <c r="O580" s="187"/>
      <c r="P580" s="187"/>
      <c r="Q580" s="187"/>
      <c r="R580" s="187"/>
      <c r="S580" s="187"/>
      <c r="T580" s="187"/>
      <c r="U580" s="187"/>
      <c r="V580" s="187"/>
      <c r="W580" s="187"/>
      <c r="X580" s="187"/>
      <c r="Y580" s="187"/>
      <c r="Z580" s="187"/>
    </row>
    <row r="581" spans="1:26" ht="12" customHeight="1" x14ac:dyDescent="0.25">
      <c r="A581" s="187"/>
      <c r="B581" s="187"/>
      <c r="C581" s="187"/>
      <c r="D581" s="187"/>
      <c r="E581" s="187"/>
      <c r="F581" s="187"/>
      <c r="G581" s="187"/>
      <c r="H581" s="187"/>
      <c r="I581" s="187"/>
      <c r="J581" s="187"/>
      <c r="K581" s="187"/>
      <c r="L581" s="187"/>
      <c r="M581" s="187"/>
      <c r="N581" s="187"/>
      <c r="O581" s="187"/>
      <c r="P581" s="187"/>
      <c r="Q581" s="187"/>
      <c r="R581" s="187"/>
      <c r="S581" s="187"/>
      <c r="T581" s="187"/>
      <c r="U581" s="187"/>
      <c r="V581" s="187"/>
      <c r="W581" s="187"/>
      <c r="X581" s="187"/>
      <c r="Y581" s="187"/>
      <c r="Z581" s="187"/>
    </row>
    <row r="582" spans="1:26" ht="12" customHeight="1" x14ac:dyDescent="0.25">
      <c r="A582" s="187"/>
      <c r="B582" s="187"/>
      <c r="C582" s="187"/>
      <c r="D582" s="187"/>
      <c r="E582" s="187"/>
      <c r="F582" s="187"/>
      <c r="G582" s="187"/>
      <c r="H582" s="187"/>
      <c r="I582" s="187"/>
      <c r="J582" s="187"/>
      <c r="K582" s="187"/>
      <c r="L582" s="187"/>
      <c r="M582" s="187"/>
      <c r="N582" s="187"/>
      <c r="O582" s="187"/>
      <c r="P582" s="187"/>
      <c r="Q582" s="187"/>
      <c r="R582" s="187"/>
      <c r="S582" s="187"/>
      <c r="T582" s="187"/>
      <c r="U582" s="187"/>
      <c r="V582" s="187"/>
      <c r="W582" s="187"/>
      <c r="X582" s="187"/>
      <c r="Y582" s="187"/>
      <c r="Z582" s="187"/>
    </row>
    <row r="583" spans="1:26" ht="12" customHeight="1" x14ac:dyDescent="0.25">
      <c r="A583" s="187"/>
      <c r="B583" s="187"/>
      <c r="C583" s="187"/>
      <c r="D583" s="187"/>
      <c r="E583" s="187"/>
      <c r="F583" s="187"/>
      <c r="G583" s="187"/>
      <c r="H583" s="187"/>
      <c r="I583" s="187"/>
      <c r="J583" s="187"/>
      <c r="K583" s="187"/>
      <c r="L583" s="187"/>
      <c r="M583" s="187"/>
      <c r="N583" s="187"/>
      <c r="O583" s="187"/>
      <c r="P583" s="187"/>
      <c r="Q583" s="187"/>
      <c r="R583" s="187"/>
      <c r="S583" s="187"/>
      <c r="T583" s="187"/>
      <c r="U583" s="187"/>
      <c r="V583" s="187"/>
      <c r="W583" s="187"/>
      <c r="X583" s="187"/>
      <c r="Y583" s="187"/>
      <c r="Z583" s="187"/>
    </row>
    <row r="584" spans="1:26" ht="12" customHeight="1" x14ac:dyDescent="0.25">
      <c r="A584" s="187"/>
      <c r="B584" s="187"/>
      <c r="C584" s="187"/>
      <c r="D584" s="187"/>
      <c r="E584" s="187"/>
      <c r="F584" s="187"/>
      <c r="G584" s="187"/>
      <c r="H584" s="187"/>
      <c r="I584" s="187"/>
      <c r="J584" s="187"/>
      <c r="K584" s="187"/>
      <c r="L584" s="187"/>
      <c r="M584" s="187"/>
      <c r="N584" s="187"/>
      <c r="O584" s="187"/>
      <c r="P584" s="187"/>
      <c r="Q584" s="187"/>
      <c r="R584" s="187"/>
      <c r="S584" s="187"/>
      <c r="T584" s="187"/>
      <c r="U584" s="187"/>
      <c r="V584" s="187"/>
      <c r="W584" s="187"/>
      <c r="X584" s="187"/>
      <c r="Y584" s="187"/>
      <c r="Z584" s="187"/>
    </row>
    <row r="585" spans="1:26" ht="12" customHeight="1" x14ac:dyDescent="0.25">
      <c r="A585" s="187"/>
      <c r="B585" s="187"/>
      <c r="C585" s="187"/>
      <c r="D585" s="187"/>
      <c r="E585" s="187"/>
      <c r="F585" s="187"/>
      <c r="G585" s="187"/>
      <c r="H585" s="187"/>
      <c r="I585" s="187"/>
      <c r="J585" s="187"/>
      <c r="K585" s="187"/>
      <c r="L585" s="187"/>
      <c r="M585" s="187"/>
      <c r="N585" s="187"/>
      <c r="O585" s="187"/>
      <c r="P585" s="187"/>
      <c r="Q585" s="187"/>
      <c r="R585" s="187"/>
      <c r="S585" s="187"/>
      <c r="T585" s="187"/>
      <c r="U585" s="187"/>
      <c r="V585" s="187"/>
      <c r="W585" s="187"/>
      <c r="X585" s="187"/>
      <c r="Y585" s="187"/>
      <c r="Z585" s="187"/>
    </row>
    <row r="586" spans="1:26" ht="12" customHeight="1" x14ac:dyDescent="0.25">
      <c r="A586" s="187"/>
      <c r="B586" s="187"/>
      <c r="C586" s="187"/>
      <c r="D586" s="187"/>
      <c r="E586" s="187"/>
      <c r="F586" s="187"/>
      <c r="G586" s="187"/>
      <c r="H586" s="187"/>
      <c r="I586" s="187"/>
      <c r="J586" s="187"/>
      <c r="K586" s="187"/>
      <c r="L586" s="187"/>
      <c r="M586" s="187"/>
      <c r="N586" s="187"/>
      <c r="O586" s="187"/>
      <c r="P586" s="187"/>
      <c r="Q586" s="187"/>
      <c r="R586" s="187"/>
      <c r="S586" s="187"/>
      <c r="T586" s="187"/>
      <c r="U586" s="187"/>
      <c r="V586" s="187"/>
      <c r="W586" s="187"/>
      <c r="X586" s="187"/>
      <c r="Y586" s="187"/>
      <c r="Z586" s="187"/>
    </row>
    <row r="587" spans="1:26" ht="12" customHeight="1" x14ac:dyDescent="0.25">
      <c r="A587" s="187"/>
      <c r="B587" s="187"/>
      <c r="C587" s="187"/>
      <c r="D587" s="187"/>
      <c r="E587" s="187"/>
      <c r="F587" s="187"/>
      <c r="G587" s="187"/>
      <c r="H587" s="187"/>
      <c r="I587" s="187"/>
      <c r="J587" s="187"/>
      <c r="K587" s="187"/>
      <c r="L587" s="187"/>
      <c r="M587" s="187"/>
      <c r="N587" s="187"/>
      <c r="O587" s="187"/>
      <c r="P587" s="187"/>
      <c r="Q587" s="187"/>
      <c r="R587" s="187"/>
      <c r="S587" s="187"/>
      <c r="T587" s="187"/>
      <c r="U587" s="187"/>
      <c r="V587" s="187"/>
      <c r="W587" s="187"/>
      <c r="X587" s="187"/>
      <c r="Y587" s="187"/>
      <c r="Z587" s="187"/>
    </row>
    <row r="588" spans="1:26" ht="12" customHeight="1" x14ac:dyDescent="0.25">
      <c r="A588" s="187"/>
      <c r="B588" s="187"/>
      <c r="C588" s="187"/>
      <c r="D588" s="187"/>
      <c r="E588" s="187"/>
      <c r="F588" s="187"/>
      <c r="G588" s="187"/>
      <c r="H588" s="187"/>
      <c r="I588" s="187"/>
      <c r="J588" s="187"/>
      <c r="K588" s="187"/>
      <c r="L588" s="187"/>
      <c r="M588" s="187"/>
      <c r="N588" s="187"/>
      <c r="O588" s="187"/>
      <c r="P588" s="187"/>
      <c r="Q588" s="187"/>
      <c r="R588" s="187"/>
      <c r="S588" s="187"/>
      <c r="T588" s="187"/>
      <c r="U588" s="187"/>
      <c r="V588" s="187"/>
      <c r="W588" s="187"/>
      <c r="X588" s="187"/>
      <c r="Y588" s="187"/>
      <c r="Z588" s="187"/>
    </row>
    <row r="589" spans="1:26" ht="12" customHeight="1" x14ac:dyDescent="0.25">
      <c r="A589" s="187"/>
      <c r="B589" s="187"/>
      <c r="C589" s="187"/>
      <c r="D589" s="187"/>
      <c r="E589" s="187"/>
      <c r="F589" s="187"/>
      <c r="G589" s="187"/>
      <c r="H589" s="187"/>
      <c r="I589" s="187"/>
      <c r="J589" s="187"/>
      <c r="K589" s="187"/>
      <c r="L589" s="187"/>
      <c r="M589" s="187"/>
      <c r="N589" s="187"/>
      <c r="O589" s="187"/>
      <c r="P589" s="187"/>
      <c r="Q589" s="187"/>
      <c r="R589" s="187"/>
      <c r="S589" s="187"/>
      <c r="T589" s="187"/>
      <c r="U589" s="187"/>
      <c r="V589" s="187"/>
      <c r="W589" s="187"/>
      <c r="X589" s="187"/>
      <c r="Y589" s="187"/>
      <c r="Z589" s="187"/>
    </row>
    <row r="590" spans="1:26" ht="12" customHeight="1" x14ac:dyDescent="0.25">
      <c r="A590" s="187"/>
      <c r="B590" s="187"/>
      <c r="C590" s="187"/>
      <c r="D590" s="187"/>
      <c r="E590" s="187"/>
      <c r="F590" s="187"/>
      <c r="G590" s="187"/>
      <c r="H590" s="187"/>
      <c r="I590" s="187"/>
      <c r="J590" s="187"/>
      <c r="K590" s="187"/>
      <c r="L590" s="187"/>
      <c r="M590" s="187"/>
      <c r="N590" s="187"/>
      <c r="O590" s="187"/>
      <c r="P590" s="187"/>
      <c r="Q590" s="187"/>
      <c r="R590" s="187"/>
      <c r="S590" s="187"/>
      <c r="T590" s="187"/>
      <c r="U590" s="187"/>
      <c r="V590" s="187"/>
      <c r="W590" s="187"/>
      <c r="X590" s="187"/>
      <c r="Y590" s="187"/>
      <c r="Z590" s="187"/>
    </row>
    <row r="591" spans="1:26" ht="12" customHeight="1" x14ac:dyDescent="0.25">
      <c r="A591" s="187"/>
      <c r="B591" s="187"/>
      <c r="C591" s="187"/>
      <c r="D591" s="187"/>
      <c r="E591" s="187"/>
      <c r="F591" s="187"/>
      <c r="G591" s="187"/>
      <c r="H591" s="187"/>
      <c r="I591" s="187"/>
      <c r="J591" s="187"/>
      <c r="K591" s="187"/>
      <c r="L591" s="187"/>
      <c r="M591" s="187"/>
      <c r="N591" s="187"/>
      <c r="O591" s="187"/>
      <c r="P591" s="187"/>
      <c r="Q591" s="187"/>
      <c r="R591" s="187"/>
      <c r="S591" s="187"/>
      <c r="T591" s="187"/>
      <c r="U591" s="187"/>
      <c r="V591" s="187"/>
      <c r="W591" s="187"/>
      <c r="X591" s="187"/>
      <c r="Y591" s="187"/>
      <c r="Z591" s="187"/>
    </row>
    <row r="592" spans="1:26" ht="12" customHeight="1" x14ac:dyDescent="0.25">
      <c r="A592" s="187"/>
      <c r="B592" s="187"/>
      <c r="C592" s="187"/>
      <c r="D592" s="187"/>
      <c r="E592" s="187"/>
      <c r="F592" s="187"/>
      <c r="G592" s="187"/>
      <c r="H592" s="187"/>
      <c r="I592" s="187"/>
      <c r="J592" s="187"/>
      <c r="K592" s="187"/>
      <c r="L592" s="187"/>
      <c r="M592" s="187"/>
      <c r="N592" s="187"/>
      <c r="O592" s="187"/>
      <c r="P592" s="187"/>
      <c r="Q592" s="187"/>
      <c r="R592" s="187"/>
      <c r="S592" s="187"/>
      <c r="T592" s="187"/>
      <c r="U592" s="187"/>
      <c r="V592" s="187"/>
      <c r="W592" s="187"/>
      <c r="X592" s="187"/>
      <c r="Y592" s="187"/>
      <c r="Z592" s="187"/>
    </row>
    <row r="593" spans="1:26" ht="12" customHeight="1" x14ac:dyDescent="0.25">
      <c r="A593" s="187"/>
      <c r="B593" s="187"/>
      <c r="C593" s="187"/>
      <c r="D593" s="187"/>
      <c r="E593" s="187"/>
      <c r="F593" s="187"/>
      <c r="G593" s="187"/>
      <c r="H593" s="187"/>
      <c r="I593" s="187"/>
      <c r="J593" s="187"/>
      <c r="K593" s="187"/>
      <c r="L593" s="187"/>
      <c r="M593" s="187"/>
      <c r="N593" s="187"/>
      <c r="O593" s="187"/>
      <c r="P593" s="187"/>
      <c r="Q593" s="187"/>
      <c r="R593" s="187"/>
      <c r="S593" s="187"/>
      <c r="T593" s="187"/>
      <c r="U593" s="187"/>
      <c r="V593" s="187"/>
      <c r="W593" s="187"/>
      <c r="X593" s="187"/>
      <c r="Y593" s="187"/>
      <c r="Z593" s="187"/>
    </row>
    <row r="594" spans="1:26" ht="12" customHeight="1" x14ac:dyDescent="0.25">
      <c r="A594" s="187"/>
      <c r="B594" s="187"/>
      <c r="C594" s="187"/>
      <c r="D594" s="187"/>
      <c r="E594" s="187"/>
      <c r="F594" s="187"/>
      <c r="G594" s="187"/>
      <c r="H594" s="187"/>
      <c r="I594" s="187"/>
      <c r="J594" s="187"/>
      <c r="K594" s="187"/>
      <c r="L594" s="187"/>
      <c r="M594" s="187"/>
      <c r="N594" s="187"/>
      <c r="O594" s="187"/>
      <c r="P594" s="187"/>
      <c r="Q594" s="187"/>
      <c r="R594" s="187"/>
      <c r="S594" s="187"/>
      <c r="T594" s="187"/>
      <c r="U594" s="187"/>
      <c r="V594" s="187"/>
      <c r="W594" s="187"/>
      <c r="X594" s="187"/>
      <c r="Y594" s="187"/>
      <c r="Z594" s="187"/>
    </row>
    <row r="595" spans="1:26" ht="12" customHeight="1" x14ac:dyDescent="0.25">
      <c r="A595" s="187"/>
      <c r="B595" s="187"/>
      <c r="C595" s="187"/>
      <c r="D595" s="187"/>
      <c r="E595" s="187"/>
      <c r="F595" s="187"/>
      <c r="G595" s="187"/>
      <c r="H595" s="187"/>
      <c r="I595" s="187"/>
      <c r="J595" s="187"/>
      <c r="K595" s="187"/>
      <c r="L595" s="187"/>
      <c r="M595" s="187"/>
      <c r="N595" s="187"/>
      <c r="O595" s="187"/>
      <c r="P595" s="187"/>
      <c r="Q595" s="187"/>
      <c r="R595" s="187"/>
      <c r="S595" s="187"/>
      <c r="T595" s="187"/>
      <c r="U595" s="187"/>
      <c r="V595" s="187"/>
      <c r="W595" s="187"/>
      <c r="X595" s="187"/>
      <c r="Y595" s="187"/>
      <c r="Z595" s="187"/>
    </row>
    <row r="596" spans="1:26" ht="12" customHeight="1" x14ac:dyDescent="0.25">
      <c r="A596" s="187"/>
      <c r="B596" s="187"/>
      <c r="C596" s="187"/>
      <c r="D596" s="187"/>
      <c r="E596" s="187"/>
      <c r="F596" s="187"/>
      <c r="G596" s="187"/>
      <c r="H596" s="187"/>
      <c r="I596" s="187"/>
      <c r="J596" s="187"/>
      <c r="K596" s="187"/>
      <c r="L596" s="187"/>
      <c r="M596" s="187"/>
      <c r="N596" s="187"/>
      <c r="O596" s="187"/>
      <c r="P596" s="187"/>
      <c r="Q596" s="187"/>
      <c r="R596" s="187"/>
      <c r="S596" s="187"/>
      <c r="T596" s="187"/>
      <c r="U596" s="187"/>
      <c r="V596" s="187"/>
      <c r="W596" s="187"/>
      <c r="X596" s="187"/>
      <c r="Y596" s="187"/>
      <c r="Z596" s="187"/>
    </row>
    <row r="597" spans="1:26" ht="12" customHeight="1" x14ac:dyDescent="0.25">
      <c r="A597" s="187"/>
      <c r="B597" s="187"/>
      <c r="C597" s="187"/>
      <c r="D597" s="187"/>
      <c r="E597" s="187"/>
      <c r="F597" s="187"/>
      <c r="G597" s="187"/>
      <c r="H597" s="187"/>
      <c r="I597" s="187"/>
      <c r="J597" s="187"/>
      <c r="K597" s="187"/>
      <c r="L597" s="187"/>
      <c r="M597" s="187"/>
      <c r="N597" s="187"/>
      <c r="O597" s="187"/>
      <c r="P597" s="187"/>
      <c r="Q597" s="187"/>
      <c r="R597" s="187"/>
      <c r="S597" s="187"/>
      <c r="T597" s="187"/>
      <c r="U597" s="187"/>
      <c r="V597" s="187"/>
      <c r="W597" s="187"/>
      <c r="X597" s="187"/>
      <c r="Y597" s="187"/>
      <c r="Z597" s="187"/>
    </row>
    <row r="598" spans="1:26" ht="12" customHeight="1" x14ac:dyDescent="0.25">
      <c r="A598" s="187"/>
      <c r="B598" s="187"/>
      <c r="C598" s="187"/>
      <c r="D598" s="187"/>
      <c r="E598" s="187"/>
      <c r="F598" s="187"/>
      <c r="G598" s="187"/>
      <c r="H598" s="187"/>
      <c r="I598" s="187"/>
      <c r="J598" s="187"/>
      <c r="K598" s="187"/>
      <c r="L598" s="187"/>
      <c r="M598" s="187"/>
      <c r="N598" s="187"/>
      <c r="O598" s="187"/>
      <c r="P598" s="187"/>
      <c r="Q598" s="187"/>
      <c r="R598" s="187"/>
      <c r="S598" s="187"/>
      <c r="T598" s="187"/>
      <c r="U598" s="187"/>
      <c r="V598" s="187"/>
      <c r="W598" s="187"/>
      <c r="X598" s="187"/>
      <c r="Y598" s="187"/>
      <c r="Z598" s="187"/>
    </row>
    <row r="599" spans="1:26" ht="12" customHeight="1" x14ac:dyDescent="0.25">
      <c r="A599" s="187"/>
      <c r="B599" s="187"/>
      <c r="C599" s="187"/>
      <c r="D599" s="187"/>
      <c r="E599" s="187"/>
      <c r="F599" s="187"/>
      <c r="G599" s="187"/>
      <c r="H599" s="187"/>
      <c r="I599" s="187"/>
      <c r="J599" s="187"/>
      <c r="K599" s="187"/>
      <c r="L599" s="187"/>
      <c r="M599" s="187"/>
      <c r="N599" s="187"/>
      <c r="O599" s="187"/>
      <c r="P599" s="187"/>
      <c r="Q599" s="187"/>
      <c r="R599" s="187"/>
      <c r="S599" s="187"/>
      <c r="T599" s="187"/>
      <c r="U599" s="187"/>
      <c r="V599" s="187"/>
      <c r="W599" s="187"/>
      <c r="X599" s="187"/>
      <c r="Y599" s="187"/>
      <c r="Z599" s="187"/>
    </row>
    <row r="600" spans="1:26" ht="12" customHeight="1" x14ac:dyDescent="0.25">
      <c r="A600" s="187"/>
      <c r="B600" s="187"/>
      <c r="C600" s="187"/>
      <c r="D600" s="187"/>
      <c r="E600" s="187"/>
      <c r="F600" s="187"/>
      <c r="G600" s="187"/>
      <c r="H600" s="187"/>
      <c r="I600" s="187"/>
      <c r="J600" s="187"/>
      <c r="K600" s="187"/>
      <c r="L600" s="187"/>
      <c r="M600" s="187"/>
      <c r="N600" s="187"/>
      <c r="O600" s="187"/>
      <c r="P600" s="187"/>
      <c r="Q600" s="187"/>
      <c r="R600" s="187"/>
      <c r="S600" s="187"/>
      <c r="T600" s="187"/>
      <c r="U600" s="187"/>
      <c r="V600" s="187"/>
      <c r="W600" s="187"/>
      <c r="X600" s="187"/>
      <c r="Y600" s="187"/>
      <c r="Z600" s="187"/>
    </row>
    <row r="601" spans="1:26" ht="12" customHeight="1" x14ac:dyDescent="0.25">
      <c r="A601" s="187"/>
      <c r="B601" s="187"/>
      <c r="C601" s="187"/>
      <c r="D601" s="187"/>
      <c r="E601" s="187"/>
      <c r="F601" s="187"/>
      <c r="G601" s="187"/>
      <c r="H601" s="187"/>
      <c r="I601" s="187"/>
      <c r="J601" s="187"/>
      <c r="K601" s="187"/>
      <c r="L601" s="187"/>
      <c r="M601" s="187"/>
      <c r="N601" s="187"/>
      <c r="O601" s="187"/>
      <c r="P601" s="187"/>
      <c r="Q601" s="187"/>
      <c r="R601" s="187"/>
      <c r="S601" s="187"/>
      <c r="T601" s="187"/>
      <c r="U601" s="187"/>
      <c r="V601" s="187"/>
      <c r="W601" s="187"/>
      <c r="X601" s="187"/>
      <c r="Y601" s="187"/>
      <c r="Z601" s="187"/>
    </row>
    <row r="602" spans="1:26" ht="12" customHeight="1" x14ac:dyDescent="0.25">
      <c r="A602" s="187"/>
      <c r="B602" s="187"/>
      <c r="C602" s="187"/>
      <c r="D602" s="187"/>
      <c r="E602" s="187"/>
      <c r="F602" s="187"/>
      <c r="G602" s="187"/>
      <c r="H602" s="187"/>
      <c r="I602" s="187"/>
      <c r="J602" s="187"/>
      <c r="K602" s="187"/>
      <c r="L602" s="187"/>
      <c r="M602" s="187"/>
      <c r="N602" s="187"/>
      <c r="O602" s="187"/>
      <c r="P602" s="187"/>
      <c r="Q602" s="187"/>
      <c r="R602" s="187"/>
      <c r="S602" s="187"/>
      <c r="T602" s="187"/>
      <c r="U602" s="187"/>
      <c r="V602" s="187"/>
      <c r="W602" s="187"/>
      <c r="X602" s="187"/>
      <c r="Y602" s="187"/>
      <c r="Z602" s="187"/>
    </row>
    <row r="603" spans="1:26" ht="12" customHeight="1" x14ac:dyDescent="0.25">
      <c r="A603" s="187"/>
      <c r="B603" s="187"/>
      <c r="C603" s="187"/>
      <c r="D603" s="187"/>
      <c r="E603" s="187"/>
      <c r="F603" s="187"/>
      <c r="G603" s="187"/>
      <c r="H603" s="187"/>
      <c r="I603" s="187"/>
      <c r="J603" s="187"/>
      <c r="K603" s="187"/>
      <c r="L603" s="187"/>
      <c r="M603" s="187"/>
      <c r="N603" s="187"/>
      <c r="O603" s="187"/>
      <c r="P603" s="187"/>
      <c r="Q603" s="187"/>
      <c r="R603" s="187"/>
      <c r="S603" s="187"/>
      <c r="T603" s="187"/>
      <c r="U603" s="187"/>
      <c r="V603" s="187"/>
      <c r="W603" s="187"/>
      <c r="X603" s="187"/>
      <c r="Y603" s="187"/>
      <c r="Z603" s="187"/>
    </row>
    <row r="604" spans="1:26" ht="12" customHeight="1" x14ac:dyDescent="0.25">
      <c r="A604" s="187"/>
      <c r="B604" s="187"/>
      <c r="C604" s="187"/>
      <c r="D604" s="187"/>
      <c r="E604" s="187"/>
      <c r="F604" s="187"/>
      <c r="G604" s="187"/>
      <c r="H604" s="187"/>
      <c r="I604" s="187"/>
      <c r="J604" s="187"/>
      <c r="K604" s="187"/>
      <c r="L604" s="187"/>
      <c r="M604" s="187"/>
      <c r="N604" s="187"/>
      <c r="O604" s="187"/>
      <c r="P604" s="187"/>
      <c r="Q604" s="187"/>
      <c r="R604" s="187"/>
      <c r="S604" s="187"/>
      <c r="T604" s="187"/>
      <c r="U604" s="187"/>
      <c r="V604" s="187"/>
      <c r="W604" s="187"/>
      <c r="X604" s="187"/>
      <c r="Y604" s="187"/>
      <c r="Z604" s="187"/>
    </row>
    <row r="605" spans="1:26" ht="12" customHeight="1" x14ac:dyDescent="0.25">
      <c r="A605" s="187"/>
      <c r="B605" s="187"/>
      <c r="C605" s="187"/>
      <c r="D605" s="187"/>
      <c r="E605" s="187"/>
      <c r="F605" s="187"/>
      <c r="G605" s="187"/>
      <c r="H605" s="187"/>
      <c r="I605" s="187"/>
      <c r="J605" s="187"/>
      <c r="K605" s="187"/>
      <c r="L605" s="187"/>
      <c r="M605" s="187"/>
      <c r="N605" s="187"/>
      <c r="O605" s="187"/>
      <c r="P605" s="187"/>
      <c r="Q605" s="187"/>
      <c r="R605" s="187"/>
      <c r="S605" s="187"/>
      <c r="T605" s="187"/>
      <c r="U605" s="187"/>
      <c r="V605" s="187"/>
      <c r="W605" s="187"/>
      <c r="X605" s="187"/>
      <c r="Y605" s="187"/>
      <c r="Z605" s="187"/>
    </row>
    <row r="606" spans="1:26" ht="12" customHeight="1" x14ac:dyDescent="0.25">
      <c r="A606" s="187"/>
      <c r="B606" s="187"/>
      <c r="C606" s="187"/>
      <c r="D606" s="187"/>
      <c r="E606" s="187"/>
      <c r="F606" s="187"/>
      <c r="G606" s="187"/>
      <c r="H606" s="187"/>
      <c r="I606" s="187"/>
      <c r="J606" s="187"/>
      <c r="K606" s="187"/>
      <c r="L606" s="187"/>
      <c r="M606" s="187"/>
      <c r="N606" s="187"/>
      <c r="O606" s="187"/>
      <c r="P606" s="187"/>
      <c r="Q606" s="187"/>
      <c r="R606" s="187"/>
      <c r="S606" s="187"/>
      <c r="T606" s="187"/>
      <c r="U606" s="187"/>
      <c r="V606" s="187"/>
      <c r="W606" s="187"/>
      <c r="X606" s="187"/>
      <c r="Y606" s="187"/>
      <c r="Z606" s="187"/>
    </row>
    <row r="607" spans="1:26" ht="12" customHeight="1" x14ac:dyDescent="0.25">
      <c r="A607" s="187"/>
      <c r="B607" s="187"/>
      <c r="C607" s="187"/>
      <c r="D607" s="187"/>
      <c r="E607" s="187"/>
      <c r="F607" s="187"/>
      <c r="G607" s="187"/>
      <c r="H607" s="187"/>
      <c r="I607" s="187"/>
      <c r="J607" s="187"/>
      <c r="K607" s="187"/>
      <c r="L607" s="187"/>
      <c r="M607" s="187"/>
      <c r="N607" s="187"/>
      <c r="O607" s="187"/>
      <c r="P607" s="187"/>
      <c r="Q607" s="187"/>
      <c r="R607" s="187"/>
      <c r="S607" s="187"/>
      <c r="T607" s="187"/>
      <c r="U607" s="187"/>
      <c r="V607" s="187"/>
      <c r="W607" s="187"/>
      <c r="X607" s="187"/>
      <c r="Y607" s="187"/>
      <c r="Z607" s="187"/>
    </row>
    <row r="608" spans="1:26" ht="12" customHeight="1" x14ac:dyDescent="0.25">
      <c r="A608" s="187"/>
      <c r="B608" s="187"/>
      <c r="C608" s="187"/>
      <c r="D608" s="187"/>
      <c r="E608" s="187"/>
      <c r="F608" s="187"/>
      <c r="G608" s="187"/>
      <c r="H608" s="187"/>
      <c r="I608" s="187"/>
      <c r="J608" s="187"/>
      <c r="K608" s="187"/>
      <c r="L608" s="187"/>
      <c r="M608" s="187"/>
      <c r="N608" s="187"/>
      <c r="O608" s="187"/>
      <c r="P608" s="187"/>
      <c r="Q608" s="187"/>
      <c r="R608" s="187"/>
      <c r="S608" s="187"/>
      <c r="T608" s="187"/>
      <c r="U608" s="187"/>
      <c r="V608" s="187"/>
      <c r="W608" s="187"/>
      <c r="X608" s="187"/>
      <c r="Y608" s="187"/>
      <c r="Z608" s="187"/>
    </row>
    <row r="609" spans="1:26" ht="12" customHeight="1" x14ac:dyDescent="0.25">
      <c r="A609" s="187"/>
      <c r="B609" s="187"/>
      <c r="C609" s="187"/>
      <c r="D609" s="187"/>
      <c r="E609" s="187"/>
      <c r="F609" s="187"/>
      <c r="G609" s="187"/>
      <c r="H609" s="187"/>
      <c r="I609" s="187"/>
      <c r="J609" s="187"/>
      <c r="K609" s="187"/>
      <c r="L609" s="187"/>
      <c r="M609" s="187"/>
      <c r="N609" s="187"/>
      <c r="O609" s="187"/>
      <c r="P609" s="187"/>
      <c r="Q609" s="187"/>
      <c r="R609" s="187"/>
      <c r="S609" s="187"/>
      <c r="T609" s="187"/>
      <c r="U609" s="187"/>
      <c r="V609" s="187"/>
      <c r="W609" s="187"/>
      <c r="X609" s="187"/>
      <c r="Y609" s="187"/>
      <c r="Z609" s="187"/>
    </row>
    <row r="610" spans="1:26" ht="12" customHeight="1" x14ac:dyDescent="0.25">
      <c r="A610" s="187"/>
      <c r="B610" s="187"/>
      <c r="C610" s="187"/>
      <c r="D610" s="187"/>
      <c r="E610" s="187"/>
      <c r="F610" s="187"/>
      <c r="G610" s="187"/>
      <c r="H610" s="187"/>
      <c r="I610" s="187"/>
      <c r="J610" s="187"/>
      <c r="K610" s="187"/>
      <c r="L610" s="187"/>
      <c r="M610" s="187"/>
      <c r="N610" s="187"/>
      <c r="O610" s="187"/>
      <c r="P610" s="187"/>
      <c r="Q610" s="187"/>
      <c r="R610" s="187"/>
      <c r="S610" s="187"/>
      <c r="T610" s="187"/>
      <c r="U610" s="187"/>
      <c r="V610" s="187"/>
      <c r="W610" s="187"/>
      <c r="X610" s="187"/>
      <c r="Y610" s="187"/>
      <c r="Z610" s="187"/>
    </row>
    <row r="611" spans="1:26" ht="12" customHeight="1" x14ac:dyDescent="0.25">
      <c r="A611" s="187"/>
      <c r="B611" s="187"/>
      <c r="C611" s="187"/>
      <c r="D611" s="187"/>
      <c r="E611" s="187"/>
      <c r="F611" s="187"/>
      <c r="G611" s="187"/>
      <c r="H611" s="187"/>
      <c r="I611" s="187"/>
      <c r="J611" s="187"/>
      <c r="K611" s="187"/>
      <c r="L611" s="187"/>
      <c r="M611" s="187"/>
      <c r="N611" s="187"/>
      <c r="O611" s="187"/>
      <c r="P611" s="187"/>
      <c r="Q611" s="187"/>
      <c r="R611" s="187"/>
      <c r="S611" s="187"/>
      <c r="T611" s="187"/>
      <c r="U611" s="187"/>
      <c r="V611" s="187"/>
      <c r="W611" s="187"/>
      <c r="X611" s="187"/>
      <c r="Y611" s="187"/>
      <c r="Z611" s="187"/>
    </row>
    <row r="612" spans="1:26" ht="12" customHeight="1" x14ac:dyDescent="0.25">
      <c r="A612" s="187"/>
      <c r="B612" s="187"/>
      <c r="C612" s="187"/>
      <c r="D612" s="187"/>
      <c r="E612" s="187"/>
      <c r="F612" s="187"/>
      <c r="G612" s="187"/>
      <c r="H612" s="187"/>
      <c r="I612" s="187"/>
      <c r="J612" s="187"/>
      <c r="K612" s="187"/>
      <c r="L612" s="187"/>
      <c r="M612" s="187"/>
      <c r="N612" s="187"/>
      <c r="O612" s="187"/>
      <c r="P612" s="187"/>
      <c r="Q612" s="187"/>
      <c r="R612" s="187"/>
      <c r="S612" s="187"/>
      <c r="T612" s="187"/>
      <c r="U612" s="187"/>
      <c r="V612" s="187"/>
      <c r="W612" s="187"/>
      <c r="X612" s="187"/>
      <c r="Y612" s="187"/>
      <c r="Z612" s="187"/>
    </row>
    <row r="613" spans="1:26" ht="12" customHeight="1" x14ac:dyDescent="0.25">
      <c r="A613" s="187"/>
      <c r="B613" s="187"/>
      <c r="C613" s="187"/>
      <c r="D613" s="187"/>
      <c r="E613" s="187"/>
      <c r="F613" s="187"/>
      <c r="G613" s="187"/>
      <c r="H613" s="187"/>
      <c r="I613" s="187"/>
      <c r="J613" s="187"/>
      <c r="K613" s="187"/>
      <c r="L613" s="187"/>
      <c r="M613" s="187"/>
      <c r="N613" s="187"/>
      <c r="O613" s="187"/>
      <c r="P613" s="187"/>
      <c r="Q613" s="187"/>
      <c r="R613" s="187"/>
      <c r="S613" s="187"/>
      <c r="T613" s="187"/>
      <c r="U613" s="187"/>
      <c r="V613" s="187"/>
      <c r="W613" s="187"/>
      <c r="X613" s="187"/>
      <c r="Y613" s="187"/>
      <c r="Z613" s="187"/>
    </row>
    <row r="614" spans="1:26" ht="12" customHeight="1" x14ac:dyDescent="0.25">
      <c r="A614" s="187"/>
      <c r="B614" s="187"/>
      <c r="C614" s="187"/>
      <c r="D614" s="187"/>
      <c r="E614" s="187"/>
      <c r="F614" s="187"/>
      <c r="G614" s="187"/>
      <c r="H614" s="187"/>
      <c r="I614" s="187"/>
      <c r="J614" s="187"/>
      <c r="K614" s="187"/>
      <c r="L614" s="187"/>
      <c r="M614" s="187"/>
      <c r="N614" s="187"/>
      <c r="O614" s="187"/>
      <c r="P614" s="187"/>
      <c r="Q614" s="187"/>
      <c r="R614" s="187"/>
      <c r="S614" s="187"/>
      <c r="T614" s="187"/>
      <c r="U614" s="187"/>
      <c r="V614" s="187"/>
      <c r="W614" s="187"/>
      <c r="X614" s="187"/>
      <c r="Y614" s="187"/>
      <c r="Z614" s="187"/>
    </row>
    <row r="615" spans="1:26" ht="12" customHeight="1" x14ac:dyDescent="0.25">
      <c r="A615" s="187"/>
      <c r="B615" s="187"/>
      <c r="C615" s="187"/>
      <c r="D615" s="187"/>
      <c r="E615" s="187"/>
      <c r="F615" s="187"/>
      <c r="G615" s="187"/>
      <c r="H615" s="187"/>
      <c r="I615" s="187"/>
      <c r="J615" s="187"/>
      <c r="K615" s="187"/>
      <c r="L615" s="187"/>
      <c r="M615" s="187"/>
      <c r="N615" s="187"/>
      <c r="O615" s="187"/>
      <c r="P615" s="187"/>
      <c r="Q615" s="187"/>
      <c r="R615" s="187"/>
      <c r="S615" s="187"/>
      <c r="T615" s="187"/>
      <c r="U615" s="187"/>
      <c r="V615" s="187"/>
      <c r="W615" s="187"/>
      <c r="X615" s="187"/>
      <c r="Y615" s="187"/>
      <c r="Z615" s="187"/>
    </row>
    <row r="616" spans="1:26" ht="12" customHeight="1" x14ac:dyDescent="0.25">
      <c r="A616" s="187"/>
      <c r="B616" s="187"/>
      <c r="C616" s="187"/>
      <c r="D616" s="187"/>
      <c r="E616" s="187"/>
      <c r="F616" s="187"/>
      <c r="G616" s="187"/>
      <c r="H616" s="187"/>
      <c r="I616" s="187"/>
      <c r="J616" s="187"/>
      <c r="K616" s="187"/>
      <c r="L616" s="187"/>
      <c r="M616" s="187"/>
      <c r="N616" s="187"/>
      <c r="O616" s="187"/>
      <c r="P616" s="187"/>
      <c r="Q616" s="187"/>
      <c r="R616" s="187"/>
      <c r="S616" s="187"/>
      <c r="T616" s="187"/>
      <c r="U616" s="187"/>
      <c r="V616" s="187"/>
      <c r="W616" s="187"/>
      <c r="X616" s="187"/>
      <c r="Y616" s="187"/>
      <c r="Z616" s="187"/>
    </row>
    <row r="617" spans="1:26" ht="12" customHeight="1" x14ac:dyDescent="0.25">
      <c r="A617" s="187"/>
      <c r="B617" s="187"/>
      <c r="C617" s="187"/>
      <c r="D617" s="187"/>
      <c r="E617" s="187"/>
      <c r="F617" s="187"/>
      <c r="G617" s="187"/>
      <c r="H617" s="187"/>
      <c r="I617" s="187"/>
      <c r="J617" s="187"/>
      <c r="K617" s="187"/>
      <c r="L617" s="187"/>
      <c r="M617" s="187"/>
      <c r="N617" s="187"/>
      <c r="O617" s="187"/>
      <c r="P617" s="187"/>
      <c r="Q617" s="187"/>
      <c r="R617" s="187"/>
      <c r="S617" s="187"/>
      <c r="T617" s="187"/>
      <c r="U617" s="187"/>
      <c r="V617" s="187"/>
      <c r="W617" s="187"/>
      <c r="X617" s="187"/>
      <c r="Y617" s="187"/>
      <c r="Z617" s="187"/>
    </row>
    <row r="618" spans="1:26" ht="12" customHeight="1" x14ac:dyDescent="0.25">
      <c r="A618" s="187"/>
      <c r="B618" s="187"/>
      <c r="C618" s="187"/>
      <c r="D618" s="187"/>
      <c r="E618" s="187"/>
      <c r="F618" s="187"/>
      <c r="G618" s="187"/>
      <c r="H618" s="187"/>
      <c r="I618" s="187"/>
      <c r="J618" s="187"/>
      <c r="K618" s="187"/>
      <c r="L618" s="187"/>
      <c r="M618" s="187"/>
      <c r="N618" s="187"/>
      <c r="O618" s="187"/>
      <c r="P618" s="187"/>
      <c r="Q618" s="187"/>
      <c r="R618" s="187"/>
      <c r="S618" s="187"/>
      <c r="T618" s="187"/>
      <c r="U618" s="187"/>
      <c r="V618" s="187"/>
      <c r="W618" s="187"/>
      <c r="X618" s="187"/>
      <c r="Y618" s="187"/>
      <c r="Z618" s="187"/>
    </row>
    <row r="619" spans="1:26" ht="12" customHeight="1" x14ac:dyDescent="0.25">
      <c r="A619" s="187"/>
      <c r="B619" s="187"/>
      <c r="C619" s="187"/>
      <c r="D619" s="187"/>
      <c r="E619" s="187"/>
      <c r="F619" s="187"/>
      <c r="G619" s="187"/>
      <c r="H619" s="187"/>
      <c r="I619" s="187"/>
      <c r="J619" s="187"/>
      <c r="K619" s="187"/>
      <c r="L619" s="187"/>
      <c r="M619" s="187"/>
      <c r="N619" s="187"/>
      <c r="O619" s="187"/>
      <c r="P619" s="187"/>
      <c r="Q619" s="187"/>
      <c r="R619" s="187"/>
      <c r="S619" s="187"/>
      <c r="T619" s="187"/>
      <c r="U619" s="187"/>
      <c r="V619" s="187"/>
      <c r="W619" s="187"/>
      <c r="X619" s="187"/>
      <c r="Y619" s="187"/>
      <c r="Z619" s="187"/>
    </row>
    <row r="620" spans="1:26" ht="12" customHeight="1" x14ac:dyDescent="0.25">
      <c r="A620" s="187"/>
      <c r="B620" s="187"/>
      <c r="C620" s="187"/>
      <c r="D620" s="187"/>
      <c r="E620" s="187"/>
      <c r="F620" s="187"/>
      <c r="G620" s="187"/>
      <c r="H620" s="187"/>
      <c r="I620" s="187"/>
      <c r="J620" s="187"/>
      <c r="K620" s="187"/>
      <c r="L620" s="187"/>
      <c r="M620" s="187"/>
      <c r="N620" s="187"/>
      <c r="O620" s="187"/>
      <c r="P620" s="187"/>
      <c r="Q620" s="187"/>
      <c r="R620" s="187"/>
      <c r="S620" s="187"/>
      <c r="T620" s="187"/>
      <c r="U620" s="187"/>
      <c r="V620" s="187"/>
      <c r="W620" s="187"/>
      <c r="X620" s="187"/>
      <c r="Y620" s="187"/>
      <c r="Z620" s="187"/>
    </row>
    <row r="621" spans="1:26" ht="12" customHeight="1" x14ac:dyDescent="0.25">
      <c r="A621" s="187"/>
      <c r="B621" s="187"/>
      <c r="C621" s="187"/>
      <c r="D621" s="187"/>
      <c r="E621" s="187"/>
      <c r="F621" s="187"/>
      <c r="G621" s="187"/>
      <c r="H621" s="187"/>
      <c r="I621" s="187"/>
      <c r="J621" s="187"/>
      <c r="K621" s="187"/>
      <c r="L621" s="187"/>
      <c r="M621" s="187"/>
      <c r="N621" s="187"/>
      <c r="O621" s="187"/>
      <c r="P621" s="187"/>
      <c r="Q621" s="187"/>
      <c r="R621" s="187"/>
      <c r="S621" s="187"/>
      <c r="T621" s="187"/>
      <c r="U621" s="187"/>
      <c r="V621" s="187"/>
      <c r="W621" s="187"/>
      <c r="X621" s="187"/>
      <c r="Y621" s="187"/>
      <c r="Z621" s="187"/>
    </row>
    <row r="622" spans="1:26" ht="12" customHeight="1" x14ac:dyDescent="0.25">
      <c r="A622" s="187"/>
      <c r="B622" s="187"/>
      <c r="C622" s="187"/>
      <c r="D622" s="187"/>
      <c r="E622" s="187"/>
      <c r="F622" s="187"/>
      <c r="G622" s="187"/>
      <c r="H622" s="187"/>
      <c r="I622" s="187"/>
      <c r="J622" s="187"/>
      <c r="K622" s="187"/>
      <c r="L622" s="187"/>
      <c r="M622" s="187"/>
      <c r="N622" s="187"/>
      <c r="O622" s="187"/>
      <c r="P622" s="187"/>
      <c r="Q622" s="187"/>
      <c r="R622" s="187"/>
      <c r="S622" s="187"/>
      <c r="T622" s="187"/>
      <c r="U622" s="187"/>
      <c r="V622" s="187"/>
      <c r="W622" s="187"/>
      <c r="X622" s="187"/>
      <c r="Y622" s="187"/>
      <c r="Z622" s="187"/>
    </row>
    <row r="623" spans="1:26" ht="12" customHeight="1" x14ac:dyDescent="0.25">
      <c r="A623" s="187"/>
      <c r="B623" s="187"/>
      <c r="C623" s="187"/>
      <c r="D623" s="187"/>
      <c r="E623" s="187"/>
      <c r="F623" s="187"/>
      <c r="G623" s="187"/>
      <c r="H623" s="187"/>
      <c r="I623" s="187"/>
      <c r="J623" s="187"/>
      <c r="K623" s="187"/>
      <c r="L623" s="187"/>
      <c r="M623" s="187"/>
      <c r="N623" s="187"/>
      <c r="O623" s="187"/>
      <c r="P623" s="187"/>
      <c r="Q623" s="187"/>
      <c r="R623" s="187"/>
      <c r="S623" s="187"/>
      <c r="T623" s="187"/>
      <c r="U623" s="187"/>
      <c r="V623" s="187"/>
      <c r="W623" s="187"/>
      <c r="X623" s="187"/>
      <c r="Y623" s="187"/>
      <c r="Z623" s="187"/>
    </row>
    <row r="624" spans="1:26" ht="12" customHeight="1" x14ac:dyDescent="0.25">
      <c r="A624" s="187"/>
      <c r="B624" s="187"/>
      <c r="C624" s="187"/>
      <c r="D624" s="187"/>
      <c r="E624" s="187"/>
      <c r="F624" s="187"/>
      <c r="G624" s="187"/>
      <c r="H624" s="187"/>
      <c r="I624" s="187"/>
      <c r="J624" s="187"/>
      <c r="K624" s="187"/>
      <c r="L624" s="187"/>
      <c r="M624" s="187"/>
      <c r="N624" s="187"/>
      <c r="O624" s="187"/>
      <c r="P624" s="187"/>
      <c r="Q624" s="187"/>
      <c r="R624" s="187"/>
      <c r="S624" s="187"/>
      <c r="T624" s="187"/>
      <c r="U624" s="187"/>
      <c r="V624" s="187"/>
      <c r="W624" s="187"/>
      <c r="X624" s="187"/>
      <c r="Y624" s="187"/>
      <c r="Z624" s="187"/>
    </row>
    <row r="625" spans="1:26" ht="12" customHeight="1" x14ac:dyDescent="0.25">
      <c r="A625" s="187"/>
      <c r="B625" s="187"/>
      <c r="C625" s="187"/>
      <c r="D625" s="187"/>
      <c r="E625" s="187"/>
      <c r="F625" s="187"/>
      <c r="G625" s="187"/>
      <c r="H625" s="187"/>
      <c r="I625" s="187"/>
      <c r="J625" s="187"/>
      <c r="K625" s="187"/>
      <c r="L625" s="187"/>
      <c r="M625" s="187"/>
      <c r="N625" s="187"/>
      <c r="O625" s="187"/>
      <c r="P625" s="187"/>
      <c r="Q625" s="187"/>
      <c r="R625" s="187"/>
      <c r="S625" s="187"/>
      <c r="T625" s="187"/>
      <c r="U625" s="187"/>
      <c r="V625" s="187"/>
      <c r="W625" s="187"/>
      <c r="X625" s="187"/>
      <c r="Y625" s="187"/>
      <c r="Z625" s="187"/>
    </row>
    <row r="626" spans="1:26" ht="12" customHeight="1" x14ac:dyDescent="0.25">
      <c r="A626" s="187"/>
      <c r="B626" s="187"/>
      <c r="C626" s="187"/>
      <c r="D626" s="187"/>
      <c r="E626" s="187"/>
      <c r="F626" s="187"/>
      <c r="G626" s="187"/>
      <c r="H626" s="187"/>
      <c r="I626" s="187"/>
      <c r="J626" s="187"/>
      <c r="K626" s="187"/>
      <c r="L626" s="187"/>
      <c r="M626" s="187"/>
      <c r="N626" s="187"/>
      <c r="O626" s="187"/>
      <c r="P626" s="187"/>
      <c r="Q626" s="187"/>
      <c r="R626" s="187"/>
      <c r="S626" s="187"/>
      <c r="T626" s="187"/>
      <c r="U626" s="187"/>
      <c r="V626" s="187"/>
      <c r="W626" s="187"/>
      <c r="X626" s="187"/>
      <c r="Y626" s="187"/>
      <c r="Z626" s="187"/>
    </row>
    <row r="627" spans="1:26" ht="12" customHeight="1" x14ac:dyDescent="0.25">
      <c r="A627" s="187"/>
      <c r="B627" s="187"/>
      <c r="C627" s="187"/>
      <c r="D627" s="187"/>
      <c r="E627" s="187"/>
      <c r="F627" s="187"/>
      <c r="G627" s="187"/>
      <c r="H627" s="187"/>
      <c r="I627" s="187"/>
      <c r="J627" s="187"/>
      <c r="K627" s="187"/>
      <c r="L627" s="187"/>
      <c r="M627" s="187"/>
      <c r="N627" s="187"/>
      <c r="O627" s="187"/>
      <c r="P627" s="187"/>
      <c r="Q627" s="187"/>
      <c r="R627" s="187"/>
      <c r="S627" s="187"/>
      <c r="T627" s="187"/>
      <c r="U627" s="187"/>
      <c r="V627" s="187"/>
      <c r="W627" s="187"/>
      <c r="X627" s="187"/>
      <c r="Y627" s="187"/>
      <c r="Z627" s="187"/>
    </row>
    <row r="628" spans="1:26" ht="12" customHeight="1" x14ac:dyDescent="0.25">
      <c r="A628" s="187"/>
      <c r="B628" s="187"/>
      <c r="C628" s="187"/>
      <c r="D628" s="187"/>
      <c r="E628" s="187"/>
      <c r="F628" s="187"/>
      <c r="G628" s="187"/>
      <c r="H628" s="187"/>
      <c r="I628" s="187"/>
      <c r="J628" s="187"/>
      <c r="K628" s="187"/>
      <c r="L628" s="187"/>
      <c r="M628" s="187"/>
      <c r="N628" s="187"/>
      <c r="O628" s="187"/>
      <c r="P628" s="187"/>
      <c r="Q628" s="187"/>
      <c r="R628" s="187"/>
      <c r="S628" s="187"/>
      <c r="T628" s="187"/>
      <c r="U628" s="187"/>
      <c r="V628" s="187"/>
      <c r="W628" s="187"/>
      <c r="X628" s="187"/>
      <c r="Y628" s="187"/>
      <c r="Z628" s="187"/>
    </row>
    <row r="629" spans="1:26" ht="12" customHeight="1" x14ac:dyDescent="0.25">
      <c r="A629" s="187"/>
      <c r="B629" s="187"/>
      <c r="C629" s="187"/>
      <c r="D629" s="187"/>
      <c r="E629" s="187"/>
      <c r="F629" s="187"/>
      <c r="G629" s="187"/>
      <c r="H629" s="187"/>
      <c r="I629" s="187"/>
      <c r="J629" s="187"/>
      <c r="K629" s="187"/>
      <c r="L629" s="187"/>
      <c r="M629" s="187"/>
      <c r="N629" s="187"/>
      <c r="O629" s="187"/>
      <c r="P629" s="187"/>
      <c r="Q629" s="187"/>
      <c r="R629" s="187"/>
      <c r="S629" s="187"/>
      <c r="T629" s="187"/>
      <c r="U629" s="187"/>
      <c r="V629" s="187"/>
      <c r="W629" s="187"/>
      <c r="X629" s="187"/>
      <c r="Y629" s="187"/>
      <c r="Z629" s="187"/>
    </row>
    <row r="630" spans="1:26" ht="12" customHeight="1" x14ac:dyDescent="0.25">
      <c r="A630" s="187"/>
      <c r="B630" s="187"/>
      <c r="C630" s="187"/>
      <c r="D630" s="187"/>
      <c r="E630" s="187"/>
      <c r="F630" s="187"/>
      <c r="G630" s="187"/>
      <c r="H630" s="187"/>
      <c r="I630" s="187"/>
      <c r="J630" s="187"/>
      <c r="K630" s="187"/>
      <c r="L630" s="187"/>
      <c r="M630" s="187"/>
      <c r="N630" s="187"/>
      <c r="O630" s="187"/>
      <c r="P630" s="187"/>
      <c r="Q630" s="187"/>
      <c r="R630" s="187"/>
      <c r="S630" s="187"/>
      <c r="T630" s="187"/>
      <c r="U630" s="187"/>
      <c r="V630" s="187"/>
      <c r="W630" s="187"/>
      <c r="X630" s="187"/>
      <c r="Y630" s="187"/>
      <c r="Z630" s="187"/>
    </row>
    <row r="631" spans="1:26" ht="12" customHeight="1" x14ac:dyDescent="0.25">
      <c r="A631" s="187"/>
      <c r="B631" s="187"/>
      <c r="C631" s="187"/>
      <c r="D631" s="187"/>
      <c r="E631" s="187"/>
      <c r="F631" s="187"/>
      <c r="G631" s="187"/>
      <c r="H631" s="187"/>
      <c r="I631" s="187"/>
      <c r="J631" s="187"/>
      <c r="K631" s="187"/>
      <c r="L631" s="187"/>
      <c r="M631" s="187"/>
      <c r="N631" s="187"/>
      <c r="O631" s="187"/>
      <c r="P631" s="187"/>
      <c r="Q631" s="187"/>
      <c r="R631" s="187"/>
      <c r="S631" s="187"/>
      <c r="T631" s="187"/>
      <c r="U631" s="187"/>
      <c r="V631" s="187"/>
      <c r="W631" s="187"/>
      <c r="X631" s="187"/>
      <c r="Y631" s="187"/>
      <c r="Z631" s="187"/>
    </row>
    <row r="632" spans="1:26" ht="12" customHeight="1" x14ac:dyDescent="0.25">
      <c r="A632" s="187"/>
      <c r="B632" s="187"/>
      <c r="C632" s="187"/>
      <c r="D632" s="187"/>
      <c r="E632" s="187"/>
      <c r="F632" s="187"/>
      <c r="G632" s="187"/>
      <c r="H632" s="187"/>
      <c r="I632" s="187"/>
      <c r="J632" s="187"/>
      <c r="K632" s="187"/>
      <c r="L632" s="187"/>
      <c r="M632" s="187"/>
      <c r="N632" s="187"/>
      <c r="O632" s="187"/>
      <c r="P632" s="187"/>
      <c r="Q632" s="187"/>
      <c r="R632" s="187"/>
      <c r="S632" s="187"/>
      <c r="T632" s="187"/>
      <c r="U632" s="187"/>
      <c r="V632" s="187"/>
      <c r="W632" s="187"/>
      <c r="X632" s="187"/>
      <c r="Y632" s="187"/>
      <c r="Z632" s="187"/>
    </row>
    <row r="633" spans="1:26" ht="12" customHeight="1" x14ac:dyDescent="0.25">
      <c r="A633" s="187"/>
      <c r="B633" s="187"/>
      <c r="C633" s="187"/>
      <c r="D633" s="187"/>
      <c r="E633" s="187"/>
      <c r="F633" s="187"/>
      <c r="G633" s="187"/>
      <c r="H633" s="187"/>
      <c r="I633" s="187"/>
      <c r="J633" s="187"/>
      <c r="K633" s="187"/>
      <c r="L633" s="187"/>
      <c r="M633" s="187"/>
      <c r="N633" s="187"/>
      <c r="O633" s="187"/>
      <c r="P633" s="187"/>
      <c r="Q633" s="187"/>
      <c r="R633" s="187"/>
      <c r="S633" s="187"/>
      <c r="T633" s="187"/>
      <c r="U633" s="187"/>
      <c r="V633" s="187"/>
      <c r="W633" s="187"/>
      <c r="X633" s="187"/>
      <c r="Y633" s="187"/>
      <c r="Z633" s="187"/>
    </row>
    <row r="634" spans="1:26" ht="12" customHeight="1" x14ac:dyDescent="0.25">
      <c r="A634" s="187"/>
      <c r="B634" s="187"/>
      <c r="C634" s="187"/>
      <c r="D634" s="187"/>
      <c r="E634" s="187"/>
      <c r="F634" s="187"/>
      <c r="G634" s="187"/>
      <c r="H634" s="187"/>
      <c r="I634" s="187"/>
      <c r="J634" s="187"/>
      <c r="K634" s="187"/>
      <c r="L634" s="187"/>
      <c r="M634" s="187"/>
      <c r="N634" s="187"/>
      <c r="O634" s="187"/>
      <c r="P634" s="187"/>
      <c r="Q634" s="187"/>
      <c r="R634" s="187"/>
      <c r="S634" s="187"/>
      <c r="T634" s="187"/>
      <c r="U634" s="187"/>
      <c r="V634" s="187"/>
      <c r="W634" s="187"/>
      <c r="X634" s="187"/>
      <c r="Y634" s="187"/>
      <c r="Z634" s="187"/>
    </row>
    <row r="635" spans="1:26" ht="12" customHeight="1" x14ac:dyDescent="0.25">
      <c r="A635" s="187"/>
      <c r="B635" s="187"/>
      <c r="C635" s="187"/>
      <c r="D635" s="187"/>
      <c r="E635" s="187"/>
      <c r="F635" s="187"/>
      <c r="G635" s="187"/>
      <c r="H635" s="187"/>
      <c r="I635" s="187"/>
      <c r="J635" s="187"/>
      <c r="K635" s="187"/>
      <c r="L635" s="187"/>
      <c r="M635" s="187"/>
      <c r="N635" s="187"/>
      <c r="O635" s="187"/>
      <c r="P635" s="187"/>
      <c r="Q635" s="187"/>
      <c r="R635" s="187"/>
      <c r="S635" s="187"/>
      <c r="T635" s="187"/>
      <c r="U635" s="187"/>
      <c r="V635" s="187"/>
      <c r="W635" s="187"/>
      <c r="X635" s="187"/>
      <c r="Y635" s="187"/>
      <c r="Z635" s="187"/>
    </row>
    <row r="636" spans="1:26" ht="12" customHeight="1" x14ac:dyDescent="0.25">
      <c r="A636" s="187"/>
      <c r="B636" s="187"/>
      <c r="C636" s="187"/>
      <c r="D636" s="187"/>
      <c r="E636" s="187"/>
      <c r="F636" s="187"/>
      <c r="G636" s="187"/>
      <c r="H636" s="187"/>
      <c r="I636" s="187"/>
      <c r="J636" s="187"/>
      <c r="K636" s="187"/>
      <c r="L636" s="187"/>
      <c r="M636" s="187"/>
      <c r="N636" s="187"/>
      <c r="O636" s="187"/>
      <c r="P636" s="187"/>
      <c r="Q636" s="187"/>
      <c r="R636" s="187"/>
      <c r="S636" s="187"/>
      <c r="T636" s="187"/>
      <c r="U636" s="187"/>
      <c r="V636" s="187"/>
      <c r="W636" s="187"/>
      <c r="X636" s="187"/>
      <c r="Y636" s="187"/>
      <c r="Z636" s="187"/>
    </row>
    <row r="637" spans="1:26" ht="12" customHeight="1" x14ac:dyDescent="0.25">
      <c r="A637" s="187"/>
      <c r="B637" s="187"/>
      <c r="C637" s="187"/>
      <c r="D637" s="187"/>
      <c r="E637" s="187"/>
      <c r="F637" s="187"/>
      <c r="G637" s="187"/>
      <c r="H637" s="187"/>
      <c r="I637" s="187"/>
      <c r="J637" s="187"/>
      <c r="K637" s="187"/>
      <c r="L637" s="187"/>
      <c r="M637" s="187"/>
      <c r="N637" s="187"/>
      <c r="O637" s="187"/>
      <c r="P637" s="187"/>
      <c r="Q637" s="187"/>
      <c r="R637" s="187"/>
      <c r="S637" s="187"/>
      <c r="T637" s="187"/>
      <c r="U637" s="187"/>
      <c r="V637" s="187"/>
      <c r="W637" s="187"/>
      <c r="X637" s="187"/>
      <c r="Y637" s="187"/>
      <c r="Z637" s="187"/>
    </row>
    <row r="638" spans="1:26" ht="12" customHeight="1" x14ac:dyDescent="0.25">
      <c r="A638" s="187"/>
      <c r="B638" s="187"/>
      <c r="C638" s="187"/>
      <c r="D638" s="187"/>
      <c r="E638" s="187"/>
      <c r="F638" s="187"/>
      <c r="G638" s="187"/>
      <c r="H638" s="187"/>
      <c r="I638" s="187"/>
      <c r="J638" s="187"/>
      <c r="K638" s="187"/>
      <c r="L638" s="187"/>
      <c r="M638" s="187"/>
      <c r="N638" s="187"/>
      <c r="O638" s="187"/>
      <c r="P638" s="187"/>
      <c r="Q638" s="187"/>
      <c r="R638" s="187"/>
      <c r="S638" s="187"/>
      <c r="T638" s="187"/>
      <c r="U638" s="187"/>
      <c r="V638" s="187"/>
      <c r="W638" s="187"/>
      <c r="X638" s="187"/>
      <c r="Y638" s="187"/>
      <c r="Z638" s="187"/>
    </row>
    <row r="639" spans="1:26" ht="12" customHeight="1" x14ac:dyDescent="0.25">
      <c r="A639" s="187"/>
      <c r="B639" s="187"/>
      <c r="C639" s="187"/>
      <c r="D639" s="187"/>
      <c r="E639" s="187"/>
      <c r="F639" s="187"/>
      <c r="G639" s="187"/>
      <c r="H639" s="187"/>
      <c r="I639" s="187"/>
      <c r="J639" s="187"/>
      <c r="K639" s="187"/>
      <c r="L639" s="187"/>
      <c r="M639" s="187"/>
      <c r="N639" s="187"/>
      <c r="O639" s="187"/>
      <c r="P639" s="187"/>
      <c r="Q639" s="187"/>
      <c r="R639" s="187"/>
      <c r="S639" s="187"/>
      <c r="T639" s="187"/>
      <c r="U639" s="187"/>
      <c r="V639" s="187"/>
      <c r="W639" s="187"/>
      <c r="X639" s="187"/>
      <c r="Y639" s="187"/>
      <c r="Z639" s="187"/>
    </row>
    <row r="640" spans="1:26" ht="12" customHeight="1" x14ac:dyDescent="0.25">
      <c r="A640" s="187"/>
      <c r="B640" s="187"/>
      <c r="C640" s="187"/>
      <c r="D640" s="187"/>
      <c r="E640" s="187"/>
      <c r="F640" s="187"/>
      <c r="G640" s="187"/>
      <c r="H640" s="187"/>
      <c r="I640" s="187"/>
      <c r="J640" s="187"/>
      <c r="K640" s="187"/>
      <c r="L640" s="187"/>
      <c r="M640" s="187"/>
      <c r="N640" s="187"/>
      <c r="O640" s="187"/>
      <c r="P640" s="187"/>
      <c r="Q640" s="187"/>
      <c r="R640" s="187"/>
      <c r="S640" s="187"/>
      <c r="T640" s="187"/>
      <c r="U640" s="187"/>
      <c r="V640" s="187"/>
      <c r="W640" s="187"/>
      <c r="X640" s="187"/>
      <c r="Y640" s="187"/>
      <c r="Z640" s="187"/>
    </row>
    <row r="641" spans="1:26" ht="12" customHeight="1" x14ac:dyDescent="0.25">
      <c r="A641" s="187"/>
      <c r="B641" s="187"/>
      <c r="C641" s="187"/>
      <c r="D641" s="187"/>
      <c r="E641" s="187"/>
      <c r="F641" s="187"/>
      <c r="G641" s="187"/>
      <c r="H641" s="187"/>
      <c r="I641" s="187"/>
      <c r="J641" s="187"/>
      <c r="K641" s="187"/>
      <c r="L641" s="187"/>
      <c r="M641" s="187"/>
      <c r="N641" s="187"/>
      <c r="O641" s="187"/>
      <c r="P641" s="187"/>
      <c r="Q641" s="187"/>
      <c r="R641" s="187"/>
      <c r="S641" s="187"/>
      <c r="T641" s="187"/>
      <c r="U641" s="187"/>
      <c r="V641" s="187"/>
      <c r="W641" s="187"/>
      <c r="X641" s="187"/>
      <c r="Y641" s="187"/>
      <c r="Z641" s="187"/>
    </row>
    <row r="642" spans="1:26" ht="12" customHeight="1" x14ac:dyDescent="0.25">
      <c r="A642" s="187"/>
      <c r="B642" s="187"/>
      <c r="C642" s="187"/>
      <c r="D642" s="187"/>
      <c r="E642" s="187"/>
      <c r="F642" s="187"/>
      <c r="G642" s="187"/>
      <c r="H642" s="187"/>
      <c r="I642" s="187"/>
      <c r="J642" s="187"/>
      <c r="K642" s="187"/>
      <c r="L642" s="187"/>
      <c r="M642" s="187"/>
      <c r="N642" s="187"/>
      <c r="O642" s="187"/>
      <c r="P642" s="187"/>
      <c r="Q642" s="187"/>
      <c r="R642" s="187"/>
      <c r="S642" s="187"/>
      <c r="T642" s="187"/>
      <c r="U642" s="187"/>
      <c r="V642" s="187"/>
      <c r="W642" s="187"/>
      <c r="X642" s="187"/>
      <c r="Y642" s="187"/>
      <c r="Z642" s="187"/>
    </row>
    <row r="643" spans="1:26" ht="12" customHeight="1" x14ac:dyDescent="0.25">
      <c r="A643" s="187"/>
      <c r="B643" s="187"/>
      <c r="C643" s="187"/>
      <c r="D643" s="187"/>
      <c r="E643" s="187"/>
      <c r="F643" s="187"/>
      <c r="G643" s="187"/>
      <c r="H643" s="187"/>
      <c r="I643" s="187"/>
      <c r="J643" s="187"/>
      <c r="K643" s="187"/>
      <c r="L643" s="187"/>
      <c r="M643" s="187"/>
      <c r="N643" s="187"/>
      <c r="O643" s="187"/>
      <c r="P643" s="187"/>
      <c r="Q643" s="187"/>
      <c r="R643" s="187"/>
      <c r="S643" s="187"/>
      <c r="T643" s="187"/>
      <c r="U643" s="187"/>
      <c r="V643" s="187"/>
      <c r="W643" s="187"/>
      <c r="X643" s="187"/>
      <c r="Y643" s="187"/>
      <c r="Z643" s="187"/>
    </row>
    <row r="644" spans="1:26" ht="12" customHeight="1" x14ac:dyDescent="0.25">
      <c r="A644" s="187"/>
      <c r="B644" s="187"/>
      <c r="C644" s="187"/>
      <c r="D644" s="187"/>
      <c r="E644" s="187"/>
      <c r="F644" s="187"/>
      <c r="G644" s="187"/>
      <c r="H644" s="187"/>
      <c r="I644" s="187"/>
      <c r="J644" s="187"/>
      <c r="K644" s="187"/>
      <c r="L644" s="187"/>
      <c r="M644" s="187"/>
      <c r="N644" s="187"/>
      <c r="O644" s="187"/>
      <c r="P644" s="187"/>
      <c r="Q644" s="187"/>
      <c r="R644" s="187"/>
      <c r="S644" s="187"/>
      <c r="T644" s="187"/>
      <c r="U644" s="187"/>
      <c r="V644" s="187"/>
      <c r="W644" s="187"/>
      <c r="X644" s="187"/>
      <c r="Y644" s="187"/>
      <c r="Z644" s="187"/>
    </row>
    <row r="645" spans="1:26" ht="12" customHeight="1" x14ac:dyDescent="0.25">
      <c r="A645" s="187"/>
      <c r="B645" s="187"/>
      <c r="C645" s="187"/>
      <c r="D645" s="187"/>
      <c r="E645" s="187"/>
      <c r="F645" s="187"/>
      <c r="G645" s="187"/>
      <c r="H645" s="187"/>
      <c r="I645" s="187"/>
      <c r="J645" s="187"/>
      <c r="K645" s="187"/>
      <c r="L645" s="187"/>
      <c r="M645" s="187"/>
      <c r="N645" s="187"/>
      <c r="O645" s="187"/>
      <c r="P645" s="187"/>
      <c r="Q645" s="187"/>
      <c r="R645" s="187"/>
      <c r="S645" s="187"/>
      <c r="T645" s="187"/>
      <c r="U645" s="187"/>
      <c r="V645" s="187"/>
      <c r="W645" s="187"/>
      <c r="X645" s="187"/>
      <c r="Y645" s="187"/>
      <c r="Z645" s="187"/>
    </row>
    <row r="646" spans="1:26" ht="12" customHeight="1" x14ac:dyDescent="0.25">
      <c r="A646" s="187"/>
      <c r="B646" s="187"/>
      <c r="C646" s="187"/>
      <c r="D646" s="187"/>
      <c r="E646" s="187"/>
      <c r="F646" s="187"/>
      <c r="G646" s="187"/>
      <c r="H646" s="187"/>
      <c r="I646" s="187"/>
      <c r="J646" s="187"/>
      <c r="K646" s="187"/>
      <c r="L646" s="187"/>
      <c r="M646" s="187"/>
      <c r="N646" s="187"/>
      <c r="O646" s="187"/>
      <c r="P646" s="187"/>
      <c r="Q646" s="187"/>
      <c r="R646" s="187"/>
      <c r="S646" s="187"/>
      <c r="T646" s="187"/>
      <c r="U646" s="187"/>
      <c r="V646" s="187"/>
      <c r="W646" s="187"/>
      <c r="X646" s="187"/>
      <c r="Y646" s="187"/>
      <c r="Z646" s="187"/>
    </row>
    <row r="647" spans="1:26" ht="12" customHeight="1" x14ac:dyDescent="0.25">
      <c r="A647" s="187"/>
      <c r="B647" s="187"/>
      <c r="C647" s="187"/>
      <c r="D647" s="187"/>
      <c r="E647" s="187"/>
      <c r="F647" s="187"/>
      <c r="G647" s="187"/>
      <c r="H647" s="187"/>
      <c r="I647" s="187"/>
      <c r="J647" s="187"/>
      <c r="K647" s="187"/>
      <c r="L647" s="187"/>
      <c r="M647" s="187"/>
      <c r="N647" s="187"/>
      <c r="O647" s="187"/>
      <c r="P647" s="187"/>
      <c r="Q647" s="187"/>
      <c r="R647" s="187"/>
      <c r="S647" s="187"/>
      <c r="T647" s="187"/>
      <c r="U647" s="187"/>
      <c r="V647" s="187"/>
      <c r="W647" s="187"/>
      <c r="X647" s="187"/>
      <c r="Y647" s="187"/>
      <c r="Z647" s="187"/>
    </row>
    <row r="648" spans="1:26" ht="12" customHeight="1" x14ac:dyDescent="0.25">
      <c r="A648" s="187"/>
      <c r="B648" s="187"/>
      <c r="C648" s="187"/>
      <c r="D648" s="187"/>
      <c r="E648" s="187"/>
      <c r="F648" s="187"/>
      <c r="G648" s="187"/>
      <c r="H648" s="187"/>
      <c r="I648" s="187"/>
      <c r="J648" s="187"/>
      <c r="K648" s="187"/>
      <c r="L648" s="187"/>
      <c r="M648" s="187"/>
      <c r="N648" s="187"/>
      <c r="O648" s="187"/>
      <c r="P648" s="187"/>
      <c r="Q648" s="187"/>
      <c r="R648" s="187"/>
      <c r="S648" s="187"/>
      <c r="T648" s="187"/>
      <c r="U648" s="187"/>
      <c r="V648" s="187"/>
      <c r="W648" s="187"/>
      <c r="X648" s="187"/>
      <c r="Y648" s="187"/>
      <c r="Z648" s="187"/>
    </row>
    <row r="649" spans="1:26" ht="12" customHeight="1" x14ac:dyDescent="0.25">
      <c r="A649" s="187"/>
      <c r="B649" s="187"/>
      <c r="C649" s="187"/>
      <c r="D649" s="187"/>
      <c r="E649" s="187"/>
      <c r="F649" s="187"/>
      <c r="G649" s="187"/>
      <c r="H649" s="187"/>
      <c r="I649" s="187"/>
      <c r="J649" s="187"/>
      <c r="K649" s="187"/>
      <c r="L649" s="187"/>
      <c r="M649" s="187"/>
      <c r="N649" s="187"/>
      <c r="O649" s="187"/>
      <c r="P649" s="187"/>
      <c r="Q649" s="187"/>
      <c r="R649" s="187"/>
      <c r="S649" s="187"/>
      <c r="T649" s="187"/>
      <c r="U649" s="187"/>
      <c r="V649" s="187"/>
      <c r="W649" s="187"/>
      <c r="X649" s="187"/>
      <c r="Y649" s="187"/>
      <c r="Z649" s="187"/>
    </row>
    <row r="650" spans="1:26" ht="12" customHeight="1" x14ac:dyDescent="0.25">
      <c r="A650" s="187"/>
      <c r="B650" s="187"/>
      <c r="C650" s="187"/>
      <c r="D650" s="187"/>
      <c r="E650" s="187"/>
      <c r="F650" s="187"/>
      <c r="G650" s="187"/>
      <c r="H650" s="187"/>
      <c r="I650" s="187"/>
      <c r="J650" s="187"/>
      <c r="K650" s="187"/>
      <c r="L650" s="187"/>
      <c r="M650" s="187"/>
      <c r="N650" s="187"/>
      <c r="O650" s="187"/>
      <c r="P650" s="187"/>
      <c r="Q650" s="187"/>
      <c r="R650" s="187"/>
      <c r="S650" s="187"/>
      <c r="T650" s="187"/>
      <c r="U650" s="187"/>
      <c r="V650" s="187"/>
      <c r="W650" s="187"/>
      <c r="X650" s="187"/>
      <c r="Y650" s="187"/>
      <c r="Z650" s="187"/>
    </row>
    <row r="651" spans="1:26" ht="12" customHeight="1" x14ac:dyDescent="0.25">
      <c r="A651" s="187"/>
      <c r="B651" s="187"/>
      <c r="C651" s="187"/>
      <c r="D651" s="187"/>
      <c r="E651" s="187"/>
      <c r="F651" s="187"/>
      <c r="G651" s="187"/>
      <c r="H651" s="187"/>
      <c r="I651" s="187"/>
      <c r="J651" s="187"/>
      <c r="K651" s="187"/>
      <c r="L651" s="187"/>
      <c r="M651" s="187"/>
      <c r="N651" s="187"/>
      <c r="O651" s="187"/>
      <c r="P651" s="187"/>
      <c r="Q651" s="187"/>
      <c r="R651" s="187"/>
      <c r="S651" s="187"/>
      <c r="T651" s="187"/>
      <c r="U651" s="187"/>
      <c r="V651" s="187"/>
      <c r="W651" s="187"/>
      <c r="X651" s="187"/>
      <c r="Y651" s="187"/>
      <c r="Z651" s="187"/>
    </row>
    <row r="652" spans="1:26" ht="12" customHeight="1" x14ac:dyDescent="0.25">
      <c r="A652" s="187"/>
      <c r="B652" s="187"/>
      <c r="C652" s="187"/>
      <c r="D652" s="187"/>
      <c r="E652" s="187"/>
      <c r="F652" s="187"/>
      <c r="G652" s="187"/>
      <c r="H652" s="187"/>
      <c r="I652" s="187"/>
      <c r="J652" s="187"/>
      <c r="K652" s="187"/>
      <c r="L652" s="187"/>
      <c r="M652" s="187"/>
      <c r="N652" s="187"/>
      <c r="O652" s="187"/>
      <c r="P652" s="187"/>
      <c r="Q652" s="187"/>
      <c r="R652" s="187"/>
      <c r="S652" s="187"/>
      <c r="T652" s="187"/>
      <c r="U652" s="187"/>
      <c r="V652" s="187"/>
      <c r="W652" s="187"/>
      <c r="X652" s="187"/>
      <c r="Y652" s="187"/>
      <c r="Z652" s="187"/>
    </row>
    <row r="653" spans="1:26" ht="12" customHeight="1" x14ac:dyDescent="0.25">
      <c r="A653" s="187"/>
      <c r="B653" s="187"/>
      <c r="C653" s="187"/>
      <c r="D653" s="187"/>
      <c r="E653" s="187"/>
      <c r="F653" s="187"/>
      <c r="G653" s="187"/>
      <c r="H653" s="187"/>
      <c r="I653" s="187"/>
      <c r="J653" s="187"/>
      <c r="K653" s="187"/>
      <c r="L653" s="187"/>
      <c r="M653" s="187"/>
      <c r="N653" s="187"/>
      <c r="O653" s="187"/>
      <c r="P653" s="187"/>
      <c r="Q653" s="187"/>
      <c r="R653" s="187"/>
      <c r="S653" s="187"/>
      <c r="T653" s="187"/>
      <c r="U653" s="187"/>
      <c r="V653" s="187"/>
      <c r="W653" s="187"/>
      <c r="X653" s="187"/>
      <c r="Y653" s="187"/>
      <c r="Z653" s="187"/>
    </row>
    <row r="654" spans="1:26" ht="12" customHeight="1" x14ac:dyDescent="0.25">
      <c r="A654" s="187"/>
      <c r="B654" s="187"/>
      <c r="C654" s="187"/>
      <c r="D654" s="187"/>
      <c r="E654" s="187"/>
      <c r="F654" s="187"/>
      <c r="G654" s="187"/>
      <c r="H654" s="187"/>
      <c r="I654" s="187"/>
      <c r="J654" s="187"/>
      <c r="K654" s="187"/>
      <c r="L654" s="187"/>
      <c r="M654" s="187"/>
      <c r="N654" s="187"/>
      <c r="O654" s="187"/>
      <c r="P654" s="187"/>
      <c r="Q654" s="187"/>
      <c r="R654" s="187"/>
      <c r="S654" s="187"/>
      <c r="T654" s="187"/>
      <c r="U654" s="187"/>
      <c r="V654" s="187"/>
      <c r="W654" s="187"/>
      <c r="X654" s="187"/>
      <c r="Y654" s="187"/>
      <c r="Z654" s="187"/>
    </row>
    <row r="655" spans="1:26" ht="12" customHeight="1" x14ac:dyDescent="0.25">
      <c r="A655" s="187"/>
      <c r="B655" s="187"/>
      <c r="C655" s="187"/>
      <c r="D655" s="187"/>
      <c r="E655" s="187"/>
      <c r="F655" s="187"/>
      <c r="G655" s="187"/>
      <c r="H655" s="187"/>
      <c r="I655" s="187"/>
      <c r="J655" s="187"/>
      <c r="K655" s="187"/>
      <c r="L655" s="187"/>
      <c r="M655" s="187"/>
      <c r="N655" s="187"/>
      <c r="O655" s="187"/>
      <c r="P655" s="187"/>
      <c r="Q655" s="187"/>
      <c r="R655" s="187"/>
      <c r="S655" s="187"/>
      <c r="T655" s="187"/>
      <c r="U655" s="187"/>
      <c r="V655" s="187"/>
      <c r="W655" s="187"/>
      <c r="X655" s="187"/>
      <c r="Y655" s="187"/>
      <c r="Z655" s="187"/>
    </row>
    <row r="656" spans="1:26" ht="12" customHeight="1" x14ac:dyDescent="0.25">
      <c r="A656" s="187"/>
      <c r="B656" s="187"/>
      <c r="C656" s="187"/>
      <c r="D656" s="187"/>
      <c r="E656" s="187"/>
      <c r="F656" s="187"/>
      <c r="G656" s="187"/>
      <c r="H656" s="187"/>
      <c r="I656" s="187"/>
      <c r="J656" s="187"/>
      <c r="K656" s="187"/>
      <c r="L656" s="187"/>
      <c r="M656" s="187"/>
      <c r="N656" s="187"/>
      <c r="O656" s="187"/>
      <c r="P656" s="187"/>
      <c r="Q656" s="187"/>
      <c r="R656" s="187"/>
      <c r="S656" s="187"/>
      <c r="T656" s="187"/>
      <c r="U656" s="187"/>
      <c r="V656" s="187"/>
      <c r="W656" s="187"/>
      <c r="X656" s="187"/>
      <c r="Y656" s="187"/>
      <c r="Z656" s="187"/>
    </row>
    <row r="657" spans="1:26" ht="12" customHeight="1" x14ac:dyDescent="0.25">
      <c r="A657" s="187"/>
      <c r="B657" s="187"/>
      <c r="C657" s="187"/>
      <c r="D657" s="187"/>
      <c r="E657" s="187"/>
      <c r="F657" s="187"/>
      <c r="G657" s="187"/>
      <c r="H657" s="187"/>
      <c r="I657" s="187"/>
      <c r="J657" s="187"/>
      <c r="K657" s="187"/>
      <c r="L657" s="187"/>
      <c r="M657" s="187"/>
      <c r="N657" s="187"/>
      <c r="O657" s="187"/>
      <c r="P657" s="187"/>
      <c r="Q657" s="187"/>
      <c r="R657" s="187"/>
      <c r="S657" s="187"/>
      <c r="T657" s="187"/>
      <c r="U657" s="187"/>
      <c r="V657" s="187"/>
      <c r="W657" s="187"/>
      <c r="X657" s="187"/>
      <c r="Y657" s="187"/>
      <c r="Z657" s="187"/>
    </row>
    <row r="658" spans="1:26" ht="12" customHeight="1" x14ac:dyDescent="0.25">
      <c r="A658" s="187"/>
      <c r="B658" s="187"/>
      <c r="C658" s="187"/>
      <c r="D658" s="187"/>
      <c r="E658" s="187"/>
      <c r="F658" s="187"/>
      <c r="G658" s="187"/>
      <c r="H658" s="187"/>
      <c r="I658" s="187"/>
      <c r="J658" s="187"/>
      <c r="K658" s="187"/>
      <c r="L658" s="187"/>
      <c r="M658" s="187"/>
      <c r="N658" s="187"/>
      <c r="O658" s="187"/>
      <c r="P658" s="187"/>
      <c r="Q658" s="187"/>
      <c r="R658" s="187"/>
      <c r="S658" s="187"/>
      <c r="T658" s="187"/>
      <c r="U658" s="187"/>
      <c r="V658" s="187"/>
      <c r="W658" s="187"/>
      <c r="X658" s="187"/>
      <c r="Y658" s="187"/>
      <c r="Z658" s="187"/>
    </row>
    <row r="659" spans="1:26" ht="12" customHeight="1" x14ac:dyDescent="0.25">
      <c r="A659" s="187"/>
      <c r="B659" s="187"/>
      <c r="C659" s="187"/>
      <c r="D659" s="187"/>
      <c r="E659" s="187"/>
      <c r="F659" s="187"/>
      <c r="G659" s="187"/>
      <c r="H659" s="187"/>
      <c r="I659" s="187"/>
      <c r="J659" s="187"/>
      <c r="K659" s="187"/>
      <c r="L659" s="187"/>
      <c r="M659" s="187"/>
      <c r="N659" s="187"/>
      <c r="O659" s="187"/>
      <c r="P659" s="187"/>
      <c r="Q659" s="187"/>
      <c r="R659" s="187"/>
      <c r="S659" s="187"/>
      <c r="T659" s="187"/>
      <c r="U659" s="187"/>
      <c r="V659" s="187"/>
      <c r="W659" s="187"/>
      <c r="X659" s="187"/>
      <c r="Y659" s="187"/>
      <c r="Z659" s="187"/>
    </row>
    <row r="660" spans="1:26" ht="12" customHeight="1" x14ac:dyDescent="0.25">
      <c r="A660" s="187"/>
      <c r="B660" s="187"/>
      <c r="C660" s="187"/>
      <c r="D660" s="187"/>
      <c r="E660" s="187"/>
      <c r="F660" s="187"/>
      <c r="G660" s="187"/>
      <c r="H660" s="187"/>
      <c r="I660" s="187"/>
      <c r="J660" s="187"/>
      <c r="K660" s="187"/>
      <c r="L660" s="187"/>
      <c r="M660" s="187"/>
      <c r="N660" s="187"/>
      <c r="O660" s="187"/>
      <c r="P660" s="187"/>
      <c r="Q660" s="187"/>
      <c r="R660" s="187"/>
      <c r="S660" s="187"/>
      <c r="T660" s="187"/>
      <c r="U660" s="187"/>
      <c r="V660" s="187"/>
      <c r="W660" s="187"/>
      <c r="X660" s="187"/>
      <c r="Y660" s="187"/>
      <c r="Z660" s="187"/>
    </row>
    <row r="661" spans="1:26" ht="12" customHeight="1" x14ac:dyDescent="0.25">
      <c r="A661" s="187"/>
      <c r="B661" s="187"/>
      <c r="C661" s="187"/>
      <c r="D661" s="187"/>
      <c r="E661" s="187"/>
      <c r="F661" s="187"/>
      <c r="G661" s="187"/>
      <c r="H661" s="187"/>
      <c r="I661" s="187"/>
      <c r="J661" s="187"/>
      <c r="K661" s="187"/>
      <c r="L661" s="187"/>
      <c r="M661" s="187"/>
      <c r="N661" s="187"/>
      <c r="O661" s="187"/>
      <c r="P661" s="187"/>
      <c r="Q661" s="187"/>
      <c r="R661" s="187"/>
      <c r="S661" s="187"/>
      <c r="T661" s="187"/>
      <c r="U661" s="187"/>
      <c r="V661" s="187"/>
      <c r="W661" s="187"/>
      <c r="X661" s="187"/>
      <c r="Y661" s="187"/>
      <c r="Z661" s="187"/>
    </row>
    <row r="662" spans="1:26" ht="12" customHeight="1" x14ac:dyDescent="0.25">
      <c r="A662" s="187"/>
      <c r="B662" s="187"/>
      <c r="C662" s="187"/>
      <c r="D662" s="187"/>
      <c r="E662" s="187"/>
      <c r="F662" s="187"/>
      <c r="G662" s="187"/>
      <c r="H662" s="187"/>
      <c r="I662" s="187"/>
      <c r="J662" s="187"/>
      <c r="K662" s="187"/>
      <c r="L662" s="187"/>
      <c r="M662" s="187"/>
      <c r="N662" s="187"/>
      <c r="O662" s="187"/>
      <c r="P662" s="187"/>
      <c r="Q662" s="187"/>
      <c r="R662" s="187"/>
      <c r="S662" s="187"/>
      <c r="T662" s="187"/>
      <c r="U662" s="187"/>
      <c r="V662" s="187"/>
      <c r="W662" s="187"/>
      <c r="X662" s="187"/>
      <c r="Y662" s="187"/>
      <c r="Z662" s="187"/>
    </row>
    <row r="663" spans="1:26" ht="12" customHeight="1" x14ac:dyDescent="0.25">
      <c r="A663" s="187"/>
      <c r="B663" s="187"/>
      <c r="C663" s="187"/>
      <c r="D663" s="187"/>
      <c r="E663" s="187"/>
      <c r="F663" s="187"/>
      <c r="G663" s="187"/>
      <c r="H663" s="187"/>
      <c r="I663" s="187"/>
      <c r="J663" s="187"/>
      <c r="K663" s="187"/>
      <c r="L663" s="187"/>
      <c r="M663" s="187"/>
      <c r="N663" s="187"/>
      <c r="O663" s="187"/>
      <c r="P663" s="187"/>
      <c r="Q663" s="187"/>
      <c r="R663" s="187"/>
      <c r="S663" s="187"/>
      <c r="T663" s="187"/>
      <c r="U663" s="187"/>
      <c r="V663" s="187"/>
      <c r="W663" s="187"/>
      <c r="X663" s="187"/>
      <c r="Y663" s="187"/>
      <c r="Z663" s="187"/>
    </row>
    <row r="664" spans="1:26" ht="12" customHeight="1" x14ac:dyDescent="0.25">
      <c r="A664" s="187"/>
      <c r="B664" s="187"/>
      <c r="C664" s="187"/>
      <c r="D664" s="187"/>
      <c r="E664" s="187"/>
      <c r="F664" s="187"/>
      <c r="G664" s="187"/>
      <c r="H664" s="187"/>
      <c r="I664" s="187"/>
      <c r="J664" s="187"/>
      <c r="K664" s="187"/>
      <c r="L664" s="187"/>
      <c r="M664" s="187"/>
      <c r="N664" s="187"/>
      <c r="O664" s="187"/>
      <c r="P664" s="187"/>
      <c r="Q664" s="187"/>
      <c r="R664" s="187"/>
      <c r="S664" s="187"/>
      <c r="T664" s="187"/>
      <c r="U664" s="187"/>
      <c r="V664" s="187"/>
      <c r="W664" s="187"/>
      <c r="X664" s="187"/>
      <c r="Y664" s="187"/>
      <c r="Z664" s="187"/>
    </row>
    <row r="665" spans="1:26" ht="12" customHeight="1" x14ac:dyDescent="0.25">
      <c r="A665" s="187"/>
      <c r="B665" s="187"/>
      <c r="C665" s="187"/>
      <c r="D665" s="187"/>
      <c r="E665" s="187"/>
      <c r="F665" s="187"/>
      <c r="G665" s="187"/>
      <c r="H665" s="187"/>
      <c r="I665" s="187"/>
      <c r="J665" s="187"/>
      <c r="K665" s="187"/>
      <c r="L665" s="187"/>
      <c r="M665" s="187"/>
      <c r="N665" s="187"/>
      <c r="O665" s="187"/>
      <c r="P665" s="187"/>
      <c r="Q665" s="187"/>
      <c r="R665" s="187"/>
      <c r="S665" s="187"/>
      <c r="T665" s="187"/>
      <c r="U665" s="187"/>
      <c r="V665" s="187"/>
      <c r="W665" s="187"/>
      <c r="X665" s="187"/>
      <c r="Y665" s="187"/>
      <c r="Z665" s="187"/>
    </row>
    <row r="666" spans="1:26" ht="12" customHeight="1" x14ac:dyDescent="0.25">
      <c r="A666" s="187"/>
      <c r="B666" s="187"/>
      <c r="C666" s="187"/>
      <c r="D666" s="187"/>
      <c r="E666" s="187"/>
      <c r="F666" s="187"/>
      <c r="G666" s="187"/>
      <c r="H666" s="187"/>
      <c r="I666" s="187"/>
      <c r="J666" s="187"/>
      <c r="K666" s="187"/>
      <c r="L666" s="187"/>
      <c r="M666" s="187"/>
      <c r="N666" s="187"/>
      <c r="O666" s="187"/>
      <c r="P666" s="187"/>
      <c r="Q666" s="187"/>
      <c r="R666" s="187"/>
      <c r="S666" s="187"/>
      <c r="T666" s="187"/>
      <c r="U666" s="187"/>
      <c r="V666" s="187"/>
      <c r="W666" s="187"/>
      <c r="X666" s="187"/>
      <c r="Y666" s="187"/>
      <c r="Z666" s="187"/>
    </row>
    <row r="667" spans="1:26" ht="12" customHeight="1" x14ac:dyDescent="0.25">
      <c r="A667" s="187"/>
      <c r="B667" s="187"/>
      <c r="C667" s="187"/>
      <c r="D667" s="187"/>
      <c r="E667" s="187"/>
      <c r="F667" s="187"/>
      <c r="G667" s="187"/>
      <c r="H667" s="187"/>
      <c r="I667" s="187"/>
      <c r="J667" s="187"/>
      <c r="K667" s="187"/>
      <c r="L667" s="187"/>
      <c r="M667" s="187"/>
      <c r="N667" s="187"/>
      <c r="O667" s="187"/>
      <c r="P667" s="187"/>
      <c r="Q667" s="187"/>
      <c r="R667" s="187"/>
      <c r="S667" s="187"/>
      <c r="T667" s="187"/>
      <c r="U667" s="187"/>
      <c r="V667" s="187"/>
      <c r="W667" s="187"/>
      <c r="X667" s="187"/>
      <c r="Y667" s="187"/>
      <c r="Z667" s="187"/>
    </row>
    <row r="668" spans="1:26" ht="12" customHeight="1" x14ac:dyDescent="0.25">
      <c r="A668" s="187"/>
      <c r="B668" s="187"/>
      <c r="C668" s="187"/>
      <c r="D668" s="187"/>
      <c r="E668" s="187"/>
      <c r="F668" s="187"/>
      <c r="G668" s="187"/>
      <c r="H668" s="187"/>
      <c r="I668" s="187"/>
      <c r="J668" s="187"/>
      <c r="K668" s="187"/>
      <c r="L668" s="187"/>
      <c r="M668" s="187"/>
      <c r="N668" s="187"/>
      <c r="O668" s="187"/>
      <c r="P668" s="187"/>
      <c r="Q668" s="187"/>
      <c r="R668" s="187"/>
      <c r="S668" s="187"/>
      <c r="T668" s="187"/>
      <c r="U668" s="187"/>
      <c r="V668" s="187"/>
      <c r="W668" s="187"/>
      <c r="X668" s="187"/>
      <c r="Y668" s="187"/>
      <c r="Z668" s="187"/>
    </row>
    <row r="669" spans="1:26" ht="12" customHeight="1" x14ac:dyDescent="0.25">
      <c r="A669" s="187"/>
      <c r="B669" s="187"/>
      <c r="C669" s="187"/>
      <c r="D669" s="187"/>
      <c r="E669" s="187"/>
      <c r="F669" s="187"/>
      <c r="G669" s="187"/>
      <c r="H669" s="187"/>
      <c r="I669" s="187"/>
      <c r="J669" s="187"/>
      <c r="K669" s="187"/>
      <c r="L669" s="187"/>
      <c r="M669" s="187"/>
      <c r="N669" s="187"/>
      <c r="O669" s="187"/>
      <c r="P669" s="187"/>
      <c r="Q669" s="187"/>
      <c r="R669" s="187"/>
      <c r="S669" s="187"/>
      <c r="T669" s="187"/>
      <c r="U669" s="187"/>
      <c r="V669" s="187"/>
      <c r="W669" s="187"/>
      <c r="X669" s="187"/>
      <c r="Y669" s="187"/>
      <c r="Z669" s="187"/>
    </row>
    <row r="670" spans="1:26" ht="12" customHeight="1" x14ac:dyDescent="0.25">
      <c r="A670" s="187"/>
      <c r="B670" s="187"/>
      <c r="C670" s="187"/>
      <c r="D670" s="187"/>
      <c r="E670" s="187"/>
      <c r="F670" s="187"/>
      <c r="G670" s="187"/>
      <c r="H670" s="187"/>
      <c r="I670" s="187"/>
      <c r="J670" s="187"/>
      <c r="K670" s="187"/>
      <c r="L670" s="187"/>
      <c r="M670" s="187"/>
      <c r="N670" s="187"/>
      <c r="O670" s="187"/>
      <c r="P670" s="187"/>
      <c r="Q670" s="187"/>
      <c r="R670" s="187"/>
      <c r="S670" s="187"/>
      <c r="T670" s="187"/>
      <c r="U670" s="187"/>
      <c r="V670" s="187"/>
      <c r="W670" s="187"/>
      <c r="X670" s="187"/>
      <c r="Y670" s="187"/>
      <c r="Z670" s="187"/>
    </row>
    <row r="671" spans="1:26" ht="12" customHeight="1" x14ac:dyDescent="0.25">
      <c r="A671" s="187"/>
      <c r="B671" s="187"/>
      <c r="C671" s="187"/>
      <c r="D671" s="187"/>
      <c r="E671" s="187"/>
      <c r="F671" s="187"/>
      <c r="G671" s="187"/>
      <c r="H671" s="187"/>
      <c r="I671" s="187"/>
      <c r="J671" s="187"/>
      <c r="K671" s="187"/>
      <c r="L671" s="187"/>
      <c r="M671" s="187"/>
      <c r="N671" s="187"/>
      <c r="O671" s="187"/>
      <c r="P671" s="187"/>
      <c r="Q671" s="187"/>
      <c r="R671" s="187"/>
      <c r="S671" s="187"/>
      <c r="T671" s="187"/>
      <c r="U671" s="187"/>
      <c r="V671" s="187"/>
      <c r="W671" s="187"/>
      <c r="X671" s="187"/>
      <c r="Y671" s="187"/>
      <c r="Z671" s="187"/>
    </row>
    <row r="672" spans="1:26" ht="12" customHeight="1" x14ac:dyDescent="0.25">
      <c r="A672" s="187"/>
      <c r="B672" s="187"/>
      <c r="C672" s="187"/>
      <c r="D672" s="187"/>
      <c r="E672" s="187"/>
      <c r="F672" s="187"/>
      <c r="G672" s="187"/>
      <c r="H672" s="187"/>
      <c r="I672" s="187"/>
      <c r="J672" s="187"/>
      <c r="K672" s="187"/>
      <c r="L672" s="187"/>
      <c r="M672" s="187"/>
      <c r="N672" s="187"/>
      <c r="O672" s="187"/>
      <c r="P672" s="187"/>
      <c r="Q672" s="187"/>
      <c r="R672" s="187"/>
      <c r="S672" s="187"/>
      <c r="T672" s="187"/>
      <c r="U672" s="187"/>
      <c r="V672" s="187"/>
      <c r="W672" s="187"/>
      <c r="X672" s="187"/>
      <c r="Y672" s="187"/>
      <c r="Z672" s="187"/>
    </row>
    <row r="673" spans="1:26" ht="12" customHeight="1" x14ac:dyDescent="0.25">
      <c r="A673" s="187"/>
      <c r="B673" s="187"/>
      <c r="C673" s="187"/>
      <c r="D673" s="187"/>
      <c r="E673" s="187"/>
      <c r="F673" s="187"/>
      <c r="G673" s="187"/>
      <c r="H673" s="187"/>
      <c r="I673" s="187"/>
      <c r="J673" s="187"/>
      <c r="K673" s="187"/>
      <c r="L673" s="187"/>
      <c r="M673" s="187"/>
      <c r="N673" s="187"/>
      <c r="O673" s="187"/>
      <c r="P673" s="187"/>
      <c r="Q673" s="187"/>
      <c r="R673" s="187"/>
      <c r="S673" s="187"/>
      <c r="T673" s="187"/>
      <c r="U673" s="187"/>
      <c r="V673" s="187"/>
      <c r="W673" s="187"/>
      <c r="X673" s="187"/>
      <c r="Y673" s="187"/>
      <c r="Z673" s="187"/>
    </row>
    <row r="674" spans="1:26" ht="12" customHeight="1" x14ac:dyDescent="0.25">
      <c r="A674" s="187"/>
      <c r="B674" s="187"/>
      <c r="C674" s="187"/>
      <c r="D674" s="187"/>
      <c r="E674" s="187"/>
      <c r="F674" s="187"/>
      <c r="G674" s="187"/>
      <c r="H674" s="187"/>
      <c r="I674" s="187"/>
      <c r="J674" s="187"/>
      <c r="K674" s="187"/>
      <c r="L674" s="187"/>
      <c r="M674" s="187"/>
      <c r="N674" s="187"/>
      <c r="O674" s="187"/>
      <c r="P674" s="187"/>
      <c r="Q674" s="187"/>
      <c r="R674" s="187"/>
      <c r="S674" s="187"/>
      <c r="T674" s="187"/>
      <c r="U674" s="187"/>
      <c r="V674" s="187"/>
      <c r="W674" s="187"/>
      <c r="X674" s="187"/>
      <c r="Y674" s="187"/>
      <c r="Z674" s="187"/>
    </row>
    <row r="675" spans="1:26" ht="12" customHeight="1" x14ac:dyDescent="0.25">
      <c r="A675" s="187"/>
      <c r="B675" s="187"/>
      <c r="C675" s="187"/>
      <c r="D675" s="187"/>
      <c r="E675" s="187"/>
      <c r="F675" s="187"/>
      <c r="G675" s="187"/>
      <c r="H675" s="187"/>
      <c r="I675" s="187"/>
      <c r="J675" s="187"/>
      <c r="K675" s="187"/>
      <c r="L675" s="187"/>
      <c r="M675" s="187"/>
      <c r="N675" s="187"/>
      <c r="O675" s="187"/>
      <c r="P675" s="187"/>
      <c r="Q675" s="187"/>
      <c r="R675" s="187"/>
      <c r="S675" s="187"/>
      <c r="T675" s="187"/>
      <c r="U675" s="187"/>
      <c r="V675" s="187"/>
      <c r="W675" s="187"/>
      <c r="X675" s="187"/>
      <c r="Y675" s="187"/>
      <c r="Z675" s="187"/>
    </row>
    <row r="676" spans="1:26" ht="12" customHeight="1" x14ac:dyDescent="0.25">
      <c r="A676" s="187"/>
      <c r="B676" s="187"/>
      <c r="C676" s="187"/>
      <c r="D676" s="187"/>
      <c r="E676" s="187"/>
      <c r="F676" s="187"/>
      <c r="G676" s="187"/>
      <c r="H676" s="187"/>
      <c r="I676" s="187"/>
      <c r="J676" s="187"/>
      <c r="K676" s="187"/>
      <c r="L676" s="187"/>
      <c r="M676" s="187"/>
      <c r="N676" s="187"/>
      <c r="O676" s="187"/>
      <c r="P676" s="187"/>
      <c r="Q676" s="187"/>
      <c r="R676" s="187"/>
      <c r="S676" s="187"/>
      <c r="T676" s="187"/>
      <c r="U676" s="187"/>
      <c r="V676" s="187"/>
      <c r="W676" s="187"/>
      <c r="X676" s="187"/>
      <c r="Y676" s="187"/>
      <c r="Z676" s="187"/>
    </row>
    <row r="677" spans="1:26" ht="12" customHeight="1" x14ac:dyDescent="0.25">
      <c r="A677" s="187"/>
      <c r="B677" s="187"/>
      <c r="C677" s="187"/>
      <c r="D677" s="187"/>
      <c r="E677" s="187"/>
      <c r="F677" s="187"/>
      <c r="G677" s="187"/>
      <c r="H677" s="187"/>
      <c r="I677" s="187"/>
      <c r="J677" s="187"/>
      <c r="K677" s="187"/>
      <c r="L677" s="187"/>
      <c r="M677" s="187"/>
      <c r="N677" s="187"/>
      <c r="O677" s="187"/>
      <c r="P677" s="187"/>
      <c r="Q677" s="187"/>
      <c r="R677" s="187"/>
      <c r="S677" s="187"/>
      <c r="T677" s="187"/>
      <c r="U677" s="187"/>
      <c r="V677" s="187"/>
      <c r="W677" s="187"/>
      <c r="X677" s="187"/>
      <c r="Y677" s="187"/>
      <c r="Z677" s="187"/>
    </row>
    <row r="678" spans="1:26" ht="12" customHeight="1" x14ac:dyDescent="0.25">
      <c r="A678" s="187"/>
      <c r="B678" s="187"/>
      <c r="C678" s="187"/>
      <c r="D678" s="187"/>
      <c r="E678" s="187"/>
      <c r="F678" s="187"/>
      <c r="G678" s="187"/>
      <c r="H678" s="187"/>
      <c r="I678" s="187"/>
      <c r="J678" s="187"/>
      <c r="K678" s="187"/>
      <c r="L678" s="187"/>
      <c r="M678" s="187"/>
      <c r="N678" s="187"/>
      <c r="O678" s="187"/>
      <c r="P678" s="187"/>
      <c r="Q678" s="187"/>
      <c r="R678" s="187"/>
      <c r="S678" s="187"/>
      <c r="T678" s="187"/>
      <c r="U678" s="187"/>
      <c r="V678" s="187"/>
      <c r="W678" s="187"/>
      <c r="X678" s="187"/>
      <c r="Y678" s="187"/>
      <c r="Z678" s="187"/>
    </row>
    <row r="679" spans="1:26" ht="12" customHeight="1" x14ac:dyDescent="0.25">
      <c r="A679" s="187"/>
      <c r="B679" s="187"/>
      <c r="C679" s="187"/>
      <c r="D679" s="187"/>
      <c r="E679" s="187"/>
      <c r="F679" s="187"/>
      <c r="G679" s="187"/>
      <c r="H679" s="187"/>
      <c r="I679" s="187"/>
      <c r="J679" s="187"/>
      <c r="K679" s="187"/>
      <c r="L679" s="187"/>
      <c r="M679" s="187"/>
      <c r="N679" s="187"/>
      <c r="O679" s="187"/>
      <c r="P679" s="187"/>
      <c r="Q679" s="187"/>
      <c r="R679" s="187"/>
      <c r="S679" s="187"/>
      <c r="T679" s="187"/>
      <c r="U679" s="187"/>
      <c r="V679" s="187"/>
      <c r="W679" s="187"/>
      <c r="X679" s="187"/>
      <c r="Y679" s="187"/>
      <c r="Z679" s="187"/>
    </row>
    <row r="680" spans="1:26" ht="12" customHeight="1" x14ac:dyDescent="0.25">
      <c r="A680" s="187"/>
      <c r="B680" s="187"/>
      <c r="C680" s="187"/>
      <c r="D680" s="187"/>
      <c r="E680" s="187"/>
      <c r="F680" s="187"/>
      <c r="G680" s="187"/>
      <c r="H680" s="187"/>
      <c r="I680" s="187"/>
      <c r="J680" s="187"/>
      <c r="K680" s="187"/>
      <c r="L680" s="187"/>
      <c r="M680" s="187"/>
      <c r="N680" s="187"/>
      <c r="O680" s="187"/>
      <c r="P680" s="187"/>
      <c r="Q680" s="187"/>
      <c r="R680" s="187"/>
      <c r="S680" s="187"/>
      <c r="T680" s="187"/>
      <c r="U680" s="187"/>
      <c r="V680" s="187"/>
      <c r="W680" s="187"/>
      <c r="X680" s="187"/>
      <c r="Y680" s="187"/>
      <c r="Z680" s="187"/>
    </row>
    <row r="681" spans="1:26" ht="12" customHeight="1" x14ac:dyDescent="0.25">
      <c r="A681" s="187"/>
      <c r="B681" s="187"/>
      <c r="C681" s="187"/>
      <c r="D681" s="187"/>
      <c r="E681" s="187"/>
      <c r="F681" s="187"/>
      <c r="G681" s="187"/>
      <c r="H681" s="187"/>
      <c r="I681" s="187"/>
      <c r="J681" s="187"/>
      <c r="K681" s="187"/>
      <c r="L681" s="187"/>
      <c r="M681" s="187"/>
      <c r="N681" s="187"/>
      <c r="O681" s="187"/>
      <c r="P681" s="187"/>
      <c r="Q681" s="187"/>
      <c r="R681" s="187"/>
      <c r="S681" s="187"/>
      <c r="T681" s="187"/>
      <c r="U681" s="187"/>
      <c r="V681" s="187"/>
      <c r="W681" s="187"/>
      <c r="X681" s="187"/>
      <c r="Y681" s="187"/>
      <c r="Z681" s="187"/>
    </row>
    <row r="682" spans="1:26" ht="12" customHeight="1" x14ac:dyDescent="0.25">
      <c r="A682" s="187"/>
      <c r="B682" s="187"/>
      <c r="C682" s="187"/>
      <c r="D682" s="187"/>
      <c r="E682" s="187"/>
      <c r="F682" s="187"/>
      <c r="G682" s="187"/>
      <c r="H682" s="187"/>
      <c r="I682" s="187"/>
      <c r="J682" s="187"/>
      <c r="K682" s="187"/>
      <c r="L682" s="187"/>
      <c r="M682" s="187"/>
      <c r="N682" s="187"/>
      <c r="O682" s="187"/>
      <c r="P682" s="187"/>
      <c r="Q682" s="187"/>
      <c r="R682" s="187"/>
      <c r="S682" s="187"/>
      <c r="T682" s="187"/>
      <c r="U682" s="187"/>
      <c r="V682" s="187"/>
      <c r="W682" s="187"/>
      <c r="X682" s="187"/>
      <c r="Y682" s="187"/>
      <c r="Z682" s="187"/>
    </row>
    <row r="683" spans="1:26" ht="12" customHeight="1" x14ac:dyDescent="0.25">
      <c r="A683" s="187"/>
      <c r="B683" s="187"/>
      <c r="C683" s="187"/>
      <c r="D683" s="187"/>
      <c r="E683" s="187"/>
      <c r="F683" s="187"/>
      <c r="G683" s="187"/>
      <c r="H683" s="187"/>
      <c r="I683" s="187"/>
      <c r="J683" s="187"/>
      <c r="K683" s="187"/>
      <c r="L683" s="187"/>
      <c r="M683" s="187"/>
      <c r="N683" s="187"/>
      <c r="O683" s="187"/>
      <c r="P683" s="187"/>
      <c r="Q683" s="187"/>
      <c r="R683" s="187"/>
      <c r="S683" s="187"/>
      <c r="T683" s="187"/>
      <c r="U683" s="187"/>
      <c r="V683" s="187"/>
      <c r="W683" s="187"/>
      <c r="X683" s="187"/>
      <c r="Y683" s="187"/>
      <c r="Z683" s="187"/>
    </row>
    <row r="684" spans="1:26" ht="12" customHeight="1" x14ac:dyDescent="0.25">
      <c r="A684" s="187"/>
      <c r="B684" s="187"/>
      <c r="C684" s="187"/>
      <c r="D684" s="187"/>
      <c r="E684" s="187"/>
      <c r="F684" s="187"/>
      <c r="G684" s="187"/>
      <c r="H684" s="187"/>
      <c r="I684" s="187"/>
      <c r="J684" s="187"/>
      <c r="K684" s="187"/>
      <c r="L684" s="187"/>
      <c r="M684" s="187"/>
      <c r="N684" s="187"/>
      <c r="O684" s="187"/>
      <c r="P684" s="187"/>
      <c r="Q684" s="187"/>
      <c r="R684" s="187"/>
      <c r="S684" s="187"/>
      <c r="T684" s="187"/>
      <c r="U684" s="187"/>
      <c r="V684" s="187"/>
      <c r="W684" s="187"/>
      <c r="X684" s="187"/>
      <c r="Y684" s="187"/>
      <c r="Z684" s="187"/>
    </row>
    <row r="685" spans="1:26" ht="12" customHeight="1" x14ac:dyDescent="0.25">
      <c r="A685" s="187"/>
      <c r="B685" s="187"/>
      <c r="C685" s="187"/>
      <c r="D685" s="187"/>
      <c r="E685" s="187"/>
      <c r="F685" s="187"/>
      <c r="G685" s="187"/>
      <c r="H685" s="187"/>
      <c r="I685" s="187"/>
      <c r="J685" s="187"/>
      <c r="K685" s="187"/>
      <c r="L685" s="187"/>
      <c r="M685" s="187"/>
      <c r="N685" s="187"/>
      <c r="O685" s="187"/>
      <c r="P685" s="187"/>
      <c r="Q685" s="187"/>
      <c r="R685" s="187"/>
      <c r="S685" s="187"/>
      <c r="T685" s="187"/>
      <c r="U685" s="187"/>
      <c r="V685" s="187"/>
      <c r="W685" s="187"/>
      <c r="X685" s="187"/>
      <c r="Y685" s="187"/>
      <c r="Z685" s="187"/>
    </row>
    <row r="686" spans="1:26" ht="12" customHeight="1" x14ac:dyDescent="0.25">
      <c r="A686" s="187"/>
      <c r="B686" s="187"/>
      <c r="C686" s="187"/>
      <c r="D686" s="187"/>
      <c r="E686" s="187"/>
      <c r="F686" s="187"/>
      <c r="G686" s="187"/>
      <c r="H686" s="187"/>
      <c r="I686" s="187"/>
      <c r="J686" s="187"/>
      <c r="K686" s="187"/>
      <c r="L686" s="187"/>
      <c r="M686" s="187"/>
      <c r="N686" s="187"/>
      <c r="O686" s="187"/>
      <c r="P686" s="187"/>
      <c r="Q686" s="187"/>
      <c r="R686" s="187"/>
      <c r="S686" s="187"/>
      <c r="T686" s="187"/>
      <c r="U686" s="187"/>
      <c r="V686" s="187"/>
      <c r="W686" s="187"/>
      <c r="X686" s="187"/>
      <c r="Y686" s="187"/>
      <c r="Z686" s="187"/>
    </row>
    <row r="687" spans="1:26" ht="12" customHeight="1" x14ac:dyDescent="0.25">
      <c r="A687" s="187"/>
      <c r="B687" s="187"/>
      <c r="C687" s="187"/>
      <c r="D687" s="187"/>
      <c r="E687" s="187"/>
      <c r="F687" s="187"/>
      <c r="G687" s="187"/>
      <c r="H687" s="187"/>
      <c r="I687" s="187"/>
      <c r="J687" s="187"/>
      <c r="K687" s="187"/>
      <c r="L687" s="187"/>
      <c r="M687" s="187"/>
      <c r="N687" s="187"/>
      <c r="O687" s="187"/>
      <c r="P687" s="187"/>
      <c r="Q687" s="187"/>
      <c r="R687" s="187"/>
      <c r="S687" s="187"/>
      <c r="T687" s="187"/>
      <c r="U687" s="187"/>
      <c r="V687" s="187"/>
      <c r="W687" s="187"/>
      <c r="X687" s="187"/>
      <c r="Y687" s="187"/>
      <c r="Z687" s="187"/>
    </row>
    <row r="688" spans="1:26" ht="12" customHeight="1" x14ac:dyDescent="0.25">
      <c r="A688" s="187"/>
      <c r="B688" s="187"/>
      <c r="C688" s="187"/>
      <c r="D688" s="187"/>
      <c r="E688" s="187"/>
      <c r="F688" s="187"/>
      <c r="G688" s="187"/>
      <c r="H688" s="187"/>
      <c r="I688" s="187"/>
      <c r="J688" s="187"/>
      <c r="K688" s="187"/>
      <c r="L688" s="187"/>
      <c r="M688" s="187"/>
      <c r="N688" s="187"/>
      <c r="O688" s="187"/>
      <c r="P688" s="187"/>
      <c r="Q688" s="187"/>
      <c r="R688" s="187"/>
      <c r="S688" s="187"/>
      <c r="T688" s="187"/>
      <c r="U688" s="187"/>
      <c r="V688" s="187"/>
      <c r="W688" s="187"/>
      <c r="X688" s="187"/>
      <c r="Y688" s="187"/>
      <c r="Z688" s="187"/>
    </row>
    <row r="689" spans="1:26" ht="12" customHeight="1" x14ac:dyDescent="0.25">
      <c r="A689" s="187"/>
      <c r="B689" s="187"/>
      <c r="C689" s="187"/>
      <c r="D689" s="187"/>
      <c r="E689" s="187"/>
      <c r="F689" s="187"/>
      <c r="G689" s="187"/>
      <c r="H689" s="187"/>
      <c r="I689" s="187"/>
      <c r="J689" s="187"/>
      <c r="K689" s="187"/>
      <c r="L689" s="187"/>
      <c r="M689" s="187"/>
      <c r="N689" s="187"/>
      <c r="O689" s="187"/>
      <c r="P689" s="187"/>
      <c r="Q689" s="187"/>
      <c r="R689" s="187"/>
      <c r="S689" s="187"/>
      <c r="T689" s="187"/>
      <c r="U689" s="187"/>
      <c r="V689" s="187"/>
      <c r="W689" s="187"/>
      <c r="X689" s="187"/>
      <c r="Y689" s="187"/>
      <c r="Z689" s="187"/>
    </row>
    <row r="690" spans="1:26" ht="12" customHeight="1" x14ac:dyDescent="0.25">
      <c r="A690" s="187"/>
      <c r="B690" s="187"/>
      <c r="C690" s="187"/>
      <c r="D690" s="187"/>
      <c r="E690" s="187"/>
      <c r="F690" s="187"/>
      <c r="G690" s="187"/>
      <c r="H690" s="187"/>
      <c r="I690" s="187"/>
      <c r="J690" s="187"/>
      <c r="K690" s="187"/>
      <c r="L690" s="187"/>
      <c r="M690" s="187"/>
      <c r="N690" s="187"/>
      <c r="O690" s="187"/>
      <c r="P690" s="187"/>
      <c r="Q690" s="187"/>
      <c r="R690" s="187"/>
      <c r="S690" s="187"/>
      <c r="T690" s="187"/>
      <c r="U690" s="187"/>
      <c r="V690" s="187"/>
      <c r="W690" s="187"/>
      <c r="X690" s="187"/>
      <c r="Y690" s="187"/>
      <c r="Z690" s="187"/>
    </row>
    <row r="691" spans="1:26" ht="12" customHeight="1" x14ac:dyDescent="0.25">
      <c r="A691" s="187"/>
      <c r="B691" s="187"/>
      <c r="C691" s="187"/>
      <c r="D691" s="187"/>
      <c r="E691" s="187"/>
      <c r="F691" s="187"/>
      <c r="G691" s="187"/>
      <c r="H691" s="187"/>
      <c r="I691" s="187"/>
      <c r="J691" s="187"/>
      <c r="K691" s="187"/>
      <c r="L691" s="187"/>
      <c r="M691" s="187"/>
      <c r="N691" s="187"/>
      <c r="O691" s="187"/>
      <c r="P691" s="187"/>
      <c r="Q691" s="187"/>
      <c r="R691" s="187"/>
      <c r="S691" s="187"/>
      <c r="T691" s="187"/>
      <c r="U691" s="187"/>
      <c r="V691" s="187"/>
      <c r="W691" s="187"/>
      <c r="X691" s="187"/>
      <c r="Y691" s="187"/>
      <c r="Z691" s="187"/>
    </row>
    <row r="692" spans="1:26" ht="12" customHeight="1" x14ac:dyDescent="0.25">
      <c r="A692" s="187"/>
      <c r="B692" s="187"/>
      <c r="C692" s="187"/>
      <c r="D692" s="187"/>
      <c r="E692" s="187"/>
      <c r="F692" s="187"/>
      <c r="G692" s="187"/>
      <c r="H692" s="187"/>
      <c r="I692" s="187"/>
      <c r="J692" s="187"/>
      <c r="K692" s="187"/>
      <c r="L692" s="187"/>
      <c r="M692" s="187"/>
      <c r="N692" s="187"/>
      <c r="O692" s="187"/>
      <c r="P692" s="187"/>
      <c r="Q692" s="187"/>
      <c r="R692" s="187"/>
      <c r="S692" s="187"/>
      <c r="T692" s="187"/>
      <c r="U692" s="187"/>
      <c r="V692" s="187"/>
      <c r="W692" s="187"/>
      <c r="X692" s="187"/>
      <c r="Y692" s="187"/>
      <c r="Z692" s="187"/>
    </row>
    <row r="693" spans="1:26" ht="12" customHeight="1" x14ac:dyDescent="0.25">
      <c r="A693" s="187"/>
      <c r="B693" s="187"/>
      <c r="C693" s="187"/>
      <c r="D693" s="187"/>
      <c r="E693" s="187"/>
      <c r="F693" s="187"/>
      <c r="G693" s="187"/>
      <c r="H693" s="187"/>
      <c r="I693" s="187"/>
      <c r="J693" s="187"/>
      <c r="K693" s="187"/>
      <c r="L693" s="187"/>
      <c r="M693" s="187"/>
      <c r="N693" s="187"/>
      <c r="O693" s="187"/>
      <c r="P693" s="187"/>
      <c r="Q693" s="187"/>
      <c r="R693" s="187"/>
      <c r="S693" s="187"/>
      <c r="T693" s="187"/>
      <c r="U693" s="187"/>
      <c r="V693" s="187"/>
      <c r="W693" s="187"/>
      <c r="X693" s="187"/>
      <c r="Y693" s="187"/>
      <c r="Z693" s="187"/>
    </row>
    <row r="694" spans="1:26" ht="12" customHeight="1" x14ac:dyDescent="0.25">
      <c r="A694" s="187"/>
      <c r="B694" s="187"/>
      <c r="C694" s="187"/>
      <c r="D694" s="187"/>
      <c r="E694" s="187"/>
      <c r="F694" s="187"/>
      <c r="G694" s="187"/>
      <c r="H694" s="187"/>
      <c r="I694" s="187"/>
      <c r="J694" s="187"/>
      <c r="K694" s="187"/>
      <c r="L694" s="187"/>
      <c r="M694" s="187"/>
      <c r="N694" s="187"/>
      <c r="O694" s="187"/>
      <c r="P694" s="187"/>
      <c r="Q694" s="187"/>
      <c r="R694" s="187"/>
      <c r="S694" s="187"/>
      <c r="T694" s="187"/>
      <c r="U694" s="187"/>
      <c r="V694" s="187"/>
      <c r="W694" s="187"/>
      <c r="X694" s="187"/>
      <c r="Y694" s="187"/>
      <c r="Z694" s="187"/>
    </row>
    <row r="695" spans="1:26" ht="12" customHeight="1" x14ac:dyDescent="0.25">
      <c r="A695" s="187"/>
      <c r="B695" s="187"/>
      <c r="C695" s="187"/>
      <c r="D695" s="187"/>
      <c r="E695" s="187"/>
      <c r="F695" s="187"/>
      <c r="G695" s="187"/>
      <c r="H695" s="187"/>
      <c r="I695" s="187"/>
      <c r="J695" s="187"/>
      <c r="K695" s="187"/>
      <c r="L695" s="187"/>
      <c r="M695" s="187"/>
      <c r="N695" s="187"/>
      <c r="O695" s="187"/>
      <c r="P695" s="187"/>
      <c r="Q695" s="187"/>
      <c r="R695" s="187"/>
      <c r="S695" s="187"/>
      <c r="T695" s="187"/>
      <c r="U695" s="187"/>
      <c r="V695" s="187"/>
      <c r="W695" s="187"/>
      <c r="X695" s="187"/>
      <c r="Y695" s="187"/>
      <c r="Z695" s="187"/>
    </row>
    <row r="696" spans="1:26" ht="12" customHeight="1" x14ac:dyDescent="0.25">
      <c r="A696" s="187"/>
      <c r="B696" s="187"/>
      <c r="C696" s="187"/>
      <c r="D696" s="187"/>
      <c r="E696" s="187"/>
      <c r="F696" s="187"/>
      <c r="G696" s="187"/>
      <c r="H696" s="187"/>
      <c r="I696" s="187"/>
      <c r="J696" s="187"/>
      <c r="K696" s="187"/>
      <c r="L696" s="187"/>
      <c r="M696" s="187"/>
      <c r="N696" s="187"/>
      <c r="O696" s="187"/>
      <c r="P696" s="187"/>
      <c r="Q696" s="187"/>
      <c r="R696" s="187"/>
      <c r="S696" s="187"/>
      <c r="T696" s="187"/>
      <c r="U696" s="187"/>
      <c r="V696" s="187"/>
      <c r="W696" s="187"/>
      <c r="X696" s="187"/>
      <c r="Y696" s="187"/>
      <c r="Z696" s="187"/>
    </row>
    <row r="697" spans="1:26" ht="12" customHeight="1" x14ac:dyDescent="0.25">
      <c r="A697" s="187"/>
      <c r="B697" s="187"/>
      <c r="C697" s="187"/>
      <c r="D697" s="187"/>
      <c r="E697" s="187"/>
      <c r="F697" s="187"/>
      <c r="G697" s="187"/>
      <c r="H697" s="187"/>
      <c r="I697" s="187"/>
      <c r="J697" s="187"/>
      <c r="K697" s="187"/>
      <c r="L697" s="187"/>
      <c r="M697" s="187"/>
      <c r="N697" s="187"/>
      <c r="O697" s="187"/>
      <c r="P697" s="187"/>
      <c r="Q697" s="187"/>
      <c r="R697" s="187"/>
      <c r="S697" s="187"/>
      <c r="T697" s="187"/>
      <c r="U697" s="187"/>
      <c r="V697" s="187"/>
      <c r="W697" s="187"/>
      <c r="X697" s="187"/>
      <c r="Y697" s="187"/>
      <c r="Z697" s="187"/>
    </row>
    <row r="698" spans="1:26" ht="12" customHeight="1" x14ac:dyDescent="0.25">
      <c r="A698" s="187"/>
      <c r="B698" s="187"/>
      <c r="C698" s="187"/>
      <c r="D698" s="187"/>
      <c r="E698" s="187"/>
      <c r="F698" s="187"/>
      <c r="G698" s="187"/>
      <c r="H698" s="187"/>
      <c r="I698" s="187"/>
      <c r="J698" s="187"/>
      <c r="K698" s="187"/>
      <c r="L698" s="187"/>
      <c r="M698" s="187"/>
      <c r="N698" s="187"/>
      <c r="O698" s="187"/>
      <c r="P698" s="187"/>
      <c r="Q698" s="187"/>
      <c r="R698" s="187"/>
      <c r="S698" s="187"/>
      <c r="T698" s="187"/>
      <c r="U698" s="187"/>
      <c r="V698" s="187"/>
      <c r="W698" s="187"/>
      <c r="X698" s="187"/>
      <c r="Y698" s="187"/>
      <c r="Z698" s="187"/>
    </row>
    <row r="699" spans="1:26" ht="12" customHeight="1" x14ac:dyDescent="0.25">
      <c r="A699" s="187"/>
      <c r="B699" s="187"/>
      <c r="C699" s="187"/>
      <c r="D699" s="187"/>
      <c r="E699" s="187"/>
      <c r="F699" s="187"/>
      <c r="G699" s="187"/>
      <c r="H699" s="187"/>
      <c r="I699" s="187"/>
      <c r="J699" s="187"/>
      <c r="K699" s="187"/>
      <c r="L699" s="187"/>
      <c r="M699" s="187"/>
      <c r="N699" s="187"/>
      <c r="O699" s="187"/>
      <c r="P699" s="187"/>
      <c r="Q699" s="187"/>
      <c r="R699" s="187"/>
      <c r="S699" s="187"/>
      <c r="T699" s="187"/>
      <c r="U699" s="187"/>
      <c r="V699" s="187"/>
      <c r="W699" s="187"/>
      <c r="X699" s="187"/>
      <c r="Y699" s="187"/>
      <c r="Z699" s="187"/>
    </row>
    <row r="700" spans="1:26" ht="12" customHeight="1" x14ac:dyDescent="0.25">
      <c r="A700" s="187"/>
      <c r="B700" s="187"/>
      <c r="C700" s="187"/>
      <c r="D700" s="187"/>
      <c r="E700" s="187"/>
      <c r="F700" s="187"/>
      <c r="G700" s="187"/>
      <c r="H700" s="187"/>
      <c r="I700" s="187"/>
      <c r="J700" s="187"/>
      <c r="K700" s="187"/>
      <c r="L700" s="187"/>
      <c r="M700" s="187"/>
      <c r="N700" s="187"/>
      <c r="O700" s="187"/>
      <c r="P700" s="187"/>
      <c r="Q700" s="187"/>
      <c r="R700" s="187"/>
      <c r="S700" s="187"/>
      <c r="T700" s="187"/>
      <c r="U700" s="187"/>
      <c r="V700" s="187"/>
      <c r="W700" s="187"/>
      <c r="X700" s="187"/>
      <c r="Y700" s="187"/>
      <c r="Z700" s="187"/>
    </row>
    <row r="701" spans="1:26" ht="12" customHeight="1" x14ac:dyDescent="0.25">
      <c r="A701" s="187"/>
      <c r="B701" s="187"/>
      <c r="C701" s="187"/>
      <c r="D701" s="187"/>
      <c r="E701" s="187"/>
      <c r="F701" s="187"/>
      <c r="G701" s="187"/>
      <c r="H701" s="187"/>
      <c r="I701" s="187"/>
      <c r="J701" s="187"/>
      <c r="K701" s="187"/>
      <c r="L701" s="187"/>
      <c r="M701" s="187"/>
      <c r="N701" s="187"/>
      <c r="O701" s="187"/>
      <c r="P701" s="187"/>
      <c r="Q701" s="187"/>
      <c r="R701" s="187"/>
      <c r="S701" s="187"/>
      <c r="T701" s="187"/>
      <c r="U701" s="187"/>
      <c r="V701" s="187"/>
      <c r="W701" s="187"/>
      <c r="X701" s="187"/>
      <c r="Y701" s="187"/>
      <c r="Z701" s="187"/>
    </row>
    <row r="702" spans="1:26" ht="12" customHeight="1" x14ac:dyDescent="0.25">
      <c r="A702" s="187"/>
      <c r="B702" s="187"/>
      <c r="C702" s="187"/>
      <c r="D702" s="187"/>
      <c r="E702" s="187"/>
      <c r="F702" s="187"/>
      <c r="G702" s="187"/>
      <c r="H702" s="187"/>
      <c r="I702" s="187"/>
      <c r="J702" s="187"/>
      <c r="K702" s="187"/>
      <c r="L702" s="187"/>
      <c r="M702" s="187"/>
      <c r="N702" s="187"/>
      <c r="O702" s="187"/>
      <c r="P702" s="187"/>
      <c r="Q702" s="187"/>
      <c r="R702" s="187"/>
      <c r="S702" s="187"/>
      <c r="T702" s="187"/>
      <c r="U702" s="187"/>
      <c r="V702" s="187"/>
      <c r="W702" s="187"/>
      <c r="X702" s="187"/>
      <c r="Y702" s="187"/>
      <c r="Z702" s="187"/>
    </row>
    <row r="703" spans="1:26" ht="12" customHeight="1" x14ac:dyDescent="0.25">
      <c r="A703" s="187"/>
      <c r="B703" s="187"/>
      <c r="C703" s="187"/>
      <c r="D703" s="187"/>
      <c r="E703" s="187"/>
      <c r="F703" s="187"/>
      <c r="G703" s="187"/>
      <c r="H703" s="187"/>
      <c r="I703" s="187"/>
      <c r="J703" s="187"/>
      <c r="K703" s="187"/>
      <c r="L703" s="187"/>
      <c r="M703" s="187"/>
      <c r="N703" s="187"/>
      <c r="O703" s="187"/>
      <c r="P703" s="187"/>
      <c r="Q703" s="187"/>
      <c r="R703" s="187"/>
      <c r="S703" s="187"/>
      <c r="T703" s="187"/>
      <c r="U703" s="187"/>
      <c r="V703" s="187"/>
      <c r="W703" s="187"/>
      <c r="X703" s="187"/>
      <c r="Y703" s="187"/>
      <c r="Z703" s="187"/>
    </row>
    <row r="704" spans="1:26" ht="12" customHeight="1" x14ac:dyDescent="0.25">
      <c r="A704" s="187"/>
      <c r="B704" s="187"/>
      <c r="C704" s="187"/>
      <c r="D704" s="187"/>
      <c r="E704" s="187"/>
      <c r="F704" s="187"/>
      <c r="G704" s="187"/>
      <c r="H704" s="187"/>
      <c r="I704" s="187"/>
      <c r="J704" s="187"/>
      <c r="K704" s="187"/>
      <c r="L704" s="187"/>
      <c r="M704" s="187"/>
      <c r="N704" s="187"/>
      <c r="O704" s="187"/>
      <c r="P704" s="187"/>
      <c r="Q704" s="187"/>
      <c r="R704" s="187"/>
      <c r="S704" s="187"/>
      <c r="T704" s="187"/>
      <c r="U704" s="187"/>
      <c r="V704" s="187"/>
      <c r="W704" s="187"/>
      <c r="X704" s="187"/>
      <c r="Y704" s="187"/>
      <c r="Z704" s="187"/>
    </row>
    <row r="705" spans="1:26" ht="12" customHeight="1" x14ac:dyDescent="0.25">
      <c r="A705" s="187"/>
      <c r="B705" s="187"/>
      <c r="C705" s="187"/>
      <c r="D705" s="187"/>
      <c r="E705" s="187"/>
      <c r="F705" s="187"/>
      <c r="G705" s="187"/>
      <c r="H705" s="187"/>
      <c r="I705" s="187"/>
      <c r="J705" s="187"/>
      <c r="K705" s="187"/>
      <c r="L705" s="187"/>
      <c r="M705" s="187"/>
      <c r="N705" s="187"/>
      <c r="O705" s="187"/>
      <c r="P705" s="187"/>
      <c r="Q705" s="187"/>
      <c r="R705" s="187"/>
      <c r="S705" s="187"/>
      <c r="T705" s="187"/>
      <c r="U705" s="187"/>
      <c r="V705" s="187"/>
      <c r="W705" s="187"/>
      <c r="X705" s="187"/>
      <c r="Y705" s="187"/>
      <c r="Z705" s="187"/>
    </row>
    <row r="706" spans="1:26" ht="12" customHeight="1" x14ac:dyDescent="0.25">
      <c r="A706" s="187"/>
      <c r="B706" s="187"/>
      <c r="C706" s="187"/>
      <c r="D706" s="187"/>
      <c r="E706" s="187"/>
      <c r="F706" s="187"/>
      <c r="G706" s="187"/>
      <c r="H706" s="187"/>
      <c r="I706" s="187"/>
      <c r="J706" s="187"/>
      <c r="K706" s="187"/>
      <c r="L706" s="187"/>
      <c r="M706" s="187"/>
      <c r="N706" s="187"/>
      <c r="O706" s="187"/>
      <c r="P706" s="187"/>
      <c r="Q706" s="187"/>
      <c r="R706" s="187"/>
      <c r="S706" s="187"/>
      <c r="T706" s="187"/>
      <c r="U706" s="187"/>
      <c r="V706" s="187"/>
      <c r="W706" s="187"/>
      <c r="X706" s="187"/>
      <c r="Y706" s="187"/>
      <c r="Z706" s="187"/>
    </row>
    <row r="707" spans="1:26" ht="12" customHeight="1" x14ac:dyDescent="0.25">
      <c r="A707" s="187"/>
      <c r="B707" s="187"/>
      <c r="C707" s="187"/>
      <c r="D707" s="187"/>
      <c r="E707" s="187"/>
      <c r="F707" s="187"/>
      <c r="G707" s="187"/>
      <c r="H707" s="187"/>
      <c r="I707" s="187"/>
      <c r="J707" s="187"/>
      <c r="K707" s="187"/>
      <c r="L707" s="187"/>
      <c r="M707" s="187"/>
      <c r="N707" s="187"/>
      <c r="O707" s="187"/>
      <c r="P707" s="187"/>
      <c r="Q707" s="187"/>
      <c r="R707" s="187"/>
      <c r="S707" s="187"/>
      <c r="T707" s="187"/>
      <c r="U707" s="187"/>
      <c r="V707" s="187"/>
      <c r="W707" s="187"/>
      <c r="X707" s="187"/>
      <c r="Y707" s="187"/>
      <c r="Z707" s="187"/>
    </row>
    <row r="708" spans="1:26" ht="12" customHeight="1" x14ac:dyDescent="0.25">
      <c r="A708" s="187"/>
      <c r="B708" s="187"/>
      <c r="C708" s="187"/>
      <c r="D708" s="187"/>
      <c r="E708" s="187"/>
      <c r="F708" s="187"/>
      <c r="G708" s="187"/>
      <c r="H708" s="187"/>
      <c r="I708" s="187"/>
      <c r="J708" s="187"/>
      <c r="K708" s="187"/>
      <c r="L708" s="187"/>
      <c r="M708" s="187"/>
      <c r="N708" s="187"/>
      <c r="O708" s="187"/>
      <c r="P708" s="187"/>
      <c r="Q708" s="187"/>
      <c r="R708" s="187"/>
      <c r="S708" s="187"/>
      <c r="T708" s="187"/>
      <c r="U708" s="187"/>
      <c r="V708" s="187"/>
      <c r="W708" s="187"/>
      <c r="X708" s="187"/>
      <c r="Y708" s="187"/>
      <c r="Z708" s="187"/>
    </row>
    <row r="709" spans="1:26" ht="12" customHeight="1" x14ac:dyDescent="0.25">
      <c r="A709" s="187"/>
      <c r="B709" s="187"/>
      <c r="C709" s="187"/>
      <c r="D709" s="187"/>
      <c r="E709" s="187"/>
      <c r="F709" s="187"/>
      <c r="G709" s="187"/>
      <c r="H709" s="187"/>
      <c r="I709" s="187"/>
      <c r="J709" s="187"/>
      <c r="K709" s="187"/>
      <c r="L709" s="187"/>
      <c r="M709" s="187"/>
      <c r="N709" s="187"/>
      <c r="O709" s="187"/>
      <c r="P709" s="187"/>
      <c r="Q709" s="187"/>
      <c r="R709" s="187"/>
      <c r="S709" s="187"/>
      <c r="T709" s="187"/>
      <c r="U709" s="187"/>
      <c r="V709" s="187"/>
      <c r="W709" s="187"/>
      <c r="X709" s="187"/>
      <c r="Y709" s="187"/>
      <c r="Z709" s="187"/>
    </row>
    <row r="710" spans="1:26" ht="12" customHeight="1" x14ac:dyDescent="0.25">
      <c r="A710" s="187"/>
      <c r="B710" s="187"/>
      <c r="C710" s="187"/>
      <c r="D710" s="187"/>
      <c r="E710" s="187"/>
      <c r="F710" s="187"/>
      <c r="G710" s="187"/>
      <c r="H710" s="187"/>
      <c r="I710" s="187"/>
      <c r="J710" s="187"/>
      <c r="K710" s="187"/>
      <c r="L710" s="187"/>
      <c r="M710" s="187"/>
      <c r="N710" s="187"/>
      <c r="O710" s="187"/>
      <c r="P710" s="187"/>
      <c r="Q710" s="187"/>
      <c r="R710" s="187"/>
      <c r="S710" s="187"/>
      <c r="T710" s="187"/>
      <c r="U710" s="187"/>
      <c r="V710" s="187"/>
      <c r="W710" s="187"/>
      <c r="X710" s="187"/>
      <c r="Y710" s="187"/>
      <c r="Z710" s="187"/>
    </row>
    <row r="711" spans="1:26" ht="12" customHeight="1" x14ac:dyDescent="0.25">
      <c r="A711" s="187"/>
      <c r="B711" s="187"/>
      <c r="C711" s="187"/>
      <c r="D711" s="187"/>
      <c r="E711" s="187"/>
      <c r="F711" s="187"/>
      <c r="G711" s="187"/>
      <c r="H711" s="187"/>
      <c r="I711" s="187"/>
      <c r="J711" s="187"/>
      <c r="K711" s="187"/>
      <c r="L711" s="187"/>
      <c r="M711" s="187"/>
      <c r="N711" s="187"/>
      <c r="O711" s="187"/>
      <c r="P711" s="187"/>
      <c r="Q711" s="187"/>
      <c r="R711" s="187"/>
      <c r="S711" s="187"/>
      <c r="T711" s="187"/>
      <c r="U711" s="187"/>
      <c r="V711" s="187"/>
      <c r="W711" s="187"/>
      <c r="X711" s="187"/>
      <c r="Y711" s="187"/>
      <c r="Z711" s="187"/>
    </row>
    <row r="712" spans="1:26" ht="12" customHeight="1" x14ac:dyDescent="0.25">
      <c r="A712" s="187"/>
      <c r="B712" s="187"/>
      <c r="C712" s="187"/>
      <c r="D712" s="187"/>
      <c r="E712" s="187"/>
      <c r="F712" s="187"/>
      <c r="G712" s="187"/>
      <c r="H712" s="187"/>
      <c r="I712" s="187"/>
      <c r="J712" s="187"/>
      <c r="K712" s="187"/>
      <c r="L712" s="187"/>
      <c r="M712" s="187"/>
      <c r="N712" s="187"/>
      <c r="O712" s="187"/>
      <c r="P712" s="187"/>
      <c r="Q712" s="187"/>
      <c r="R712" s="187"/>
      <c r="S712" s="187"/>
      <c r="T712" s="187"/>
      <c r="U712" s="187"/>
      <c r="V712" s="187"/>
      <c r="W712" s="187"/>
      <c r="X712" s="187"/>
      <c r="Y712" s="187"/>
      <c r="Z712" s="187"/>
    </row>
    <row r="713" spans="1:26" ht="12" customHeight="1" x14ac:dyDescent="0.25">
      <c r="A713" s="187"/>
      <c r="B713" s="187"/>
      <c r="C713" s="187"/>
      <c r="D713" s="187"/>
      <c r="E713" s="187"/>
      <c r="F713" s="187"/>
      <c r="G713" s="187"/>
      <c r="H713" s="187"/>
      <c r="I713" s="187"/>
      <c r="J713" s="187"/>
      <c r="K713" s="187"/>
      <c r="L713" s="187"/>
      <c r="M713" s="187"/>
      <c r="N713" s="187"/>
      <c r="O713" s="187"/>
      <c r="P713" s="187"/>
      <c r="Q713" s="187"/>
      <c r="R713" s="187"/>
      <c r="S713" s="187"/>
      <c r="T713" s="187"/>
      <c r="U713" s="187"/>
      <c r="V713" s="187"/>
      <c r="W713" s="187"/>
      <c r="X713" s="187"/>
      <c r="Y713" s="187"/>
      <c r="Z713" s="187"/>
    </row>
    <row r="714" spans="1:26" ht="12" customHeight="1" x14ac:dyDescent="0.25">
      <c r="A714" s="187"/>
      <c r="B714" s="187"/>
      <c r="C714" s="187"/>
      <c r="D714" s="187"/>
      <c r="E714" s="187"/>
      <c r="F714" s="187"/>
      <c r="G714" s="187"/>
      <c r="H714" s="187"/>
      <c r="I714" s="187"/>
      <c r="J714" s="187"/>
      <c r="K714" s="187"/>
      <c r="L714" s="187"/>
      <c r="M714" s="187"/>
      <c r="N714" s="187"/>
      <c r="O714" s="187"/>
      <c r="P714" s="187"/>
      <c r="Q714" s="187"/>
      <c r="R714" s="187"/>
      <c r="S714" s="187"/>
      <c r="T714" s="187"/>
      <c r="U714" s="187"/>
      <c r="V714" s="187"/>
      <c r="W714" s="187"/>
      <c r="X714" s="187"/>
      <c r="Y714" s="187"/>
      <c r="Z714" s="187"/>
    </row>
    <row r="715" spans="1:26" ht="12" customHeight="1" x14ac:dyDescent="0.25">
      <c r="A715" s="187"/>
      <c r="B715" s="187"/>
      <c r="C715" s="187"/>
      <c r="D715" s="187"/>
      <c r="E715" s="187"/>
      <c r="F715" s="187"/>
      <c r="G715" s="187"/>
      <c r="H715" s="187"/>
      <c r="I715" s="187"/>
      <c r="J715" s="187"/>
      <c r="K715" s="187"/>
      <c r="L715" s="187"/>
      <c r="M715" s="187"/>
      <c r="N715" s="187"/>
      <c r="O715" s="187"/>
      <c r="P715" s="187"/>
      <c r="Q715" s="187"/>
      <c r="R715" s="187"/>
      <c r="S715" s="187"/>
      <c r="T715" s="187"/>
      <c r="U715" s="187"/>
      <c r="V715" s="187"/>
      <c r="W715" s="187"/>
      <c r="X715" s="187"/>
      <c r="Y715" s="187"/>
      <c r="Z715" s="187"/>
    </row>
    <row r="716" spans="1:26" ht="12" customHeight="1" x14ac:dyDescent="0.25">
      <c r="A716" s="187"/>
      <c r="B716" s="187"/>
      <c r="C716" s="187"/>
      <c r="D716" s="187"/>
      <c r="E716" s="187"/>
      <c r="F716" s="187"/>
      <c r="G716" s="187"/>
      <c r="H716" s="187"/>
      <c r="I716" s="187"/>
      <c r="J716" s="187"/>
      <c r="K716" s="187"/>
      <c r="L716" s="187"/>
      <c r="M716" s="187"/>
      <c r="N716" s="187"/>
      <c r="O716" s="187"/>
      <c r="P716" s="187"/>
      <c r="Q716" s="187"/>
      <c r="R716" s="187"/>
      <c r="S716" s="187"/>
      <c r="T716" s="187"/>
      <c r="U716" s="187"/>
      <c r="V716" s="187"/>
      <c r="W716" s="187"/>
      <c r="X716" s="187"/>
      <c r="Y716" s="187"/>
      <c r="Z716" s="187"/>
    </row>
    <row r="717" spans="1:26" ht="12" customHeight="1" x14ac:dyDescent="0.25">
      <c r="A717" s="187"/>
      <c r="B717" s="187"/>
      <c r="C717" s="187"/>
      <c r="D717" s="187"/>
      <c r="E717" s="187"/>
      <c r="F717" s="187"/>
      <c r="G717" s="187"/>
      <c r="H717" s="187"/>
      <c r="I717" s="187"/>
      <c r="J717" s="187"/>
      <c r="K717" s="187"/>
      <c r="L717" s="187"/>
      <c r="M717" s="187"/>
      <c r="N717" s="187"/>
      <c r="O717" s="187"/>
      <c r="P717" s="187"/>
      <c r="Q717" s="187"/>
      <c r="R717" s="187"/>
      <c r="S717" s="187"/>
      <c r="T717" s="187"/>
      <c r="U717" s="187"/>
      <c r="V717" s="187"/>
      <c r="W717" s="187"/>
      <c r="X717" s="187"/>
      <c r="Y717" s="187"/>
      <c r="Z717" s="187"/>
    </row>
    <row r="718" spans="1:26" ht="12" customHeight="1" x14ac:dyDescent="0.25">
      <c r="A718" s="187"/>
      <c r="B718" s="187"/>
      <c r="C718" s="187"/>
      <c r="D718" s="187"/>
      <c r="E718" s="187"/>
      <c r="F718" s="187"/>
      <c r="G718" s="187"/>
      <c r="H718" s="187"/>
      <c r="I718" s="187"/>
      <c r="J718" s="187"/>
      <c r="K718" s="187"/>
      <c r="L718" s="187"/>
      <c r="M718" s="187"/>
      <c r="N718" s="187"/>
      <c r="O718" s="187"/>
      <c r="P718" s="187"/>
      <c r="Q718" s="187"/>
      <c r="R718" s="187"/>
      <c r="S718" s="187"/>
      <c r="T718" s="187"/>
      <c r="U718" s="187"/>
      <c r="V718" s="187"/>
      <c r="W718" s="187"/>
      <c r="X718" s="187"/>
      <c r="Y718" s="187"/>
      <c r="Z718" s="187"/>
    </row>
    <row r="719" spans="1:26" ht="12" customHeight="1" x14ac:dyDescent="0.25">
      <c r="A719" s="187"/>
      <c r="B719" s="187"/>
      <c r="C719" s="187"/>
      <c r="D719" s="187"/>
      <c r="E719" s="187"/>
      <c r="F719" s="187"/>
      <c r="G719" s="187"/>
      <c r="H719" s="187"/>
      <c r="I719" s="187"/>
      <c r="J719" s="187"/>
      <c r="K719" s="187"/>
      <c r="L719" s="187"/>
      <c r="M719" s="187"/>
      <c r="N719" s="187"/>
      <c r="O719" s="187"/>
      <c r="P719" s="187"/>
      <c r="Q719" s="187"/>
      <c r="R719" s="187"/>
      <c r="S719" s="187"/>
      <c r="T719" s="187"/>
      <c r="U719" s="187"/>
      <c r="V719" s="187"/>
      <c r="W719" s="187"/>
      <c r="X719" s="187"/>
      <c r="Y719" s="187"/>
      <c r="Z719" s="187"/>
    </row>
    <row r="720" spans="1:26" ht="12" customHeight="1" x14ac:dyDescent="0.25">
      <c r="A720" s="187"/>
      <c r="B720" s="187"/>
      <c r="C720" s="187"/>
      <c r="D720" s="187"/>
      <c r="E720" s="187"/>
      <c r="F720" s="187"/>
      <c r="G720" s="187"/>
      <c r="H720" s="187"/>
      <c r="I720" s="187"/>
      <c r="J720" s="187"/>
      <c r="K720" s="187"/>
      <c r="L720" s="187"/>
      <c r="M720" s="187"/>
      <c r="N720" s="187"/>
      <c r="O720" s="187"/>
      <c r="P720" s="187"/>
      <c r="Q720" s="187"/>
      <c r="R720" s="187"/>
      <c r="S720" s="187"/>
      <c r="T720" s="187"/>
      <c r="U720" s="187"/>
      <c r="V720" s="187"/>
      <c r="W720" s="187"/>
      <c r="X720" s="187"/>
      <c r="Y720" s="187"/>
      <c r="Z720" s="187"/>
    </row>
    <row r="721" spans="1:26" ht="12" customHeight="1" x14ac:dyDescent="0.25">
      <c r="A721" s="187"/>
      <c r="B721" s="187"/>
      <c r="C721" s="187"/>
      <c r="D721" s="187"/>
      <c r="E721" s="187"/>
      <c r="F721" s="187"/>
      <c r="G721" s="187"/>
      <c r="H721" s="187"/>
      <c r="I721" s="187"/>
      <c r="J721" s="187"/>
      <c r="K721" s="187"/>
      <c r="L721" s="187"/>
      <c r="M721" s="187"/>
      <c r="N721" s="187"/>
      <c r="O721" s="187"/>
      <c r="P721" s="187"/>
      <c r="Q721" s="187"/>
      <c r="R721" s="187"/>
      <c r="S721" s="187"/>
      <c r="T721" s="187"/>
      <c r="U721" s="187"/>
      <c r="V721" s="187"/>
      <c r="W721" s="187"/>
      <c r="X721" s="187"/>
      <c r="Y721" s="187"/>
      <c r="Z721" s="187"/>
    </row>
    <row r="722" spans="1:26" ht="12" customHeight="1" x14ac:dyDescent="0.25">
      <c r="A722" s="187"/>
      <c r="B722" s="187"/>
      <c r="C722" s="187"/>
      <c r="D722" s="187"/>
      <c r="E722" s="187"/>
      <c r="F722" s="187"/>
      <c r="G722" s="187"/>
      <c r="H722" s="187"/>
      <c r="I722" s="187"/>
      <c r="J722" s="187"/>
      <c r="K722" s="187"/>
      <c r="L722" s="187"/>
      <c r="M722" s="187"/>
      <c r="N722" s="187"/>
      <c r="O722" s="187"/>
      <c r="P722" s="187"/>
      <c r="Q722" s="187"/>
      <c r="R722" s="187"/>
      <c r="S722" s="187"/>
      <c r="T722" s="187"/>
      <c r="U722" s="187"/>
      <c r="V722" s="187"/>
      <c r="W722" s="187"/>
      <c r="X722" s="187"/>
      <c r="Y722" s="187"/>
      <c r="Z722" s="187"/>
    </row>
    <row r="723" spans="1:26" ht="12" customHeight="1" x14ac:dyDescent="0.25">
      <c r="A723" s="187"/>
      <c r="B723" s="187"/>
      <c r="C723" s="187"/>
      <c r="D723" s="187"/>
      <c r="E723" s="187"/>
      <c r="F723" s="187"/>
      <c r="G723" s="187"/>
      <c r="H723" s="187"/>
      <c r="I723" s="187"/>
      <c r="J723" s="187"/>
      <c r="K723" s="187"/>
      <c r="L723" s="187"/>
      <c r="M723" s="187"/>
      <c r="N723" s="187"/>
      <c r="O723" s="187"/>
      <c r="P723" s="187"/>
      <c r="Q723" s="187"/>
      <c r="R723" s="187"/>
      <c r="S723" s="187"/>
      <c r="T723" s="187"/>
      <c r="U723" s="187"/>
      <c r="V723" s="187"/>
      <c r="W723" s="187"/>
      <c r="X723" s="187"/>
      <c r="Y723" s="187"/>
      <c r="Z723" s="187"/>
    </row>
    <row r="724" spans="1:26" ht="12" customHeight="1" x14ac:dyDescent="0.25">
      <c r="A724" s="187"/>
      <c r="B724" s="187"/>
      <c r="C724" s="187"/>
      <c r="D724" s="187"/>
      <c r="E724" s="187"/>
      <c r="F724" s="187"/>
      <c r="G724" s="187"/>
      <c r="H724" s="187"/>
      <c r="I724" s="187"/>
      <c r="J724" s="187"/>
      <c r="K724" s="187"/>
      <c r="L724" s="187"/>
      <c r="M724" s="187"/>
      <c r="N724" s="187"/>
      <c r="O724" s="187"/>
      <c r="P724" s="187"/>
      <c r="Q724" s="187"/>
      <c r="R724" s="187"/>
      <c r="S724" s="187"/>
      <c r="T724" s="187"/>
      <c r="U724" s="187"/>
      <c r="V724" s="187"/>
      <c r="W724" s="187"/>
      <c r="X724" s="187"/>
      <c r="Y724" s="187"/>
      <c r="Z724" s="187"/>
    </row>
    <row r="725" spans="1:26" ht="12" customHeight="1" x14ac:dyDescent="0.25">
      <c r="A725" s="187"/>
      <c r="B725" s="187"/>
      <c r="C725" s="187"/>
      <c r="D725" s="187"/>
      <c r="E725" s="187"/>
      <c r="F725" s="187"/>
      <c r="G725" s="187"/>
      <c r="H725" s="187"/>
      <c r="I725" s="187"/>
      <c r="J725" s="187"/>
      <c r="K725" s="187"/>
      <c r="L725" s="187"/>
      <c r="M725" s="187"/>
      <c r="N725" s="187"/>
      <c r="O725" s="187"/>
      <c r="P725" s="187"/>
      <c r="Q725" s="187"/>
      <c r="R725" s="187"/>
      <c r="S725" s="187"/>
      <c r="T725" s="187"/>
      <c r="U725" s="187"/>
      <c r="V725" s="187"/>
      <c r="W725" s="187"/>
      <c r="X725" s="187"/>
      <c r="Y725" s="187"/>
      <c r="Z725" s="187"/>
    </row>
    <row r="726" spans="1:26" ht="12" customHeight="1" x14ac:dyDescent="0.25">
      <c r="A726" s="187"/>
      <c r="B726" s="187"/>
      <c r="C726" s="187"/>
      <c r="D726" s="187"/>
      <c r="E726" s="187"/>
      <c r="F726" s="187"/>
      <c r="G726" s="187"/>
      <c r="H726" s="187"/>
      <c r="I726" s="187"/>
      <c r="J726" s="187"/>
      <c r="K726" s="187"/>
      <c r="L726" s="187"/>
      <c r="M726" s="187"/>
      <c r="N726" s="187"/>
      <c r="O726" s="187"/>
      <c r="P726" s="187"/>
      <c r="Q726" s="187"/>
      <c r="R726" s="187"/>
      <c r="S726" s="187"/>
      <c r="T726" s="187"/>
      <c r="U726" s="187"/>
      <c r="V726" s="187"/>
      <c r="W726" s="187"/>
      <c r="X726" s="187"/>
      <c r="Y726" s="187"/>
      <c r="Z726" s="187"/>
    </row>
    <row r="727" spans="1:26" ht="12" customHeight="1" x14ac:dyDescent="0.25">
      <c r="A727" s="187"/>
      <c r="B727" s="187"/>
      <c r="C727" s="187"/>
      <c r="D727" s="187"/>
      <c r="E727" s="187"/>
      <c r="F727" s="187"/>
      <c r="G727" s="187"/>
      <c r="H727" s="187"/>
      <c r="I727" s="187"/>
      <c r="J727" s="187"/>
      <c r="K727" s="187"/>
      <c r="L727" s="187"/>
      <c r="M727" s="187"/>
      <c r="N727" s="187"/>
      <c r="O727" s="187"/>
      <c r="P727" s="187"/>
      <c r="Q727" s="187"/>
      <c r="R727" s="187"/>
      <c r="S727" s="187"/>
      <c r="T727" s="187"/>
      <c r="U727" s="187"/>
      <c r="V727" s="187"/>
      <c r="W727" s="187"/>
      <c r="X727" s="187"/>
      <c r="Y727" s="187"/>
      <c r="Z727" s="187"/>
    </row>
    <row r="728" spans="1:26" ht="12" customHeight="1" x14ac:dyDescent="0.25">
      <c r="A728" s="187"/>
      <c r="B728" s="187"/>
      <c r="C728" s="187"/>
      <c r="D728" s="187"/>
      <c r="E728" s="187"/>
      <c r="F728" s="187"/>
      <c r="G728" s="187"/>
      <c r="H728" s="187"/>
      <c r="I728" s="187"/>
      <c r="J728" s="187"/>
      <c r="K728" s="187"/>
      <c r="L728" s="187"/>
      <c r="M728" s="187"/>
      <c r="N728" s="187"/>
      <c r="O728" s="187"/>
      <c r="P728" s="187"/>
      <c r="Q728" s="187"/>
      <c r="R728" s="187"/>
      <c r="S728" s="187"/>
      <c r="T728" s="187"/>
      <c r="U728" s="187"/>
      <c r="V728" s="187"/>
      <c r="W728" s="187"/>
      <c r="X728" s="187"/>
      <c r="Y728" s="187"/>
      <c r="Z728" s="187"/>
    </row>
    <row r="729" spans="1:26" ht="12" customHeight="1" x14ac:dyDescent="0.25">
      <c r="A729" s="187"/>
      <c r="B729" s="187"/>
      <c r="C729" s="187"/>
      <c r="D729" s="187"/>
      <c r="E729" s="187"/>
      <c r="F729" s="187"/>
      <c r="G729" s="187"/>
      <c r="H729" s="187"/>
      <c r="I729" s="187"/>
      <c r="J729" s="187"/>
      <c r="K729" s="187"/>
      <c r="L729" s="187"/>
      <c r="M729" s="187"/>
      <c r="N729" s="187"/>
      <c r="O729" s="187"/>
      <c r="P729" s="187"/>
      <c r="Q729" s="187"/>
      <c r="R729" s="187"/>
      <c r="S729" s="187"/>
      <c r="T729" s="187"/>
      <c r="U729" s="187"/>
      <c r="V729" s="187"/>
      <c r="W729" s="187"/>
      <c r="X729" s="187"/>
      <c r="Y729" s="187"/>
      <c r="Z729" s="187"/>
    </row>
    <row r="730" spans="1:26" ht="12" customHeight="1" x14ac:dyDescent="0.25">
      <c r="A730" s="187"/>
      <c r="B730" s="187"/>
      <c r="C730" s="187"/>
      <c r="D730" s="187"/>
      <c r="E730" s="187"/>
      <c r="F730" s="187"/>
      <c r="G730" s="187"/>
      <c r="H730" s="187"/>
      <c r="I730" s="187"/>
      <c r="J730" s="187"/>
      <c r="K730" s="187"/>
      <c r="L730" s="187"/>
      <c r="M730" s="187"/>
      <c r="N730" s="187"/>
      <c r="O730" s="187"/>
      <c r="P730" s="187"/>
      <c r="Q730" s="187"/>
      <c r="R730" s="187"/>
      <c r="S730" s="187"/>
      <c r="T730" s="187"/>
      <c r="U730" s="187"/>
      <c r="V730" s="187"/>
      <c r="W730" s="187"/>
      <c r="X730" s="187"/>
      <c r="Y730" s="187"/>
      <c r="Z730" s="187"/>
    </row>
    <row r="731" spans="1:26" ht="12" customHeight="1" x14ac:dyDescent="0.25">
      <c r="A731" s="187"/>
      <c r="B731" s="187"/>
      <c r="C731" s="187"/>
      <c r="D731" s="187"/>
      <c r="E731" s="187"/>
      <c r="F731" s="187"/>
      <c r="G731" s="187"/>
      <c r="H731" s="187"/>
      <c r="I731" s="187"/>
      <c r="J731" s="187"/>
      <c r="K731" s="187"/>
      <c r="L731" s="187"/>
      <c r="M731" s="187"/>
      <c r="N731" s="187"/>
      <c r="O731" s="187"/>
      <c r="P731" s="187"/>
      <c r="Q731" s="187"/>
      <c r="R731" s="187"/>
      <c r="S731" s="187"/>
      <c r="T731" s="187"/>
      <c r="U731" s="187"/>
      <c r="V731" s="187"/>
      <c r="W731" s="187"/>
      <c r="X731" s="187"/>
      <c r="Y731" s="187"/>
      <c r="Z731" s="187"/>
    </row>
    <row r="732" spans="1:26" ht="12" customHeight="1" x14ac:dyDescent="0.25">
      <c r="A732" s="187"/>
      <c r="B732" s="187"/>
      <c r="C732" s="187"/>
      <c r="D732" s="187"/>
      <c r="E732" s="187"/>
      <c r="F732" s="187"/>
      <c r="G732" s="187"/>
      <c r="H732" s="187"/>
      <c r="I732" s="187"/>
      <c r="J732" s="187"/>
      <c r="K732" s="187"/>
      <c r="L732" s="187"/>
      <c r="M732" s="187"/>
      <c r="N732" s="187"/>
      <c r="O732" s="187"/>
      <c r="P732" s="187"/>
      <c r="Q732" s="187"/>
      <c r="R732" s="187"/>
      <c r="S732" s="187"/>
      <c r="T732" s="187"/>
      <c r="U732" s="187"/>
      <c r="V732" s="187"/>
      <c r="W732" s="187"/>
      <c r="X732" s="187"/>
      <c r="Y732" s="187"/>
      <c r="Z732" s="187"/>
    </row>
    <row r="733" spans="1:26" ht="12" customHeight="1" x14ac:dyDescent="0.25">
      <c r="A733" s="187"/>
      <c r="B733" s="187"/>
      <c r="C733" s="187"/>
      <c r="D733" s="187"/>
      <c r="E733" s="187"/>
      <c r="F733" s="187"/>
      <c r="G733" s="187"/>
      <c r="H733" s="187"/>
      <c r="I733" s="187"/>
      <c r="J733" s="187"/>
      <c r="K733" s="187"/>
      <c r="L733" s="187"/>
      <c r="M733" s="187"/>
      <c r="N733" s="187"/>
      <c r="O733" s="187"/>
      <c r="P733" s="187"/>
      <c r="Q733" s="187"/>
      <c r="R733" s="187"/>
      <c r="S733" s="187"/>
      <c r="T733" s="187"/>
      <c r="U733" s="187"/>
      <c r="V733" s="187"/>
      <c r="W733" s="187"/>
      <c r="X733" s="187"/>
      <c r="Y733" s="187"/>
      <c r="Z733" s="187"/>
    </row>
    <row r="734" spans="1:26" ht="12" customHeight="1" x14ac:dyDescent="0.25">
      <c r="A734" s="187"/>
      <c r="B734" s="187"/>
      <c r="C734" s="187"/>
      <c r="D734" s="187"/>
      <c r="E734" s="187"/>
      <c r="F734" s="187"/>
      <c r="G734" s="187"/>
      <c r="H734" s="187"/>
      <c r="I734" s="187"/>
      <c r="J734" s="187"/>
      <c r="K734" s="187"/>
      <c r="L734" s="187"/>
      <c r="M734" s="187"/>
      <c r="N734" s="187"/>
      <c r="O734" s="187"/>
      <c r="P734" s="187"/>
      <c r="Q734" s="187"/>
      <c r="R734" s="187"/>
      <c r="S734" s="187"/>
      <c r="T734" s="187"/>
      <c r="U734" s="187"/>
      <c r="V734" s="187"/>
      <c r="W734" s="187"/>
      <c r="X734" s="187"/>
      <c r="Y734" s="187"/>
      <c r="Z734" s="187"/>
    </row>
    <row r="735" spans="1:26" ht="12" customHeight="1" x14ac:dyDescent="0.25">
      <c r="A735" s="187"/>
      <c r="B735" s="187"/>
      <c r="C735" s="187"/>
      <c r="D735" s="187"/>
      <c r="E735" s="187"/>
      <c r="F735" s="187"/>
      <c r="G735" s="187"/>
      <c r="H735" s="187"/>
      <c r="I735" s="187"/>
      <c r="J735" s="187"/>
      <c r="K735" s="187"/>
      <c r="L735" s="187"/>
      <c r="M735" s="187"/>
      <c r="N735" s="187"/>
      <c r="O735" s="187"/>
      <c r="P735" s="187"/>
      <c r="Q735" s="187"/>
      <c r="R735" s="187"/>
      <c r="S735" s="187"/>
      <c r="T735" s="187"/>
      <c r="U735" s="187"/>
      <c r="V735" s="187"/>
      <c r="W735" s="187"/>
      <c r="X735" s="187"/>
      <c r="Y735" s="187"/>
      <c r="Z735" s="187"/>
    </row>
    <row r="736" spans="1:26" ht="12" customHeight="1" x14ac:dyDescent="0.25">
      <c r="A736" s="187"/>
      <c r="B736" s="187"/>
      <c r="C736" s="187"/>
      <c r="D736" s="187"/>
      <c r="E736" s="187"/>
      <c r="F736" s="187"/>
      <c r="G736" s="187"/>
      <c r="H736" s="187"/>
      <c r="I736" s="187"/>
      <c r="J736" s="187"/>
      <c r="K736" s="187"/>
      <c r="L736" s="187"/>
      <c r="M736" s="187"/>
      <c r="N736" s="187"/>
      <c r="O736" s="187"/>
      <c r="P736" s="187"/>
      <c r="Q736" s="187"/>
      <c r="R736" s="187"/>
      <c r="S736" s="187"/>
      <c r="T736" s="187"/>
      <c r="U736" s="187"/>
      <c r="V736" s="187"/>
      <c r="W736" s="187"/>
      <c r="X736" s="187"/>
      <c r="Y736" s="187"/>
      <c r="Z736" s="187"/>
    </row>
    <row r="737" spans="1:26" ht="12" customHeight="1" x14ac:dyDescent="0.25">
      <c r="A737" s="187"/>
      <c r="B737" s="187"/>
      <c r="C737" s="187"/>
      <c r="D737" s="187"/>
      <c r="E737" s="187"/>
      <c r="F737" s="187"/>
      <c r="G737" s="187"/>
      <c r="H737" s="187"/>
      <c r="I737" s="187"/>
      <c r="J737" s="187"/>
      <c r="K737" s="187"/>
      <c r="L737" s="187"/>
      <c r="M737" s="187"/>
      <c r="N737" s="187"/>
      <c r="O737" s="187"/>
      <c r="P737" s="187"/>
      <c r="Q737" s="187"/>
      <c r="R737" s="187"/>
      <c r="S737" s="187"/>
      <c r="T737" s="187"/>
      <c r="U737" s="187"/>
      <c r="V737" s="187"/>
      <c r="W737" s="187"/>
      <c r="X737" s="187"/>
      <c r="Y737" s="187"/>
      <c r="Z737" s="187"/>
    </row>
    <row r="738" spans="1:26" ht="12" customHeight="1" x14ac:dyDescent="0.25">
      <c r="A738" s="187"/>
      <c r="B738" s="187"/>
      <c r="C738" s="187"/>
      <c r="D738" s="187"/>
      <c r="E738" s="187"/>
      <c r="F738" s="187"/>
      <c r="G738" s="187"/>
      <c r="H738" s="187"/>
      <c r="I738" s="187"/>
      <c r="J738" s="187"/>
      <c r="K738" s="187"/>
      <c r="L738" s="187"/>
      <c r="M738" s="187"/>
      <c r="N738" s="187"/>
      <c r="O738" s="187"/>
      <c r="P738" s="187"/>
      <c r="Q738" s="187"/>
      <c r="R738" s="187"/>
      <c r="S738" s="187"/>
      <c r="T738" s="187"/>
      <c r="U738" s="187"/>
      <c r="V738" s="187"/>
      <c r="W738" s="187"/>
      <c r="X738" s="187"/>
      <c r="Y738" s="187"/>
      <c r="Z738" s="187"/>
    </row>
    <row r="739" spans="1:26" ht="12" customHeight="1" x14ac:dyDescent="0.25">
      <c r="A739" s="187"/>
      <c r="B739" s="187"/>
      <c r="C739" s="187"/>
      <c r="D739" s="187"/>
      <c r="E739" s="187"/>
      <c r="F739" s="187"/>
      <c r="G739" s="187"/>
      <c r="H739" s="187"/>
      <c r="I739" s="187"/>
      <c r="J739" s="187"/>
      <c r="K739" s="187"/>
      <c r="L739" s="187"/>
      <c r="M739" s="187"/>
      <c r="N739" s="187"/>
      <c r="O739" s="187"/>
      <c r="P739" s="187"/>
      <c r="Q739" s="187"/>
      <c r="R739" s="187"/>
      <c r="S739" s="187"/>
      <c r="T739" s="187"/>
      <c r="U739" s="187"/>
      <c r="V739" s="187"/>
      <c r="W739" s="187"/>
      <c r="X739" s="187"/>
      <c r="Y739" s="187"/>
      <c r="Z739" s="187"/>
    </row>
    <row r="740" spans="1:26" ht="12" customHeight="1" x14ac:dyDescent="0.25">
      <c r="A740" s="187"/>
      <c r="B740" s="187"/>
      <c r="C740" s="187"/>
      <c r="D740" s="187"/>
      <c r="E740" s="187"/>
      <c r="F740" s="187"/>
      <c r="G740" s="187"/>
      <c r="H740" s="187"/>
      <c r="I740" s="187"/>
      <c r="J740" s="187"/>
      <c r="K740" s="187"/>
      <c r="L740" s="187"/>
      <c r="M740" s="187"/>
      <c r="N740" s="187"/>
      <c r="O740" s="187"/>
      <c r="P740" s="187"/>
      <c r="Q740" s="187"/>
      <c r="R740" s="187"/>
      <c r="S740" s="187"/>
      <c r="T740" s="187"/>
      <c r="U740" s="187"/>
      <c r="V740" s="187"/>
      <c r="W740" s="187"/>
      <c r="X740" s="187"/>
      <c r="Y740" s="187"/>
      <c r="Z740" s="187"/>
    </row>
    <row r="741" spans="1:26" ht="12" customHeight="1" x14ac:dyDescent="0.25">
      <c r="A741" s="187"/>
      <c r="B741" s="187"/>
      <c r="C741" s="187"/>
      <c r="D741" s="187"/>
      <c r="E741" s="187"/>
      <c r="F741" s="187"/>
      <c r="G741" s="187"/>
      <c r="H741" s="187"/>
      <c r="I741" s="187"/>
      <c r="J741" s="187"/>
      <c r="K741" s="187"/>
      <c r="L741" s="187"/>
      <c r="M741" s="187"/>
      <c r="N741" s="187"/>
      <c r="O741" s="187"/>
      <c r="P741" s="187"/>
      <c r="Q741" s="187"/>
      <c r="R741" s="187"/>
      <c r="S741" s="187"/>
      <c r="T741" s="187"/>
      <c r="U741" s="187"/>
      <c r="V741" s="187"/>
      <c r="W741" s="187"/>
      <c r="X741" s="187"/>
      <c r="Y741" s="187"/>
      <c r="Z741" s="187"/>
    </row>
    <row r="742" spans="1:26" ht="12" customHeight="1" x14ac:dyDescent="0.25">
      <c r="A742" s="187"/>
      <c r="B742" s="187"/>
      <c r="C742" s="187"/>
      <c r="D742" s="187"/>
      <c r="E742" s="187"/>
      <c r="F742" s="187"/>
      <c r="G742" s="187"/>
      <c r="H742" s="187"/>
      <c r="I742" s="187"/>
      <c r="J742" s="187"/>
      <c r="K742" s="187"/>
      <c r="L742" s="187"/>
      <c r="M742" s="187"/>
      <c r="N742" s="187"/>
      <c r="O742" s="187"/>
      <c r="P742" s="187"/>
      <c r="Q742" s="187"/>
      <c r="R742" s="187"/>
      <c r="S742" s="187"/>
      <c r="T742" s="187"/>
      <c r="U742" s="187"/>
      <c r="V742" s="187"/>
      <c r="W742" s="187"/>
      <c r="X742" s="187"/>
      <c r="Y742" s="187"/>
      <c r="Z742" s="187"/>
    </row>
    <row r="743" spans="1:26" ht="12" customHeight="1" x14ac:dyDescent="0.25">
      <c r="A743" s="187"/>
      <c r="B743" s="187"/>
      <c r="C743" s="187"/>
      <c r="D743" s="187"/>
      <c r="E743" s="187"/>
      <c r="F743" s="187"/>
      <c r="G743" s="187"/>
      <c r="H743" s="187"/>
      <c r="I743" s="187"/>
      <c r="J743" s="187"/>
      <c r="K743" s="187"/>
      <c r="L743" s="187"/>
      <c r="M743" s="187"/>
      <c r="N743" s="187"/>
      <c r="O743" s="187"/>
      <c r="P743" s="187"/>
      <c r="Q743" s="187"/>
      <c r="R743" s="187"/>
      <c r="S743" s="187"/>
      <c r="T743" s="187"/>
      <c r="U743" s="187"/>
      <c r="V743" s="187"/>
      <c r="W743" s="187"/>
      <c r="X743" s="187"/>
      <c r="Y743" s="187"/>
      <c r="Z743" s="187"/>
    </row>
    <row r="744" spans="1:26" ht="12" customHeight="1" x14ac:dyDescent="0.25">
      <c r="A744" s="187"/>
      <c r="B744" s="187"/>
      <c r="C744" s="187"/>
      <c r="D744" s="187"/>
      <c r="E744" s="187"/>
      <c r="F744" s="187"/>
      <c r="G744" s="187"/>
      <c r="H744" s="187"/>
      <c r="I744" s="187"/>
      <c r="J744" s="187"/>
      <c r="K744" s="187"/>
      <c r="L744" s="187"/>
      <c r="M744" s="187"/>
      <c r="N744" s="187"/>
      <c r="O744" s="187"/>
      <c r="P744" s="187"/>
      <c r="Q744" s="187"/>
      <c r="R744" s="187"/>
      <c r="S744" s="187"/>
      <c r="T744" s="187"/>
      <c r="U744" s="187"/>
      <c r="V744" s="187"/>
      <c r="W744" s="187"/>
      <c r="X744" s="187"/>
      <c r="Y744" s="187"/>
      <c r="Z744" s="187"/>
    </row>
    <row r="745" spans="1:26" ht="12" customHeight="1" x14ac:dyDescent="0.25">
      <c r="A745" s="187"/>
      <c r="B745" s="187"/>
      <c r="C745" s="187"/>
      <c r="D745" s="187"/>
      <c r="E745" s="187"/>
      <c r="F745" s="187"/>
      <c r="G745" s="187"/>
      <c r="H745" s="187"/>
      <c r="I745" s="187"/>
      <c r="J745" s="187"/>
      <c r="K745" s="187"/>
      <c r="L745" s="187"/>
      <c r="M745" s="187"/>
      <c r="N745" s="187"/>
      <c r="O745" s="187"/>
      <c r="P745" s="187"/>
      <c r="Q745" s="187"/>
      <c r="R745" s="187"/>
      <c r="S745" s="187"/>
      <c r="T745" s="187"/>
      <c r="U745" s="187"/>
      <c r="V745" s="187"/>
      <c r="W745" s="187"/>
      <c r="X745" s="187"/>
      <c r="Y745" s="187"/>
      <c r="Z745" s="187"/>
    </row>
    <row r="746" spans="1:26" ht="12" customHeight="1" x14ac:dyDescent="0.25">
      <c r="A746" s="187"/>
      <c r="B746" s="187"/>
      <c r="C746" s="187"/>
      <c r="D746" s="187"/>
      <c r="E746" s="187"/>
      <c r="F746" s="187"/>
      <c r="G746" s="187"/>
      <c r="H746" s="187"/>
      <c r="I746" s="187"/>
      <c r="J746" s="187"/>
      <c r="K746" s="187"/>
      <c r="L746" s="187"/>
      <c r="M746" s="187"/>
      <c r="N746" s="187"/>
      <c r="O746" s="187"/>
      <c r="P746" s="187"/>
      <c r="Q746" s="187"/>
      <c r="R746" s="187"/>
      <c r="S746" s="187"/>
      <c r="T746" s="187"/>
      <c r="U746" s="187"/>
      <c r="V746" s="187"/>
      <c r="W746" s="187"/>
      <c r="X746" s="187"/>
      <c r="Y746" s="187"/>
      <c r="Z746" s="187"/>
    </row>
    <row r="747" spans="1:26" ht="12" customHeight="1" x14ac:dyDescent="0.25">
      <c r="A747" s="187"/>
      <c r="B747" s="187"/>
      <c r="C747" s="187"/>
      <c r="D747" s="187"/>
      <c r="E747" s="187"/>
      <c r="F747" s="187"/>
      <c r="G747" s="187"/>
      <c r="H747" s="187"/>
      <c r="I747" s="187"/>
      <c r="J747" s="187"/>
      <c r="K747" s="187"/>
      <c r="L747" s="187"/>
      <c r="M747" s="187"/>
      <c r="N747" s="187"/>
      <c r="O747" s="187"/>
      <c r="P747" s="187"/>
      <c r="Q747" s="187"/>
      <c r="R747" s="187"/>
      <c r="S747" s="187"/>
      <c r="T747" s="187"/>
      <c r="U747" s="187"/>
      <c r="V747" s="187"/>
      <c r="W747" s="187"/>
      <c r="X747" s="187"/>
      <c r="Y747" s="187"/>
      <c r="Z747" s="187"/>
    </row>
    <row r="748" spans="1:26" ht="12" customHeight="1" x14ac:dyDescent="0.25">
      <c r="A748" s="187"/>
      <c r="B748" s="187"/>
      <c r="C748" s="187"/>
      <c r="D748" s="187"/>
      <c r="E748" s="187"/>
      <c r="F748" s="187"/>
      <c r="G748" s="187"/>
      <c r="H748" s="187"/>
      <c r="I748" s="187"/>
      <c r="J748" s="187"/>
      <c r="K748" s="187"/>
      <c r="L748" s="187"/>
      <c r="M748" s="187"/>
      <c r="N748" s="187"/>
      <c r="O748" s="187"/>
      <c r="P748" s="187"/>
      <c r="Q748" s="187"/>
      <c r="R748" s="187"/>
      <c r="S748" s="187"/>
      <c r="T748" s="187"/>
      <c r="U748" s="187"/>
      <c r="V748" s="187"/>
      <c r="W748" s="187"/>
      <c r="X748" s="187"/>
      <c r="Y748" s="187"/>
      <c r="Z748" s="187"/>
    </row>
    <row r="749" spans="1:26" ht="12" customHeight="1" x14ac:dyDescent="0.25">
      <c r="A749" s="187"/>
      <c r="B749" s="187"/>
      <c r="C749" s="187"/>
      <c r="D749" s="187"/>
      <c r="E749" s="187"/>
      <c r="F749" s="187"/>
      <c r="G749" s="187"/>
      <c r="H749" s="187"/>
      <c r="I749" s="187"/>
      <c r="J749" s="187"/>
      <c r="K749" s="187"/>
      <c r="L749" s="187"/>
      <c r="M749" s="187"/>
      <c r="N749" s="187"/>
      <c r="O749" s="187"/>
      <c r="P749" s="187"/>
      <c r="Q749" s="187"/>
      <c r="R749" s="187"/>
      <c r="S749" s="187"/>
      <c r="T749" s="187"/>
      <c r="U749" s="187"/>
      <c r="V749" s="187"/>
      <c r="W749" s="187"/>
      <c r="X749" s="187"/>
      <c r="Y749" s="187"/>
      <c r="Z749" s="187"/>
    </row>
    <row r="750" spans="1:26" ht="12" customHeight="1" x14ac:dyDescent="0.25">
      <c r="A750" s="187"/>
      <c r="B750" s="187"/>
      <c r="C750" s="187"/>
      <c r="D750" s="187"/>
      <c r="E750" s="187"/>
      <c r="F750" s="187"/>
      <c r="G750" s="187"/>
      <c r="H750" s="187"/>
      <c r="I750" s="187"/>
      <c r="J750" s="187"/>
      <c r="K750" s="187"/>
      <c r="L750" s="187"/>
      <c r="M750" s="187"/>
      <c r="N750" s="187"/>
      <c r="O750" s="187"/>
      <c r="P750" s="187"/>
      <c r="Q750" s="187"/>
      <c r="R750" s="187"/>
      <c r="S750" s="187"/>
      <c r="T750" s="187"/>
      <c r="U750" s="187"/>
      <c r="V750" s="187"/>
      <c r="W750" s="187"/>
      <c r="X750" s="187"/>
      <c r="Y750" s="187"/>
      <c r="Z750" s="187"/>
    </row>
    <row r="751" spans="1:26" ht="12" customHeight="1" x14ac:dyDescent="0.25">
      <c r="A751" s="187"/>
      <c r="B751" s="187"/>
      <c r="C751" s="187"/>
      <c r="D751" s="187"/>
      <c r="E751" s="187"/>
      <c r="F751" s="187"/>
      <c r="G751" s="187"/>
      <c r="H751" s="187"/>
      <c r="I751" s="187"/>
      <c r="J751" s="187"/>
      <c r="K751" s="187"/>
      <c r="L751" s="187"/>
      <c r="M751" s="187"/>
      <c r="N751" s="187"/>
      <c r="O751" s="187"/>
      <c r="P751" s="187"/>
      <c r="Q751" s="187"/>
      <c r="R751" s="187"/>
      <c r="S751" s="187"/>
      <c r="T751" s="187"/>
      <c r="U751" s="187"/>
      <c r="V751" s="187"/>
      <c r="W751" s="187"/>
      <c r="X751" s="187"/>
      <c r="Y751" s="187"/>
      <c r="Z751" s="187"/>
    </row>
    <row r="752" spans="1:26" ht="12" customHeight="1" x14ac:dyDescent="0.25">
      <c r="A752" s="187"/>
      <c r="B752" s="187"/>
      <c r="C752" s="187"/>
      <c r="D752" s="187"/>
      <c r="E752" s="187"/>
      <c r="F752" s="187"/>
      <c r="G752" s="187"/>
      <c r="H752" s="187"/>
      <c r="I752" s="187"/>
      <c r="J752" s="187"/>
      <c r="K752" s="187"/>
      <c r="L752" s="187"/>
      <c r="M752" s="187"/>
      <c r="N752" s="187"/>
      <c r="O752" s="187"/>
      <c r="P752" s="187"/>
      <c r="Q752" s="187"/>
      <c r="R752" s="187"/>
      <c r="S752" s="187"/>
      <c r="T752" s="187"/>
      <c r="U752" s="187"/>
      <c r="V752" s="187"/>
      <c r="W752" s="187"/>
      <c r="X752" s="187"/>
      <c r="Y752" s="187"/>
      <c r="Z752" s="187"/>
    </row>
    <row r="753" spans="1:26" ht="12" customHeight="1" x14ac:dyDescent="0.25">
      <c r="A753" s="187"/>
      <c r="B753" s="187"/>
      <c r="C753" s="187"/>
      <c r="D753" s="187"/>
      <c r="E753" s="187"/>
      <c r="F753" s="187"/>
      <c r="G753" s="187"/>
      <c r="H753" s="187"/>
      <c r="I753" s="187"/>
      <c r="J753" s="187"/>
      <c r="K753" s="187"/>
      <c r="L753" s="187"/>
      <c r="M753" s="187"/>
      <c r="N753" s="187"/>
      <c r="O753" s="187"/>
      <c r="P753" s="187"/>
      <c r="Q753" s="187"/>
      <c r="R753" s="187"/>
      <c r="S753" s="187"/>
      <c r="T753" s="187"/>
      <c r="U753" s="187"/>
      <c r="V753" s="187"/>
      <c r="W753" s="187"/>
      <c r="X753" s="187"/>
      <c r="Y753" s="187"/>
      <c r="Z753" s="187"/>
    </row>
    <row r="754" spans="1:26" ht="12" customHeight="1" x14ac:dyDescent="0.25">
      <c r="A754" s="187"/>
      <c r="B754" s="187"/>
      <c r="C754" s="187"/>
      <c r="D754" s="187"/>
      <c r="E754" s="187"/>
      <c r="F754" s="187"/>
      <c r="G754" s="187"/>
      <c r="H754" s="187"/>
      <c r="I754" s="187"/>
      <c r="J754" s="187"/>
      <c r="K754" s="187"/>
      <c r="L754" s="187"/>
      <c r="M754" s="187"/>
      <c r="N754" s="187"/>
      <c r="O754" s="187"/>
      <c r="P754" s="187"/>
      <c r="Q754" s="187"/>
      <c r="R754" s="187"/>
      <c r="S754" s="187"/>
      <c r="T754" s="187"/>
      <c r="U754" s="187"/>
      <c r="V754" s="187"/>
      <c r="W754" s="187"/>
      <c r="X754" s="187"/>
      <c r="Y754" s="187"/>
      <c r="Z754" s="187"/>
    </row>
    <row r="755" spans="1:26" ht="12" customHeight="1" x14ac:dyDescent="0.25">
      <c r="A755" s="187"/>
      <c r="B755" s="187"/>
      <c r="C755" s="187"/>
      <c r="D755" s="187"/>
      <c r="E755" s="187"/>
      <c r="F755" s="187"/>
      <c r="G755" s="187"/>
      <c r="H755" s="187"/>
      <c r="I755" s="187"/>
      <c r="J755" s="187"/>
      <c r="K755" s="187"/>
      <c r="L755" s="187"/>
      <c r="M755" s="187"/>
      <c r="N755" s="187"/>
      <c r="O755" s="187"/>
      <c r="P755" s="187"/>
      <c r="Q755" s="187"/>
      <c r="R755" s="187"/>
      <c r="S755" s="187"/>
      <c r="T755" s="187"/>
      <c r="U755" s="187"/>
      <c r="V755" s="187"/>
      <c r="W755" s="187"/>
      <c r="X755" s="187"/>
      <c r="Y755" s="187"/>
      <c r="Z755" s="187"/>
    </row>
    <row r="756" spans="1:26" ht="12" customHeight="1" x14ac:dyDescent="0.25">
      <c r="A756" s="187"/>
      <c r="B756" s="187"/>
      <c r="C756" s="187"/>
      <c r="D756" s="187"/>
      <c r="E756" s="187"/>
      <c r="F756" s="187"/>
      <c r="G756" s="187"/>
      <c r="H756" s="187"/>
      <c r="I756" s="187"/>
      <c r="J756" s="187"/>
      <c r="K756" s="187"/>
      <c r="L756" s="187"/>
      <c r="M756" s="187"/>
      <c r="N756" s="187"/>
      <c r="O756" s="187"/>
      <c r="P756" s="187"/>
      <c r="Q756" s="187"/>
      <c r="R756" s="187"/>
      <c r="S756" s="187"/>
      <c r="T756" s="187"/>
      <c r="U756" s="187"/>
      <c r="V756" s="187"/>
      <c r="W756" s="187"/>
      <c r="X756" s="187"/>
      <c r="Y756" s="187"/>
      <c r="Z756" s="187"/>
    </row>
    <row r="757" spans="1:26" ht="12" customHeight="1" x14ac:dyDescent="0.25">
      <c r="A757" s="187"/>
      <c r="B757" s="187"/>
      <c r="C757" s="187"/>
      <c r="D757" s="187"/>
      <c r="E757" s="187"/>
      <c r="F757" s="187"/>
      <c r="G757" s="187"/>
      <c r="H757" s="187"/>
      <c r="I757" s="187"/>
      <c r="J757" s="187"/>
      <c r="K757" s="187"/>
      <c r="L757" s="187"/>
      <c r="M757" s="187"/>
      <c r="N757" s="187"/>
      <c r="O757" s="187"/>
      <c r="P757" s="187"/>
      <c r="Q757" s="187"/>
      <c r="R757" s="187"/>
      <c r="S757" s="187"/>
      <c r="T757" s="187"/>
      <c r="U757" s="187"/>
      <c r="V757" s="187"/>
      <c r="W757" s="187"/>
      <c r="X757" s="187"/>
      <c r="Y757" s="187"/>
      <c r="Z757" s="187"/>
    </row>
    <row r="758" spans="1:26" ht="12" customHeight="1" x14ac:dyDescent="0.25">
      <c r="A758" s="187"/>
      <c r="B758" s="187"/>
      <c r="C758" s="187"/>
      <c r="D758" s="187"/>
      <c r="E758" s="187"/>
      <c r="F758" s="187"/>
      <c r="G758" s="187"/>
      <c r="H758" s="187"/>
      <c r="I758" s="187"/>
      <c r="J758" s="187"/>
      <c r="K758" s="187"/>
      <c r="L758" s="187"/>
      <c r="M758" s="187"/>
      <c r="N758" s="187"/>
      <c r="O758" s="187"/>
      <c r="P758" s="187"/>
      <c r="Q758" s="187"/>
      <c r="R758" s="187"/>
      <c r="S758" s="187"/>
      <c r="T758" s="187"/>
      <c r="U758" s="187"/>
      <c r="V758" s="187"/>
      <c r="W758" s="187"/>
      <c r="X758" s="187"/>
      <c r="Y758" s="187"/>
      <c r="Z758" s="187"/>
    </row>
    <row r="759" spans="1:26" ht="12" customHeight="1" x14ac:dyDescent="0.25">
      <c r="A759" s="187"/>
      <c r="B759" s="187"/>
      <c r="C759" s="187"/>
      <c r="D759" s="187"/>
      <c r="E759" s="187"/>
      <c r="F759" s="187"/>
      <c r="G759" s="187"/>
      <c r="H759" s="187"/>
      <c r="I759" s="187"/>
      <c r="J759" s="187"/>
      <c r="K759" s="187"/>
      <c r="L759" s="187"/>
      <c r="M759" s="187"/>
      <c r="N759" s="187"/>
      <c r="O759" s="187"/>
      <c r="P759" s="187"/>
      <c r="Q759" s="187"/>
      <c r="R759" s="187"/>
      <c r="S759" s="187"/>
      <c r="T759" s="187"/>
      <c r="U759" s="187"/>
      <c r="V759" s="187"/>
      <c r="W759" s="187"/>
      <c r="X759" s="187"/>
      <c r="Y759" s="187"/>
      <c r="Z759" s="187"/>
    </row>
    <row r="760" spans="1:26" ht="12" customHeight="1" x14ac:dyDescent="0.25">
      <c r="A760" s="187"/>
      <c r="B760" s="187"/>
      <c r="C760" s="187"/>
      <c r="D760" s="187"/>
      <c r="E760" s="187"/>
      <c r="F760" s="187"/>
      <c r="G760" s="187"/>
      <c r="H760" s="187"/>
      <c r="I760" s="187"/>
      <c r="J760" s="187"/>
      <c r="K760" s="187"/>
      <c r="L760" s="187"/>
      <c r="M760" s="187"/>
      <c r="N760" s="187"/>
      <c r="O760" s="187"/>
      <c r="P760" s="187"/>
      <c r="Q760" s="187"/>
      <c r="R760" s="187"/>
      <c r="S760" s="187"/>
      <c r="T760" s="187"/>
      <c r="U760" s="187"/>
      <c r="V760" s="187"/>
      <c r="W760" s="187"/>
      <c r="X760" s="187"/>
      <c r="Y760" s="187"/>
      <c r="Z760" s="187"/>
    </row>
    <row r="761" spans="1:26" ht="12" customHeight="1" x14ac:dyDescent="0.25">
      <c r="A761" s="187"/>
      <c r="B761" s="187"/>
      <c r="C761" s="187"/>
      <c r="D761" s="187"/>
      <c r="E761" s="187"/>
      <c r="F761" s="187"/>
      <c r="G761" s="187"/>
      <c r="H761" s="187"/>
      <c r="I761" s="187"/>
      <c r="J761" s="187"/>
      <c r="K761" s="187"/>
      <c r="L761" s="187"/>
      <c r="M761" s="187"/>
      <c r="N761" s="187"/>
      <c r="O761" s="187"/>
      <c r="P761" s="187"/>
      <c r="Q761" s="187"/>
      <c r="R761" s="187"/>
      <c r="S761" s="187"/>
      <c r="T761" s="187"/>
      <c r="U761" s="187"/>
      <c r="V761" s="187"/>
      <c r="W761" s="187"/>
      <c r="X761" s="187"/>
      <c r="Y761" s="187"/>
      <c r="Z761" s="187"/>
    </row>
    <row r="762" spans="1:26" ht="12" customHeight="1" x14ac:dyDescent="0.25">
      <c r="A762" s="187"/>
      <c r="B762" s="187"/>
      <c r="C762" s="187"/>
      <c r="D762" s="187"/>
      <c r="E762" s="187"/>
      <c r="F762" s="187"/>
      <c r="G762" s="187"/>
      <c r="H762" s="187"/>
      <c r="I762" s="187"/>
      <c r="J762" s="187"/>
      <c r="K762" s="187"/>
      <c r="L762" s="187"/>
      <c r="M762" s="187"/>
      <c r="N762" s="187"/>
      <c r="O762" s="187"/>
      <c r="P762" s="187"/>
      <c r="Q762" s="187"/>
      <c r="R762" s="187"/>
      <c r="S762" s="187"/>
      <c r="T762" s="187"/>
      <c r="U762" s="187"/>
      <c r="V762" s="187"/>
      <c r="W762" s="187"/>
      <c r="X762" s="187"/>
      <c r="Y762" s="187"/>
      <c r="Z762" s="187"/>
    </row>
    <row r="763" spans="1:26" ht="12" customHeight="1" x14ac:dyDescent="0.25">
      <c r="A763" s="187"/>
      <c r="B763" s="187"/>
      <c r="C763" s="187"/>
      <c r="D763" s="187"/>
      <c r="E763" s="187"/>
      <c r="F763" s="187"/>
      <c r="G763" s="187"/>
      <c r="H763" s="187"/>
      <c r="I763" s="187"/>
      <c r="J763" s="187"/>
      <c r="K763" s="187"/>
      <c r="L763" s="187"/>
      <c r="M763" s="187"/>
      <c r="N763" s="187"/>
      <c r="O763" s="187"/>
      <c r="P763" s="187"/>
      <c r="Q763" s="187"/>
      <c r="R763" s="187"/>
      <c r="S763" s="187"/>
      <c r="T763" s="187"/>
      <c r="U763" s="187"/>
      <c r="V763" s="187"/>
      <c r="W763" s="187"/>
      <c r="X763" s="187"/>
      <c r="Y763" s="187"/>
      <c r="Z763" s="187"/>
    </row>
    <row r="764" spans="1:26" ht="12" customHeight="1" x14ac:dyDescent="0.25">
      <c r="A764" s="187"/>
      <c r="B764" s="187"/>
      <c r="C764" s="187"/>
      <c r="D764" s="187"/>
      <c r="E764" s="187"/>
      <c r="F764" s="187"/>
      <c r="G764" s="187"/>
      <c r="H764" s="187"/>
      <c r="I764" s="187"/>
      <c r="J764" s="187"/>
      <c r="K764" s="187"/>
      <c r="L764" s="187"/>
      <c r="M764" s="187"/>
      <c r="N764" s="187"/>
      <c r="O764" s="187"/>
      <c r="P764" s="187"/>
      <c r="Q764" s="187"/>
      <c r="R764" s="187"/>
      <c r="S764" s="187"/>
      <c r="T764" s="187"/>
      <c r="U764" s="187"/>
      <c r="V764" s="187"/>
      <c r="W764" s="187"/>
      <c r="X764" s="187"/>
      <c r="Y764" s="187"/>
      <c r="Z764" s="187"/>
    </row>
    <row r="765" spans="1:26" ht="12" customHeight="1" x14ac:dyDescent="0.25">
      <c r="A765" s="187"/>
      <c r="B765" s="187"/>
      <c r="C765" s="187"/>
      <c r="D765" s="187"/>
      <c r="E765" s="187"/>
      <c r="F765" s="187"/>
      <c r="G765" s="187"/>
      <c r="H765" s="187"/>
      <c r="I765" s="187"/>
      <c r="J765" s="187"/>
      <c r="K765" s="187"/>
      <c r="L765" s="187"/>
      <c r="M765" s="187"/>
      <c r="N765" s="187"/>
      <c r="O765" s="187"/>
      <c r="P765" s="187"/>
      <c r="Q765" s="187"/>
      <c r="R765" s="187"/>
      <c r="S765" s="187"/>
      <c r="T765" s="187"/>
      <c r="U765" s="187"/>
      <c r="V765" s="187"/>
      <c r="W765" s="187"/>
      <c r="X765" s="187"/>
      <c r="Y765" s="187"/>
      <c r="Z765" s="187"/>
    </row>
    <row r="766" spans="1:26" ht="12" customHeight="1" x14ac:dyDescent="0.25">
      <c r="A766" s="187"/>
      <c r="B766" s="187"/>
      <c r="C766" s="187"/>
      <c r="D766" s="187"/>
      <c r="E766" s="187"/>
      <c r="F766" s="187"/>
      <c r="G766" s="187"/>
      <c r="H766" s="187"/>
      <c r="I766" s="187"/>
      <c r="J766" s="187"/>
      <c r="K766" s="187"/>
      <c r="L766" s="187"/>
      <c r="M766" s="187"/>
      <c r="N766" s="187"/>
      <c r="O766" s="187"/>
      <c r="P766" s="187"/>
      <c r="Q766" s="187"/>
      <c r="R766" s="187"/>
      <c r="S766" s="187"/>
      <c r="T766" s="187"/>
      <c r="U766" s="187"/>
      <c r="V766" s="187"/>
      <c r="W766" s="187"/>
      <c r="X766" s="187"/>
      <c r="Y766" s="187"/>
      <c r="Z766" s="187"/>
    </row>
    <row r="767" spans="1:26" ht="12" customHeight="1" x14ac:dyDescent="0.25">
      <c r="A767" s="187"/>
      <c r="B767" s="187"/>
      <c r="C767" s="187"/>
      <c r="D767" s="187"/>
      <c r="E767" s="187"/>
      <c r="F767" s="187"/>
      <c r="G767" s="187"/>
      <c r="H767" s="187"/>
      <c r="I767" s="187"/>
      <c r="J767" s="187"/>
      <c r="K767" s="187"/>
      <c r="L767" s="187"/>
      <c r="M767" s="187"/>
      <c r="N767" s="187"/>
      <c r="O767" s="187"/>
      <c r="P767" s="187"/>
      <c r="Q767" s="187"/>
      <c r="R767" s="187"/>
      <c r="S767" s="187"/>
      <c r="T767" s="187"/>
      <c r="U767" s="187"/>
      <c r="V767" s="187"/>
      <c r="W767" s="187"/>
      <c r="X767" s="187"/>
      <c r="Y767" s="187"/>
      <c r="Z767" s="187"/>
    </row>
    <row r="768" spans="1:26" ht="12" customHeight="1" x14ac:dyDescent="0.25">
      <c r="A768" s="187"/>
      <c r="B768" s="187"/>
      <c r="C768" s="187"/>
      <c r="D768" s="187"/>
      <c r="E768" s="187"/>
      <c r="F768" s="187"/>
      <c r="G768" s="187"/>
      <c r="H768" s="187"/>
      <c r="I768" s="187"/>
      <c r="J768" s="187"/>
      <c r="K768" s="187"/>
      <c r="L768" s="187"/>
      <c r="M768" s="187"/>
      <c r="N768" s="187"/>
      <c r="O768" s="187"/>
      <c r="P768" s="187"/>
      <c r="Q768" s="187"/>
      <c r="R768" s="187"/>
      <c r="S768" s="187"/>
      <c r="T768" s="187"/>
      <c r="U768" s="187"/>
      <c r="V768" s="187"/>
      <c r="W768" s="187"/>
      <c r="X768" s="187"/>
      <c r="Y768" s="187"/>
      <c r="Z768" s="187"/>
    </row>
    <row r="769" spans="1:26" ht="12" customHeight="1" x14ac:dyDescent="0.25">
      <c r="A769" s="187"/>
      <c r="B769" s="187"/>
      <c r="C769" s="187"/>
      <c r="D769" s="187"/>
      <c r="E769" s="187"/>
      <c r="F769" s="187"/>
      <c r="G769" s="187"/>
      <c r="H769" s="187"/>
      <c r="I769" s="187"/>
      <c r="J769" s="187"/>
      <c r="K769" s="187"/>
      <c r="L769" s="187"/>
      <c r="M769" s="187"/>
      <c r="N769" s="187"/>
      <c r="O769" s="187"/>
      <c r="P769" s="187"/>
      <c r="Q769" s="187"/>
      <c r="R769" s="187"/>
      <c r="S769" s="187"/>
      <c r="T769" s="187"/>
      <c r="U769" s="187"/>
      <c r="V769" s="187"/>
      <c r="W769" s="187"/>
      <c r="X769" s="187"/>
      <c r="Y769" s="187"/>
      <c r="Z769" s="187"/>
    </row>
    <row r="770" spans="1:26" ht="12" customHeight="1" x14ac:dyDescent="0.25">
      <c r="A770" s="187"/>
      <c r="B770" s="187"/>
      <c r="C770" s="187"/>
      <c r="D770" s="187"/>
      <c r="E770" s="187"/>
      <c r="F770" s="187"/>
      <c r="G770" s="187"/>
      <c r="H770" s="187"/>
      <c r="I770" s="187"/>
      <c r="J770" s="187"/>
      <c r="K770" s="187"/>
      <c r="L770" s="187"/>
      <c r="M770" s="187"/>
      <c r="N770" s="187"/>
      <c r="O770" s="187"/>
      <c r="P770" s="187"/>
      <c r="Q770" s="187"/>
      <c r="R770" s="187"/>
      <c r="S770" s="187"/>
      <c r="T770" s="187"/>
      <c r="U770" s="187"/>
      <c r="V770" s="187"/>
      <c r="W770" s="187"/>
      <c r="X770" s="187"/>
      <c r="Y770" s="187"/>
      <c r="Z770" s="187"/>
    </row>
    <row r="771" spans="1:26" ht="12" customHeight="1" x14ac:dyDescent="0.25">
      <c r="A771" s="187"/>
      <c r="B771" s="187"/>
      <c r="C771" s="187"/>
      <c r="D771" s="187"/>
      <c r="E771" s="187"/>
      <c r="F771" s="187"/>
      <c r="G771" s="187"/>
      <c r="H771" s="187"/>
      <c r="I771" s="187"/>
      <c r="J771" s="187"/>
      <c r="K771" s="187"/>
      <c r="L771" s="187"/>
      <c r="M771" s="187"/>
      <c r="N771" s="187"/>
      <c r="O771" s="187"/>
      <c r="P771" s="187"/>
      <c r="Q771" s="187"/>
      <c r="R771" s="187"/>
      <c r="S771" s="187"/>
      <c r="T771" s="187"/>
      <c r="U771" s="187"/>
      <c r="V771" s="187"/>
      <c r="W771" s="187"/>
      <c r="X771" s="187"/>
      <c r="Y771" s="187"/>
      <c r="Z771" s="187"/>
    </row>
    <row r="772" spans="1:26" ht="12" customHeight="1" x14ac:dyDescent="0.25">
      <c r="A772" s="187"/>
      <c r="B772" s="187"/>
      <c r="C772" s="187"/>
      <c r="D772" s="187"/>
      <c r="E772" s="187"/>
      <c r="F772" s="187"/>
      <c r="G772" s="187"/>
      <c r="H772" s="187"/>
      <c r="I772" s="187"/>
      <c r="J772" s="187"/>
      <c r="K772" s="187"/>
      <c r="L772" s="187"/>
      <c r="M772" s="187"/>
      <c r="N772" s="187"/>
      <c r="O772" s="187"/>
      <c r="P772" s="187"/>
      <c r="Q772" s="187"/>
      <c r="R772" s="187"/>
      <c r="S772" s="187"/>
      <c r="T772" s="187"/>
      <c r="U772" s="187"/>
      <c r="V772" s="187"/>
      <c r="W772" s="187"/>
      <c r="X772" s="187"/>
      <c r="Y772" s="187"/>
      <c r="Z772" s="187"/>
    </row>
    <row r="773" spans="1:26" ht="12" customHeight="1" x14ac:dyDescent="0.25">
      <c r="A773" s="187"/>
      <c r="B773" s="187"/>
      <c r="C773" s="187"/>
      <c r="D773" s="187"/>
      <c r="E773" s="187"/>
      <c r="F773" s="187"/>
      <c r="G773" s="187"/>
      <c r="H773" s="187"/>
      <c r="I773" s="187"/>
      <c r="J773" s="187"/>
      <c r="K773" s="187"/>
      <c r="L773" s="187"/>
      <c r="M773" s="187"/>
      <c r="N773" s="187"/>
      <c r="O773" s="187"/>
      <c r="P773" s="187"/>
      <c r="Q773" s="187"/>
      <c r="R773" s="187"/>
      <c r="S773" s="187"/>
      <c r="T773" s="187"/>
      <c r="U773" s="187"/>
      <c r="V773" s="187"/>
      <c r="W773" s="187"/>
      <c r="X773" s="187"/>
      <c r="Y773" s="187"/>
      <c r="Z773" s="187"/>
    </row>
    <row r="774" spans="1:26" ht="12" customHeight="1" x14ac:dyDescent="0.25">
      <c r="A774" s="187"/>
      <c r="B774" s="187"/>
      <c r="C774" s="187"/>
      <c r="D774" s="187"/>
      <c r="E774" s="187"/>
      <c r="F774" s="187"/>
      <c r="G774" s="187"/>
      <c r="H774" s="187"/>
      <c r="I774" s="187"/>
      <c r="J774" s="187"/>
      <c r="K774" s="187"/>
      <c r="L774" s="187"/>
      <c r="M774" s="187"/>
      <c r="N774" s="187"/>
      <c r="O774" s="187"/>
      <c r="P774" s="187"/>
      <c r="Q774" s="187"/>
      <c r="R774" s="187"/>
      <c r="S774" s="187"/>
      <c r="T774" s="187"/>
      <c r="U774" s="187"/>
      <c r="V774" s="187"/>
      <c r="W774" s="187"/>
      <c r="X774" s="187"/>
      <c r="Y774" s="187"/>
      <c r="Z774" s="187"/>
    </row>
    <row r="775" spans="1:26" ht="12" customHeight="1" x14ac:dyDescent="0.25">
      <c r="A775" s="187"/>
      <c r="B775" s="187"/>
      <c r="C775" s="187"/>
      <c r="D775" s="187"/>
      <c r="E775" s="187"/>
      <c r="F775" s="187"/>
      <c r="G775" s="187"/>
      <c r="H775" s="187"/>
      <c r="I775" s="187"/>
      <c r="J775" s="187"/>
      <c r="K775" s="187"/>
      <c r="L775" s="187"/>
      <c r="M775" s="187"/>
      <c r="N775" s="187"/>
      <c r="O775" s="187"/>
      <c r="P775" s="187"/>
      <c r="Q775" s="187"/>
      <c r="R775" s="187"/>
      <c r="S775" s="187"/>
      <c r="T775" s="187"/>
      <c r="U775" s="187"/>
      <c r="V775" s="187"/>
      <c r="W775" s="187"/>
      <c r="X775" s="187"/>
      <c r="Y775" s="187"/>
      <c r="Z775" s="187"/>
    </row>
    <row r="776" spans="1:26" ht="12" customHeight="1" x14ac:dyDescent="0.25">
      <c r="A776" s="187"/>
      <c r="B776" s="187"/>
      <c r="C776" s="187"/>
      <c r="D776" s="187"/>
      <c r="E776" s="187"/>
      <c r="F776" s="187"/>
      <c r="G776" s="187"/>
      <c r="H776" s="187"/>
      <c r="I776" s="187"/>
      <c r="J776" s="187"/>
      <c r="K776" s="187"/>
      <c r="L776" s="187"/>
      <c r="M776" s="187"/>
      <c r="N776" s="187"/>
      <c r="O776" s="187"/>
      <c r="P776" s="187"/>
      <c r="Q776" s="187"/>
      <c r="R776" s="187"/>
      <c r="S776" s="187"/>
      <c r="T776" s="187"/>
      <c r="U776" s="187"/>
      <c r="V776" s="187"/>
      <c r="W776" s="187"/>
      <c r="X776" s="187"/>
      <c r="Y776" s="187"/>
      <c r="Z776" s="187"/>
    </row>
    <row r="777" spans="1:26" ht="12" customHeight="1" x14ac:dyDescent="0.25">
      <c r="A777" s="187"/>
      <c r="B777" s="187"/>
      <c r="C777" s="187"/>
      <c r="D777" s="187"/>
      <c r="E777" s="187"/>
      <c r="F777" s="187"/>
      <c r="G777" s="187"/>
      <c r="H777" s="187"/>
      <c r="I777" s="187"/>
      <c r="J777" s="187"/>
      <c r="K777" s="187"/>
      <c r="L777" s="187"/>
      <c r="M777" s="187"/>
      <c r="N777" s="187"/>
      <c r="O777" s="187"/>
      <c r="P777" s="187"/>
      <c r="Q777" s="187"/>
      <c r="R777" s="187"/>
      <c r="S777" s="187"/>
      <c r="T777" s="187"/>
      <c r="U777" s="187"/>
      <c r="V777" s="187"/>
      <c r="W777" s="187"/>
      <c r="X777" s="187"/>
      <c r="Y777" s="187"/>
      <c r="Z777" s="187"/>
    </row>
    <row r="778" spans="1:26" ht="12" customHeight="1" x14ac:dyDescent="0.25">
      <c r="A778" s="187"/>
      <c r="B778" s="187"/>
      <c r="C778" s="187"/>
      <c r="D778" s="187"/>
      <c r="E778" s="187"/>
      <c r="F778" s="187"/>
      <c r="G778" s="187"/>
      <c r="H778" s="187"/>
      <c r="I778" s="187"/>
      <c r="J778" s="187"/>
      <c r="K778" s="187"/>
      <c r="L778" s="187"/>
      <c r="M778" s="187"/>
      <c r="N778" s="187"/>
      <c r="O778" s="187"/>
      <c r="P778" s="187"/>
      <c r="Q778" s="187"/>
      <c r="R778" s="187"/>
      <c r="S778" s="187"/>
      <c r="T778" s="187"/>
      <c r="U778" s="187"/>
      <c r="V778" s="187"/>
      <c r="W778" s="187"/>
      <c r="X778" s="187"/>
      <c r="Y778" s="187"/>
      <c r="Z778" s="187"/>
    </row>
    <row r="779" spans="1:26" ht="12" customHeight="1" x14ac:dyDescent="0.25">
      <c r="A779" s="187"/>
      <c r="B779" s="187"/>
      <c r="C779" s="187"/>
      <c r="D779" s="187"/>
      <c r="E779" s="187"/>
      <c r="F779" s="187"/>
      <c r="G779" s="187"/>
      <c r="H779" s="187"/>
      <c r="I779" s="187"/>
      <c r="J779" s="187"/>
      <c r="K779" s="187"/>
      <c r="L779" s="187"/>
      <c r="M779" s="187"/>
      <c r="N779" s="187"/>
      <c r="O779" s="187"/>
      <c r="P779" s="187"/>
      <c r="Q779" s="187"/>
      <c r="R779" s="187"/>
      <c r="S779" s="187"/>
      <c r="T779" s="187"/>
      <c r="U779" s="187"/>
      <c r="V779" s="187"/>
      <c r="W779" s="187"/>
      <c r="X779" s="187"/>
      <c r="Y779" s="187"/>
      <c r="Z779" s="187"/>
    </row>
    <row r="780" spans="1:26" ht="12" customHeight="1" x14ac:dyDescent="0.25">
      <c r="A780" s="187"/>
      <c r="B780" s="187"/>
      <c r="C780" s="187"/>
      <c r="D780" s="187"/>
      <c r="E780" s="187"/>
      <c r="F780" s="187"/>
      <c r="G780" s="187"/>
      <c r="H780" s="187"/>
      <c r="I780" s="187"/>
      <c r="J780" s="187"/>
      <c r="K780" s="187"/>
      <c r="L780" s="187"/>
      <c r="M780" s="187"/>
      <c r="N780" s="187"/>
      <c r="O780" s="187"/>
      <c r="P780" s="187"/>
      <c r="Q780" s="187"/>
      <c r="R780" s="187"/>
      <c r="S780" s="187"/>
      <c r="T780" s="187"/>
      <c r="U780" s="187"/>
      <c r="V780" s="187"/>
      <c r="W780" s="187"/>
      <c r="X780" s="187"/>
      <c r="Y780" s="187"/>
      <c r="Z780" s="187"/>
    </row>
    <row r="781" spans="1:26" ht="12" customHeight="1" x14ac:dyDescent="0.25">
      <c r="A781" s="187"/>
      <c r="B781" s="187"/>
      <c r="C781" s="187"/>
      <c r="D781" s="187"/>
      <c r="E781" s="187"/>
      <c r="F781" s="187"/>
      <c r="G781" s="187"/>
      <c r="H781" s="187"/>
      <c r="I781" s="187"/>
      <c r="J781" s="187"/>
      <c r="K781" s="187"/>
      <c r="L781" s="187"/>
      <c r="M781" s="187"/>
      <c r="N781" s="187"/>
      <c r="O781" s="187"/>
      <c r="P781" s="187"/>
      <c r="Q781" s="187"/>
      <c r="R781" s="187"/>
      <c r="S781" s="187"/>
      <c r="T781" s="187"/>
      <c r="U781" s="187"/>
      <c r="V781" s="187"/>
      <c r="W781" s="187"/>
      <c r="X781" s="187"/>
      <c r="Y781" s="187"/>
      <c r="Z781" s="187"/>
    </row>
    <row r="782" spans="1:26" ht="12" customHeight="1" x14ac:dyDescent="0.25">
      <c r="A782" s="187"/>
      <c r="B782" s="187"/>
      <c r="C782" s="187"/>
      <c r="D782" s="187"/>
      <c r="E782" s="187"/>
      <c r="F782" s="187"/>
      <c r="G782" s="187"/>
      <c r="H782" s="187"/>
      <c r="I782" s="187"/>
      <c r="J782" s="187"/>
      <c r="K782" s="187"/>
      <c r="L782" s="187"/>
      <c r="M782" s="187"/>
      <c r="N782" s="187"/>
      <c r="O782" s="187"/>
      <c r="P782" s="187"/>
      <c r="Q782" s="187"/>
      <c r="R782" s="187"/>
      <c r="S782" s="187"/>
      <c r="T782" s="187"/>
      <c r="U782" s="187"/>
      <c r="V782" s="187"/>
      <c r="W782" s="187"/>
      <c r="X782" s="187"/>
      <c r="Y782" s="187"/>
      <c r="Z782" s="187"/>
    </row>
    <row r="783" spans="1:26" ht="12" customHeight="1" x14ac:dyDescent="0.25">
      <c r="A783" s="187"/>
      <c r="B783" s="187"/>
      <c r="C783" s="187"/>
      <c r="D783" s="187"/>
      <c r="E783" s="187"/>
      <c r="F783" s="187"/>
      <c r="G783" s="187"/>
      <c r="H783" s="187"/>
      <c r="I783" s="187"/>
      <c r="J783" s="187"/>
      <c r="K783" s="187"/>
      <c r="L783" s="187"/>
      <c r="M783" s="187"/>
      <c r="N783" s="187"/>
      <c r="O783" s="187"/>
      <c r="P783" s="187"/>
      <c r="Q783" s="187"/>
      <c r="R783" s="187"/>
      <c r="S783" s="187"/>
      <c r="T783" s="187"/>
      <c r="U783" s="187"/>
      <c r="V783" s="187"/>
      <c r="W783" s="187"/>
      <c r="X783" s="187"/>
      <c r="Y783" s="187"/>
      <c r="Z783" s="187"/>
    </row>
    <row r="784" spans="1:26" ht="12" customHeight="1" x14ac:dyDescent="0.25">
      <c r="A784" s="187"/>
      <c r="B784" s="187"/>
      <c r="C784" s="187"/>
      <c r="D784" s="187"/>
      <c r="E784" s="187"/>
      <c r="F784" s="187"/>
      <c r="G784" s="187"/>
      <c r="H784" s="187"/>
      <c r="I784" s="187"/>
      <c r="J784" s="187"/>
      <c r="K784" s="187"/>
      <c r="L784" s="187"/>
      <c r="M784" s="187"/>
      <c r="N784" s="187"/>
      <c r="O784" s="187"/>
      <c r="P784" s="187"/>
      <c r="Q784" s="187"/>
      <c r="R784" s="187"/>
      <c r="S784" s="187"/>
      <c r="T784" s="187"/>
      <c r="U784" s="187"/>
      <c r="V784" s="187"/>
      <c r="W784" s="187"/>
      <c r="X784" s="187"/>
      <c r="Y784" s="187"/>
      <c r="Z784" s="187"/>
    </row>
    <row r="785" spans="1:26" ht="12" customHeight="1" x14ac:dyDescent="0.25">
      <c r="A785" s="187"/>
      <c r="B785" s="187"/>
      <c r="C785" s="187"/>
      <c r="D785" s="187"/>
      <c r="E785" s="187"/>
      <c r="F785" s="187"/>
      <c r="G785" s="187"/>
      <c r="H785" s="187"/>
      <c r="I785" s="187"/>
      <c r="J785" s="187"/>
      <c r="K785" s="187"/>
      <c r="L785" s="187"/>
      <c r="M785" s="187"/>
      <c r="N785" s="187"/>
      <c r="O785" s="187"/>
      <c r="P785" s="187"/>
      <c r="Q785" s="187"/>
      <c r="R785" s="187"/>
      <c r="S785" s="187"/>
      <c r="T785" s="187"/>
      <c r="U785" s="187"/>
      <c r="V785" s="187"/>
      <c r="W785" s="187"/>
      <c r="X785" s="187"/>
      <c r="Y785" s="187"/>
      <c r="Z785" s="187"/>
    </row>
    <row r="786" spans="1:26" ht="12" customHeight="1" x14ac:dyDescent="0.25">
      <c r="A786" s="187"/>
      <c r="B786" s="187"/>
      <c r="C786" s="187"/>
      <c r="D786" s="187"/>
      <c r="E786" s="187"/>
      <c r="F786" s="187"/>
      <c r="G786" s="187"/>
      <c r="H786" s="187"/>
      <c r="I786" s="187"/>
      <c r="J786" s="187"/>
      <c r="K786" s="187"/>
      <c r="L786" s="187"/>
      <c r="M786" s="187"/>
      <c r="N786" s="187"/>
      <c r="O786" s="187"/>
      <c r="P786" s="187"/>
      <c r="Q786" s="187"/>
      <c r="R786" s="187"/>
      <c r="S786" s="187"/>
      <c r="T786" s="187"/>
      <c r="U786" s="187"/>
      <c r="V786" s="187"/>
      <c r="W786" s="187"/>
      <c r="X786" s="187"/>
      <c r="Y786" s="187"/>
      <c r="Z786" s="187"/>
    </row>
    <row r="787" spans="1:26" ht="12" customHeight="1" x14ac:dyDescent="0.25">
      <c r="A787" s="187"/>
      <c r="B787" s="187"/>
      <c r="C787" s="187"/>
      <c r="D787" s="187"/>
      <c r="E787" s="187"/>
      <c r="F787" s="187"/>
      <c r="G787" s="187"/>
      <c r="H787" s="187"/>
      <c r="I787" s="187"/>
      <c r="J787" s="187"/>
      <c r="K787" s="187"/>
      <c r="L787" s="187"/>
      <c r="M787" s="187"/>
      <c r="N787" s="187"/>
      <c r="O787" s="187"/>
      <c r="P787" s="187"/>
      <c r="Q787" s="187"/>
      <c r="R787" s="187"/>
      <c r="S787" s="187"/>
      <c r="T787" s="187"/>
      <c r="U787" s="187"/>
      <c r="V787" s="187"/>
      <c r="W787" s="187"/>
      <c r="X787" s="187"/>
      <c r="Y787" s="187"/>
      <c r="Z787" s="187"/>
    </row>
    <row r="788" spans="1:26" ht="12" customHeight="1" x14ac:dyDescent="0.25">
      <c r="A788" s="187"/>
      <c r="B788" s="187"/>
      <c r="C788" s="187"/>
      <c r="D788" s="187"/>
      <c r="E788" s="187"/>
      <c r="F788" s="187"/>
      <c r="G788" s="187"/>
      <c r="H788" s="187"/>
      <c r="I788" s="187"/>
      <c r="J788" s="187"/>
      <c r="K788" s="187"/>
      <c r="L788" s="187"/>
      <c r="M788" s="187"/>
      <c r="N788" s="187"/>
      <c r="O788" s="187"/>
      <c r="P788" s="187"/>
      <c r="Q788" s="187"/>
      <c r="R788" s="187"/>
      <c r="S788" s="187"/>
      <c r="T788" s="187"/>
      <c r="U788" s="187"/>
      <c r="V788" s="187"/>
      <c r="W788" s="187"/>
      <c r="X788" s="187"/>
      <c r="Y788" s="187"/>
      <c r="Z788" s="187"/>
    </row>
    <row r="789" spans="1:26" ht="12" customHeight="1" x14ac:dyDescent="0.25">
      <c r="A789" s="187"/>
      <c r="B789" s="187"/>
      <c r="C789" s="187"/>
      <c r="D789" s="187"/>
      <c r="E789" s="187"/>
      <c r="F789" s="187"/>
      <c r="G789" s="187"/>
      <c r="H789" s="187"/>
      <c r="I789" s="187"/>
      <c r="J789" s="187"/>
      <c r="K789" s="187"/>
      <c r="L789" s="187"/>
      <c r="M789" s="187"/>
      <c r="N789" s="187"/>
      <c r="O789" s="187"/>
      <c r="P789" s="187"/>
      <c r="Q789" s="187"/>
      <c r="R789" s="187"/>
      <c r="S789" s="187"/>
      <c r="T789" s="187"/>
      <c r="U789" s="187"/>
      <c r="V789" s="187"/>
      <c r="W789" s="187"/>
      <c r="X789" s="187"/>
      <c r="Y789" s="187"/>
      <c r="Z789" s="187"/>
    </row>
    <row r="790" spans="1:26" ht="12" customHeight="1" x14ac:dyDescent="0.25">
      <c r="A790" s="187"/>
      <c r="B790" s="187"/>
      <c r="C790" s="187"/>
      <c r="D790" s="187"/>
      <c r="E790" s="187"/>
      <c r="F790" s="187"/>
      <c r="G790" s="187"/>
      <c r="H790" s="187"/>
      <c r="I790" s="187"/>
      <c r="J790" s="187"/>
      <c r="K790" s="187"/>
      <c r="L790" s="187"/>
      <c r="M790" s="187"/>
      <c r="N790" s="187"/>
      <c r="O790" s="187"/>
      <c r="P790" s="187"/>
      <c r="Q790" s="187"/>
      <c r="R790" s="187"/>
      <c r="S790" s="187"/>
      <c r="T790" s="187"/>
      <c r="U790" s="187"/>
      <c r="V790" s="187"/>
      <c r="W790" s="187"/>
      <c r="X790" s="187"/>
      <c r="Y790" s="187"/>
      <c r="Z790" s="187"/>
    </row>
    <row r="791" spans="1:26" ht="12" customHeight="1" x14ac:dyDescent="0.25">
      <c r="A791" s="187"/>
      <c r="B791" s="187"/>
      <c r="C791" s="187"/>
      <c r="D791" s="187"/>
      <c r="E791" s="187"/>
      <c r="F791" s="187"/>
      <c r="G791" s="187"/>
      <c r="H791" s="187"/>
      <c r="I791" s="187"/>
      <c r="J791" s="187"/>
      <c r="K791" s="187"/>
      <c r="L791" s="187"/>
      <c r="M791" s="187"/>
      <c r="N791" s="187"/>
      <c r="O791" s="187"/>
      <c r="P791" s="187"/>
      <c r="Q791" s="187"/>
      <c r="R791" s="187"/>
      <c r="S791" s="187"/>
      <c r="T791" s="187"/>
      <c r="U791" s="187"/>
      <c r="V791" s="187"/>
      <c r="W791" s="187"/>
      <c r="X791" s="187"/>
      <c r="Y791" s="187"/>
      <c r="Z791" s="187"/>
    </row>
    <row r="792" spans="1:26" ht="12" customHeight="1" x14ac:dyDescent="0.25">
      <c r="A792" s="187"/>
      <c r="B792" s="187"/>
      <c r="C792" s="187"/>
      <c r="D792" s="187"/>
      <c r="E792" s="187"/>
      <c r="F792" s="187"/>
      <c r="G792" s="187"/>
      <c r="H792" s="187"/>
      <c r="I792" s="187"/>
      <c r="J792" s="187"/>
      <c r="K792" s="187"/>
      <c r="L792" s="187"/>
      <c r="M792" s="187"/>
      <c r="N792" s="187"/>
      <c r="O792" s="187"/>
      <c r="P792" s="187"/>
      <c r="Q792" s="187"/>
      <c r="R792" s="187"/>
      <c r="S792" s="187"/>
      <c r="T792" s="187"/>
      <c r="U792" s="187"/>
      <c r="V792" s="187"/>
      <c r="W792" s="187"/>
      <c r="X792" s="187"/>
      <c r="Y792" s="187"/>
      <c r="Z792" s="187"/>
    </row>
    <row r="793" spans="1:26" ht="12" customHeight="1" x14ac:dyDescent="0.25">
      <c r="A793" s="187"/>
      <c r="B793" s="187"/>
      <c r="C793" s="187"/>
      <c r="D793" s="187"/>
      <c r="E793" s="187"/>
      <c r="F793" s="187"/>
      <c r="G793" s="187"/>
      <c r="H793" s="187"/>
      <c r="I793" s="187"/>
      <c r="J793" s="187"/>
      <c r="K793" s="187"/>
      <c r="L793" s="187"/>
      <c r="M793" s="187"/>
      <c r="N793" s="187"/>
      <c r="O793" s="187"/>
      <c r="P793" s="187"/>
      <c r="Q793" s="187"/>
      <c r="R793" s="187"/>
      <c r="S793" s="187"/>
      <c r="T793" s="187"/>
      <c r="U793" s="187"/>
      <c r="V793" s="187"/>
      <c r="W793" s="187"/>
      <c r="X793" s="187"/>
      <c r="Y793" s="187"/>
      <c r="Z793" s="187"/>
    </row>
    <row r="794" spans="1:26" ht="12" customHeight="1" x14ac:dyDescent="0.25">
      <c r="A794" s="187"/>
      <c r="B794" s="187"/>
      <c r="C794" s="187"/>
      <c r="D794" s="187"/>
      <c r="E794" s="187"/>
      <c r="F794" s="187"/>
      <c r="G794" s="187"/>
      <c r="H794" s="187"/>
      <c r="I794" s="187"/>
      <c r="J794" s="187"/>
      <c r="K794" s="187"/>
      <c r="L794" s="187"/>
      <c r="M794" s="187"/>
      <c r="N794" s="187"/>
      <c r="O794" s="187"/>
      <c r="P794" s="187"/>
      <c r="Q794" s="187"/>
      <c r="R794" s="187"/>
      <c r="S794" s="187"/>
      <c r="T794" s="187"/>
      <c r="U794" s="187"/>
      <c r="V794" s="187"/>
      <c r="W794" s="187"/>
      <c r="X794" s="187"/>
      <c r="Y794" s="187"/>
      <c r="Z794" s="187"/>
    </row>
    <row r="795" spans="1:26" ht="12" customHeight="1" x14ac:dyDescent="0.25">
      <c r="A795" s="187"/>
      <c r="B795" s="187"/>
      <c r="C795" s="187"/>
      <c r="D795" s="187"/>
      <c r="E795" s="187"/>
      <c r="F795" s="187"/>
      <c r="G795" s="187"/>
      <c r="H795" s="187"/>
      <c r="I795" s="187"/>
      <c r="J795" s="187"/>
      <c r="K795" s="187"/>
      <c r="L795" s="187"/>
      <c r="M795" s="187"/>
      <c r="N795" s="187"/>
      <c r="O795" s="187"/>
      <c r="P795" s="187"/>
      <c r="Q795" s="187"/>
      <c r="R795" s="187"/>
      <c r="S795" s="187"/>
      <c r="T795" s="187"/>
      <c r="U795" s="187"/>
      <c r="V795" s="187"/>
      <c r="W795" s="187"/>
      <c r="X795" s="187"/>
      <c r="Y795" s="187"/>
      <c r="Z795" s="187"/>
    </row>
    <row r="796" spans="1:26" ht="12" customHeight="1" x14ac:dyDescent="0.25">
      <c r="A796" s="187"/>
      <c r="B796" s="187"/>
      <c r="C796" s="187"/>
      <c r="D796" s="187"/>
      <c r="E796" s="187"/>
      <c r="F796" s="187"/>
      <c r="G796" s="187"/>
      <c r="H796" s="187"/>
      <c r="I796" s="187"/>
      <c r="J796" s="187"/>
      <c r="K796" s="187"/>
      <c r="L796" s="187"/>
      <c r="M796" s="187"/>
      <c r="N796" s="187"/>
      <c r="O796" s="187"/>
      <c r="P796" s="187"/>
      <c r="Q796" s="187"/>
      <c r="R796" s="187"/>
      <c r="S796" s="187"/>
      <c r="T796" s="187"/>
      <c r="U796" s="187"/>
      <c r="V796" s="187"/>
      <c r="W796" s="187"/>
      <c r="X796" s="187"/>
      <c r="Y796" s="187"/>
      <c r="Z796" s="187"/>
    </row>
    <row r="797" spans="1:26" ht="12" customHeight="1" x14ac:dyDescent="0.25">
      <c r="A797" s="187"/>
      <c r="B797" s="187"/>
      <c r="C797" s="187"/>
      <c r="D797" s="187"/>
      <c r="E797" s="187"/>
      <c r="F797" s="187"/>
      <c r="G797" s="187"/>
      <c r="H797" s="187"/>
      <c r="I797" s="187"/>
      <c r="J797" s="187"/>
      <c r="K797" s="187"/>
      <c r="L797" s="187"/>
      <c r="M797" s="187"/>
      <c r="N797" s="187"/>
      <c r="O797" s="187"/>
      <c r="P797" s="187"/>
      <c r="Q797" s="187"/>
      <c r="R797" s="187"/>
      <c r="S797" s="187"/>
      <c r="T797" s="187"/>
      <c r="U797" s="187"/>
      <c r="V797" s="187"/>
      <c r="W797" s="187"/>
      <c r="X797" s="187"/>
      <c r="Y797" s="187"/>
      <c r="Z797" s="187"/>
    </row>
    <row r="798" spans="1:26" ht="12" customHeight="1" x14ac:dyDescent="0.25">
      <c r="A798" s="187"/>
      <c r="B798" s="187"/>
      <c r="C798" s="187"/>
      <c r="D798" s="187"/>
      <c r="E798" s="187"/>
      <c r="F798" s="187"/>
      <c r="G798" s="187"/>
      <c r="H798" s="187"/>
      <c r="I798" s="187"/>
      <c r="J798" s="187"/>
      <c r="K798" s="187"/>
      <c r="L798" s="187"/>
      <c r="M798" s="187"/>
      <c r="N798" s="187"/>
      <c r="O798" s="187"/>
      <c r="P798" s="187"/>
      <c r="Q798" s="187"/>
      <c r="R798" s="187"/>
      <c r="S798" s="187"/>
      <c r="T798" s="187"/>
      <c r="U798" s="187"/>
      <c r="V798" s="187"/>
      <c r="W798" s="187"/>
      <c r="X798" s="187"/>
      <c r="Y798" s="187"/>
      <c r="Z798" s="187"/>
    </row>
    <row r="799" spans="1:26" ht="12" customHeight="1" x14ac:dyDescent="0.25">
      <c r="A799" s="187"/>
      <c r="B799" s="187"/>
      <c r="C799" s="187"/>
      <c r="D799" s="187"/>
      <c r="E799" s="187"/>
      <c r="F799" s="187"/>
      <c r="G799" s="187"/>
      <c r="H799" s="187"/>
      <c r="I799" s="187"/>
      <c r="J799" s="187"/>
      <c r="K799" s="187"/>
      <c r="L799" s="187"/>
      <c r="M799" s="187"/>
      <c r="N799" s="187"/>
      <c r="O799" s="187"/>
      <c r="P799" s="187"/>
      <c r="Q799" s="187"/>
      <c r="R799" s="187"/>
      <c r="S799" s="187"/>
      <c r="T799" s="187"/>
      <c r="U799" s="187"/>
      <c r="V799" s="187"/>
      <c r="W799" s="187"/>
      <c r="X799" s="187"/>
      <c r="Y799" s="187"/>
      <c r="Z799" s="187"/>
    </row>
    <row r="800" spans="1:26" ht="12" customHeight="1" x14ac:dyDescent="0.25">
      <c r="A800" s="187"/>
      <c r="B800" s="187"/>
      <c r="C800" s="187"/>
      <c r="D800" s="187"/>
      <c r="E800" s="187"/>
      <c r="F800" s="187"/>
      <c r="G800" s="187"/>
      <c r="H800" s="187"/>
      <c r="I800" s="187"/>
      <c r="J800" s="187"/>
      <c r="K800" s="187"/>
      <c r="L800" s="187"/>
      <c r="M800" s="187"/>
      <c r="N800" s="187"/>
      <c r="O800" s="187"/>
      <c r="P800" s="187"/>
      <c r="Q800" s="187"/>
      <c r="R800" s="187"/>
      <c r="S800" s="187"/>
      <c r="T800" s="187"/>
      <c r="U800" s="187"/>
      <c r="V800" s="187"/>
      <c r="W800" s="187"/>
      <c r="X800" s="187"/>
      <c r="Y800" s="187"/>
      <c r="Z800" s="187"/>
    </row>
    <row r="801" spans="1:26" ht="12" customHeight="1" x14ac:dyDescent="0.25">
      <c r="A801" s="187"/>
      <c r="B801" s="187"/>
      <c r="C801" s="187"/>
      <c r="D801" s="187"/>
      <c r="E801" s="187"/>
      <c r="F801" s="187"/>
      <c r="G801" s="187"/>
      <c r="H801" s="187"/>
      <c r="I801" s="187"/>
      <c r="J801" s="187"/>
      <c r="K801" s="187"/>
      <c r="L801" s="187"/>
      <c r="M801" s="187"/>
      <c r="N801" s="187"/>
      <c r="O801" s="187"/>
      <c r="P801" s="187"/>
      <c r="Q801" s="187"/>
      <c r="R801" s="187"/>
      <c r="S801" s="187"/>
      <c r="T801" s="187"/>
      <c r="U801" s="187"/>
      <c r="V801" s="187"/>
      <c r="W801" s="187"/>
      <c r="X801" s="187"/>
      <c r="Y801" s="187"/>
      <c r="Z801" s="187"/>
    </row>
    <row r="802" spans="1:26" ht="12" customHeight="1" x14ac:dyDescent="0.25">
      <c r="A802" s="187"/>
      <c r="B802" s="187"/>
      <c r="C802" s="187"/>
      <c r="D802" s="187"/>
      <c r="E802" s="187"/>
      <c r="F802" s="187"/>
      <c r="G802" s="187"/>
      <c r="H802" s="187"/>
      <c r="I802" s="187"/>
      <c r="J802" s="187"/>
      <c r="K802" s="187"/>
      <c r="L802" s="187"/>
      <c r="M802" s="187"/>
      <c r="N802" s="187"/>
      <c r="O802" s="187"/>
      <c r="P802" s="187"/>
      <c r="Q802" s="187"/>
      <c r="R802" s="187"/>
      <c r="S802" s="187"/>
      <c r="T802" s="187"/>
      <c r="U802" s="187"/>
      <c r="V802" s="187"/>
      <c r="W802" s="187"/>
      <c r="X802" s="187"/>
      <c r="Y802" s="187"/>
      <c r="Z802" s="187"/>
    </row>
    <row r="803" spans="1:26" ht="12" customHeight="1" x14ac:dyDescent="0.25">
      <c r="A803" s="187"/>
      <c r="B803" s="187"/>
      <c r="C803" s="187"/>
      <c r="D803" s="187"/>
      <c r="E803" s="187"/>
      <c r="F803" s="187"/>
      <c r="G803" s="187"/>
      <c r="H803" s="187"/>
      <c r="I803" s="187"/>
      <c r="J803" s="187"/>
      <c r="K803" s="187"/>
      <c r="L803" s="187"/>
      <c r="M803" s="187"/>
      <c r="N803" s="187"/>
      <c r="O803" s="187"/>
      <c r="P803" s="187"/>
      <c r="Q803" s="187"/>
      <c r="R803" s="187"/>
      <c r="S803" s="187"/>
      <c r="T803" s="187"/>
      <c r="U803" s="187"/>
      <c r="V803" s="187"/>
      <c r="W803" s="187"/>
      <c r="X803" s="187"/>
      <c r="Y803" s="187"/>
      <c r="Z803" s="187"/>
    </row>
    <row r="804" spans="1:26" ht="12" customHeight="1" x14ac:dyDescent="0.25">
      <c r="A804" s="187"/>
      <c r="B804" s="187"/>
      <c r="C804" s="187"/>
      <c r="D804" s="187"/>
      <c r="E804" s="187"/>
      <c r="F804" s="187"/>
      <c r="G804" s="187"/>
      <c r="H804" s="187"/>
      <c r="I804" s="187"/>
      <c r="J804" s="187"/>
      <c r="K804" s="187"/>
      <c r="L804" s="187"/>
      <c r="M804" s="187"/>
      <c r="N804" s="187"/>
      <c r="O804" s="187"/>
      <c r="P804" s="187"/>
      <c r="Q804" s="187"/>
      <c r="R804" s="187"/>
      <c r="S804" s="187"/>
      <c r="T804" s="187"/>
      <c r="U804" s="187"/>
      <c r="V804" s="187"/>
      <c r="W804" s="187"/>
      <c r="X804" s="187"/>
      <c r="Y804" s="187"/>
      <c r="Z804" s="187"/>
    </row>
    <row r="805" spans="1:26" ht="12" customHeight="1" x14ac:dyDescent="0.25">
      <c r="A805" s="187"/>
      <c r="B805" s="187"/>
      <c r="C805" s="187"/>
      <c r="D805" s="187"/>
      <c r="E805" s="187"/>
      <c r="F805" s="187"/>
      <c r="G805" s="187"/>
      <c r="H805" s="187"/>
      <c r="I805" s="187"/>
      <c r="J805" s="187"/>
      <c r="K805" s="187"/>
      <c r="L805" s="187"/>
      <c r="M805" s="187"/>
      <c r="N805" s="187"/>
      <c r="O805" s="187"/>
      <c r="P805" s="187"/>
      <c r="Q805" s="187"/>
      <c r="R805" s="187"/>
      <c r="S805" s="187"/>
      <c r="T805" s="187"/>
      <c r="U805" s="187"/>
      <c r="V805" s="187"/>
      <c r="W805" s="187"/>
      <c r="X805" s="187"/>
      <c r="Y805" s="187"/>
      <c r="Z805" s="187"/>
    </row>
    <row r="806" spans="1:26" ht="12" customHeight="1" x14ac:dyDescent="0.25">
      <c r="A806" s="187"/>
      <c r="B806" s="187"/>
      <c r="C806" s="187"/>
      <c r="D806" s="187"/>
      <c r="E806" s="187"/>
      <c r="F806" s="187"/>
      <c r="G806" s="187"/>
      <c r="H806" s="187"/>
      <c r="I806" s="187"/>
      <c r="J806" s="187"/>
      <c r="K806" s="187"/>
      <c r="L806" s="187"/>
      <c r="M806" s="187"/>
      <c r="N806" s="187"/>
      <c r="O806" s="187"/>
      <c r="P806" s="187"/>
      <c r="Q806" s="187"/>
      <c r="R806" s="187"/>
      <c r="S806" s="187"/>
      <c r="T806" s="187"/>
      <c r="U806" s="187"/>
      <c r="V806" s="187"/>
      <c r="W806" s="187"/>
      <c r="X806" s="187"/>
      <c r="Y806" s="187"/>
      <c r="Z806" s="187"/>
    </row>
    <row r="807" spans="1:26" ht="12" customHeight="1" x14ac:dyDescent="0.25">
      <c r="A807" s="187"/>
      <c r="B807" s="187"/>
      <c r="C807" s="187"/>
      <c r="D807" s="187"/>
      <c r="E807" s="187"/>
      <c r="F807" s="187"/>
      <c r="G807" s="187"/>
      <c r="H807" s="187"/>
      <c r="I807" s="187"/>
      <c r="J807" s="187"/>
      <c r="K807" s="187"/>
      <c r="L807" s="187"/>
      <c r="M807" s="187"/>
      <c r="N807" s="187"/>
      <c r="O807" s="187"/>
      <c r="P807" s="187"/>
      <c r="Q807" s="187"/>
      <c r="R807" s="187"/>
      <c r="S807" s="187"/>
      <c r="T807" s="187"/>
      <c r="U807" s="187"/>
      <c r="V807" s="187"/>
      <c r="W807" s="187"/>
      <c r="X807" s="187"/>
      <c r="Y807" s="187"/>
      <c r="Z807" s="187"/>
    </row>
    <row r="808" spans="1:26" ht="12" customHeight="1" x14ac:dyDescent="0.25">
      <c r="A808" s="187"/>
      <c r="B808" s="187"/>
      <c r="C808" s="187"/>
      <c r="D808" s="187"/>
      <c r="E808" s="187"/>
      <c r="F808" s="187"/>
      <c r="G808" s="187"/>
      <c r="H808" s="187"/>
      <c r="I808" s="187"/>
      <c r="J808" s="187"/>
      <c r="K808" s="187"/>
      <c r="L808" s="187"/>
      <c r="M808" s="187"/>
      <c r="N808" s="187"/>
      <c r="O808" s="187"/>
      <c r="P808" s="187"/>
      <c r="Q808" s="187"/>
      <c r="R808" s="187"/>
      <c r="S808" s="187"/>
      <c r="T808" s="187"/>
      <c r="U808" s="187"/>
      <c r="V808" s="187"/>
      <c r="W808" s="187"/>
      <c r="X808" s="187"/>
      <c r="Y808" s="187"/>
      <c r="Z808" s="187"/>
    </row>
    <row r="809" spans="1:26" ht="12" customHeight="1" x14ac:dyDescent="0.25">
      <c r="A809" s="187"/>
      <c r="B809" s="187"/>
      <c r="C809" s="187"/>
      <c r="D809" s="187"/>
      <c r="E809" s="187"/>
      <c r="F809" s="187"/>
      <c r="G809" s="187"/>
      <c r="H809" s="187"/>
      <c r="I809" s="187"/>
      <c r="J809" s="187"/>
      <c r="K809" s="187"/>
      <c r="L809" s="187"/>
      <c r="M809" s="187"/>
      <c r="N809" s="187"/>
      <c r="O809" s="187"/>
      <c r="P809" s="187"/>
      <c r="Q809" s="187"/>
      <c r="R809" s="187"/>
      <c r="S809" s="187"/>
      <c r="T809" s="187"/>
      <c r="U809" s="187"/>
      <c r="V809" s="187"/>
      <c r="W809" s="187"/>
      <c r="X809" s="187"/>
      <c r="Y809" s="187"/>
      <c r="Z809" s="187"/>
    </row>
    <row r="810" spans="1:26" ht="12" customHeight="1" x14ac:dyDescent="0.25">
      <c r="A810" s="187"/>
      <c r="B810" s="187"/>
      <c r="C810" s="187"/>
      <c r="D810" s="187"/>
      <c r="E810" s="187"/>
      <c r="F810" s="187"/>
      <c r="G810" s="187"/>
      <c r="H810" s="187"/>
      <c r="I810" s="187"/>
      <c r="J810" s="187"/>
      <c r="K810" s="187"/>
      <c r="L810" s="187"/>
      <c r="M810" s="187"/>
      <c r="N810" s="187"/>
      <c r="O810" s="187"/>
      <c r="P810" s="187"/>
      <c r="Q810" s="187"/>
      <c r="R810" s="187"/>
      <c r="S810" s="187"/>
      <c r="T810" s="187"/>
      <c r="U810" s="187"/>
      <c r="V810" s="187"/>
      <c r="W810" s="187"/>
      <c r="X810" s="187"/>
      <c r="Y810" s="187"/>
      <c r="Z810" s="187"/>
    </row>
    <row r="811" spans="1:26" ht="12" customHeight="1" x14ac:dyDescent="0.25">
      <c r="A811" s="187"/>
      <c r="B811" s="187"/>
      <c r="C811" s="187"/>
      <c r="D811" s="187"/>
      <c r="E811" s="187"/>
      <c r="F811" s="187"/>
      <c r="G811" s="187"/>
      <c r="H811" s="187"/>
      <c r="I811" s="187"/>
      <c r="J811" s="187"/>
      <c r="K811" s="187"/>
      <c r="L811" s="187"/>
      <c r="M811" s="187"/>
      <c r="N811" s="187"/>
      <c r="O811" s="187"/>
      <c r="P811" s="187"/>
      <c r="Q811" s="187"/>
      <c r="R811" s="187"/>
      <c r="S811" s="187"/>
      <c r="T811" s="187"/>
      <c r="U811" s="187"/>
      <c r="V811" s="187"/>
      <c r="W811" s="187"/>
      <c r="X811" s="187"/>
      <c r="Y811" s="187"/>
      <c r="Z811" s="187"/>
    </row>
    <row r="812" spans="1:26" ht="12" customHeight="1" x14ac:dyDescent="0.25">
      <c r="A812" s="187"/>
      <c r="B812" s="187"/>
      <c r="C812" s="187"/>
      <c r="D812" s="187"/>
      <c r="E812" s="187"/>
      <c r="F812" s="187"/>
      <c r="G812" s="187"/>
      <c r="H812" s="187"/>
      <c r="I812" s="187"/>
      <c r="J812" s="187"/>
      <c r="K812" s="187"/>
      <c r="L812" s="187"/>
      <c r="M812" s="187"/>
      <c r="N812" s="187"/>
      <c r="O812" s="187"/>
      <c r="P812" s="187"/>
      <c r="Q812" s="187"/>
      <c r="R812" s="187"/>
      <c r="S812" s="187"/>
      <c r="T812" s="187"/>
      <c r="U812" s="187"/>
      <c r="V812" s="187"/>
      <c r="W812" s="187"/>
      <c r="X812" s="187"/>
      <c r="Y812" s="187"/>
      <c r="Z812" s="187"/>
    </row>
    <row r="813" spans="1:26" ht="12" customHeight="1" x14ac:dyDescent="0.25">
      <c r="A813" s="187"/>
      <c r="B813" s="187"/>
      <c r="C813" s="187"/>
      <c r="D813" s="187"/>
      <c r="E813" s="187"/>
      <c r="F813" s="187"/>
      <c r="G813" s="187"/>
      <c r="H813" s="187"/>
      <c r="I813" s="187"/>
      <c r="J813" s="187"/>
      <c r="K813" s="187"/>
      <c r="L813" s="187"/>
      <c r="M813" s="187"/>
      <c r="N813" s="187"/>
      <c r="O813" s="187"/>
      <c r="P813" s="187"/>
      <c r="Q813" s="187"/>
      <c r="R813" s="187"/>
      <c r="S813" s="187"/>
      <c r="T813" s="187"/>
      <c r="U813" s="187"/>
      <c r="V813" s="187"/>
      <c r="W813" s="187"/>
      <c r="X813" s="187"/>
      <c r="Y813" s="187"/>
      <c r="Z813" s="187"/>
    </row>
    <row r="814" spans="1:26" ht="12" customHeight="1" x14ac:dyDescent="0.25">
      <c r="A814" s="187"/>
      <c r="B814" s="187"/>
      <c r="C814" s="187"/>
      <c r="D814" s="187"/>
      <c r="E814" s="187"/>
      <c r="F814" s="187"/>
      <c r="G814" s="187"/>
      <c r="H814" s="187"/>
      <c r="I814" s="187"/>
      <c r="J814" s="187"/>
      <c r="K814" s="187"/>
      <c r="L814" s="187"/>
      <c r="M814" s="187"/>
      <c r="N814" s="187"/>
      <c r="O814" s="187"/>
      <c r="P814" s="187"/>
      <c r="Q814" s="187"/>
      <c r="R814" s="187"/>
      <c r="S814" s="187"/>
      <c r="T814" s="187"/>
      <c r="U814" s="187"/>
      <c r="V814" s="187"/>
      <c r="W814" s="187"/>
      <c r="X814" s="187"/>
      <c r="Y814" s="187"/>
      <c r="Z814" s="187"/>
    </row>
    <row r="815" spans="1:26" ht="12" customHeight="1" x14ac:dyDescent="0.25">
      <c r="A815" s="187"/>
      <c r="B815" s="187"/>
      <c r="C815" s="187"/>
      <c r="D815" s="187"/>
      <c r="E815" s="187"/>
      <c r="F815" s="187"/>
      <c r="G815" s="187"/>
      <c r="H815" s="187"/>
      <c r="I815" s="187"/>
      <c r="J815" s="187"/>
      <c r="K815" s="187"/>
      <c r="L815" s="187"/>
      <c r="M815" s="187"/>
      <c r="N815" s="187"/>
      <c r="O815" s="187"/>
      <c r="P815" s="187"/>
      <c r="Q815" s="187"/>
      <c r="R815" s="187"/>
      <c r="S815" s="187"/>
      <c r="T815" s="187"/>
      <c r="U815" s="187"/>
      <c r="V815" s="187"/>
      <c r="W815" s="187"/>
      <c r="X815" s="187"/>
      <c r="Y815" s="187"/>
      <c r="Z815" s="187"/>
    </row>
    <row r="816" spans="1:26" ht="12" customHeight="1" x14ac:dyDescent="0.25">
      <c r="A816" s="187"/>
      <c r="B816" s="187"/>
      <c r="C816" s="187"/>
      <c r="D816" s="187"/>
      <c r="E816" s="187"/>
      <c r="F816" s="187"/>
      <c r="G816" s="187"/>
      <c r="H816" s="187"/>
      <c r="I816" s="187"/>
      <c r="J816" s="187"/>
      <c r="K816" s="187"/>
      <c r="L816" s="187"/>
      <c r="M816" s="187"/>
      <c r="N816" s="187"/>
      <c r="O816" s="187"/>
      <c r="P816" s="187"/>
      <c r="Q816" s="187"/>
      <c r="R816" s="187"/>
      <c r="S816" s="187"/>
      <c r="T816" s="187"/>
      <c r="U816" s="187"/>
      <c r="V816" s="187"/>
      <c r="W816" s="187"/>
      <c r="X816" s="187"/>
      <c r="Y816" s="187"/>
      <c r="Z816" s="187"/>
    </row>
    <row r="817" spans="1:26" ht="12" customHeight="1" x14ac:dyDescent="0.25">
      <c r="A817" s="187"/>
      <c r="B817" s="187"/>
      <c r="C817" s="187"/>
      <c r="D817" s="187"/>
      <c r="E817" s="187"/>
      <c r="F817" s="187"/>
      <c r="G817" s="187"/>
      <c r="H817" s="187"/>
      <c r="I817" s="187"/>
      <c r="J817" s="187"/>
      <c r="K817" s="187"/>
      <c r="L817" s="187"/>
      <c r="M817" s="187"/>
      <c r="N817" s="187"/>
      <c r="O817" s="187"/>
      <c r="P817" s="187"/>
      <c r="Q817" s="187"/>
      <c r="R817" s="187"/>
      <c r="S817" s="187"/>
      <c r="T817" s="187"/>
      <c r="U817" s="187"/>
      <c r="V817" s="187"/>
      <c r="W817" s="187"/>
      <c r="X817" s="187"/>
      <c r="Y817" s="187"/>
      <c r="Z817" s="187"/>
    </row>
    <row r="818" spans="1:26" ht="12" customHeight="1" x14ac:dyDescent="0.25">
      <c r="A818" s="187"/>
      <c r="B818" s="187"/>
      <c r="C818" s="187"/>
      <c r="D818" s="187"/>
      <c r="E818" s="187"/>
      <c r="F818" s="187"/>
      <c r="G818" s="187"/>
      <c r="H818" s="187"/>
      <c r="I818" s="187"/>
      <c r="J818" s="187"/>
      <c r="K818" s="187"/>
      <c r="L818" s="187"/>
      <c r="M818" s="187"/>
      <c r="N818" s="187"/>
      <c r="O818" s="187"/>
      <c r="P818" s="187"/>
      <c r="Q818" s="187"/>
      <c r="R818" s="187"/>
      <c r="S818" s="187"/>
      <c r="T818" s="187"/>
      <c r="U818" s="187"/>
      <c r="V818" s="187"/>
      <c r="W818" s="187"/>
      <c r="X818" s="187"/>
      <c r="Y818" s="187"/>
      <c r="Z818" s="187"/>
    </row>
    <row r="819" spans="1:26" ht="12" customHeight="1" x14ac:dyDescent="0.25">
      <c r="A819" s="187"/>
      <c r="B819" s="187"/>
      <c r="C819" s="187"/>
      <c r="D819" s="187"/>
      <c r="E819" s="187"/>
      <c r="F819" s="187"/>
      <c r="G819" s="187"/>
      <c r="H819" s="187"/>
      <c r="I819" s="187"/>
      <c r="J819" s="187"/>
      <c r="K819" s="187"/>
      <c r="L819" s="187"/>
      <c r="M819" s="187"/>
      <c r="N819" s="187"/>
      <c r="O819" s="187"/>
      <c r="P819" s="187"/>
      <c r="Q819" s="187"/>
      <c r="R819" s="187"/>
      <c r="S819" s="187"/>
      <c r="T819" s="187"/>
      <c r="U819" s="187"/>
      <c r="V819" s="187"/>
      <c r="W819" s="187"/>
      <c r="X819" s="187"/>
      <c r="Y819" s="187"/>
      <c r="Z819" s="187"/>
    </row>
    <row r="820" spans="1:26" ht="12" customHeight="1" x14ac:dyDescent="0.25">
      <c r="A820" s="187"/>
      <c r="B820" s="187"/>
      <c r="C820" s="187"/>
      <c r="D820" s="187"/>
      <c r="E820" s="187"/>
      <c r="F820" s="187"/>
      <c r="G820" s="187"/>
      <c r="H820" s="187"/>
      <c r="I820" s="187"/>
      <c r="J820" s="187"/>
      <c r="K820" s="187"/>
      <c r="L820" s="187"/>
      <c r="M820" s="187"/>
      <c r="N820" s="187"/>
      <c r="O820" s="187"/>
      <c r="P820" s="187"/>
      <c r="Q820" s="187"/>
      <c r="R820" s="187"/>
      <c r="S820" s="187"/>
      <c r="T820" s="187"/>
      <c r="U820" s="187"/>
      <c r="V820" s="187"/>
      <c r="W820" s="187"/>
      <c r="X820" s="187"/>
      <c r="Y820" s="187"/>
      <c r="Z820" s="187"/>
    </row>
    <row r="821" spans="1:26" ht="12" customHeight="1" x14ac:dyDescent="0.25">
      <c r="A821" s="187"/>
      <c r="B821" s="187"/>
      <c r="C821" s="187"/>
      <c r="D821" s="187"/>
      <c r="E821" s="187"/>
      <c r="F821" s="187"/>
      <c r="G821" s="187"/>
      <c r="H821" s="187"/>
      <c r="I821" s="187"/>
      <c r="J821" s="187"/>
      <c r="K821" s="187"/>
      <c r="L821" s="187"/>
      <c r="M821" s="187"/>
      <c r="N821" s="187"/>
      <c r="O821" s="187"/>
      <c r="P821" s="187"/>
      <c r="Q821" s="187"/>
      <c r="R821" s="187"/>
      <c r="S821" s="187"/>
      <c r="T821" s="187"/>
      <c r="U821" s="187"/>
      <c r="V821" s="187"/>
      <c r="W821" s="187"/>
      <c r="X821" s="187"/>
      <c r="Y821" s="187"/>
      <c r="Z821" s="187"/>
    </row>
    <row r="822" spans="1:26" ht="12" customHeight="1" x14ac:dyDescent="0.25">
      <c r="A822" s="187"/>
      <c r="B822" s="187"/>
      <c r="C822" s="187"/>
      <c r="D822" s="187"/>
      <c r="E822" s="187"/>
      <c r="F822" s="187"/>
      <c r="G822" s="187"/>
      <c r="H822" s="187"/>
      <c r="I822" s="187"/>
      <c r="J822" s="187"/>
      <c r="K822" s="187"/>
      <c r="L822" s="187"/>
      <c r="M822" s="187"/>
      <c r="N822" s="187"/>
      <c r="O822" s="187"/>
      <c r="P822" s="187"/>
      <c r="Q822" s="187"/>
      <c r="R822" s="187"/>
      <c r="S822" s="187"/>
      <c r="T822" s="187"/>
      <c r="U822" s="187"/>
      <c r="V822" s="187"/>
      <c r="W822" s="187"/>
      <c r="X822" s="187"/>
      <c r="Y822" s="187"/>
      <c r="Z822" s="187"/>
    </row>
    <row r="823" spans="1:26" ht="12" customHeight="1" x14ac:dyDescent="0.25">
      <c r="A823" s="187"/>
      <c r="B823" s="187"/>
      <c r="C823" s="187"/>
      <c r="D823" s="187"/>
      <c r="E823" s="187"/>
      <c r="F823" s="187"/>
      <c r="G823" s="187"/>
      <c r="H823" s="187"/>
      <c r="I823" s="187"/>
      <c r="J823" s="187"/>
      <c r="K823" s="187"/>
      <c r="L823" s="187"/>
      <c r="M823" s="187"/>
      <c r="N823" s="187"/>
      <c r="O823" s="187"/>
      <c r="P823" s="187"/>
      <c r="Q823" s="187"/>
      <c r="R823" s="187"/>
      <c r="S823" s="187"/>
      <c r="T823" s="187"/>
      <c r="U823" s="187"/>
      <c r="V823" s="187"/>
      <c r="W823" s="187"/>
      <c r="X823" s="187"/>
      <c r="Y823" s="187"/>
      <c r="Z823" s="187"/>
    </row>
    <row r="824" spans="1:26" ht="12" customHeight="1" x14ac:dyDescent="0.25">
      <c r="A824" s="187"/>
      <c r="B824" s="187"/>
      <c r="C824" s="187"/>
      <c r="D824" s="187"/>
      <c r="E824" s="187"/>
      <c r="F824" s="187"/>
      <c r="G824" s="187"/>
      <c r="H824" s="187"/>
      <c r="I824" s="187"/>
      <c r="J824" s="187"/>
      <c r="K824" s="187"/>
      <c r="L824" s="187"/>
      <c r="M824" s="187"/>
      <c r="N824" s="187"/>
      <c r="O824" s="187"/>
      <c r="P824" s="187"/>
      <c r="Q824" s="187"/>
      <c r="R824" s="187"/>
      <c r="S824" s="187"/>
      <c r="T824" s="187"/>
      <c r="U824" s="187"/>
      <c r="V824" s="187"/>
      <c r="W824" s="187"/>
      <c r="X824" s="187"/>
      <c r="Y824" s="187"/>
      <c r="Z824" s="187"/>
    </row>
    <row r="825" spans="1:26" ht="12" customHeight="1" x14ac:dyDescent="0.25">
      <c r="A825" s="187"/>
      <c r="B825" s="187"/>
      <c r="C825" s="187"/>
      <c r="D825" s="187"/>
      <c r="E825" s="187"/>
      <c r="F825" s="187"/>
      <c r="G825" s="187"/>
      <c r="H825" s="187"/>
      <c r="I825" s="187"/>
      <c r="J825" s="187"/>
      <c r="K825" s="187"/>
      <c r="L825" s="187"/>
      <c r="M825" s="187"/>
      <c r="N825" s="187"/>
      <c r="O825" s="187"/>
      <c r="P825" s="187"/>
      <c r="Q825" s="187"/>
      <c r="R825" s="187"/>
      <c r="S825" s="187"/>
      <c r="T825" s="187"/>
      <c r="U825" s="187"/>
      <c r="V825" s="187"/>
      <c r="W825" s="187"/>
      <c r="X825" s="187"/>
      <c r="Y825" s="187"/>
      <c r="Z825" s="187"/>
    </row>
    <row r="826" spans="1:26" ht="12" customHeight="1" x14ac:dyDescent="0.25">
      <c r="A826" s="187"/>
      <c r="B826" s="187"/>
      <c r="C826" s="187"/>
      <c r="D826" s="187"/>
      <c r="E826" s="187"/>
      <c r="F826" s="187"/>
      <c r="G826" s="187"/>
      <c r="H826" s="187"/>
      <c r="I826" s="187"/>
      <c r="J826" s="187"/>
      <c r="K826" s="187"/>
      <c r="L826" s="187"/>
      <c r="M826" s="187"/>
      <c r="N826" s="187"/>
      <c r="O826" s="187"/>
      <c r="P826" s="187"/>
      <c r="Q826" s="187"/>
      <c r="R826" s="187"/>
      <c r="S826" s="187"/>
      <c r="T826" s="187"/>
      <c r="U826" s="187"/>
      <c r="V826" s="187"/>
      <c r="W826" s="187"/>
      <c r="X826" s="187"/>
      <c r="Y826" s="187"/>
      <c r="Z826" s="187"/>
    </row>
    <row r="827" spans="1:26" ht="12" customHeight="1" x14ac:dyDescent="0.25">
      <c r="A827" s="187"/>
      <c r="B827" s="187"/>
      <c r="C827" s="187"/>
      <c r="D827" s="187"/>
      <c r="E827" s="187"/>
      <c r="F827" s="187"/>
      <c r="G827" s="187"/>
      <c r="H827" s="187"/>
      <c r="I827" s="187"/>
      <c r="J827" s="187"/>
      <c r="K827" s="187"/>
      <c r="L827" s="187"/>
      <c r="M827" s="187"/>
      <c r="N827" s="187"/>
      <c r="O827" s="187"/>
      <c r="P827" s="187"/>
      <c r="Q827" s="187"/>
      <c r="R827" s="187"/>
      <c r="S827" s="187"/>
      <c r="T827" s="187"/>
      <c r="U827" s="187"/>
      <c r="V827" s="187"/>
      <c r="W827" s="187"/>
      <c r="X827" s="187"/>
      <c r="Y827" s="187"/>
      <c r="Z827" s="187"/>
    </row>
    <row r="828" spans="1:26" ht="12" customHeight="1" x14ac:dyDescent="0.25">
      <c r="A828" s="187"/>
      <c r="B828" s="187"/>
      <c r="C828" s="187"/>
      <c r="D828" s="187"/>
      <c r="E828" s="187"/>
      <c r="F828" s="187"/>
      <c r="G828" s="187"/>
      <c r="H828" s="187"/>
      <c r="I828" s="187"/>
      <c r="J828" s="187"/>
      <c r="K828" s="187"/>
      <c r="L828" s="187"/>
      <c r="M828" s="187"/>
      <c r="N828" s="187"/>
      <c r="O828" s="187"/>
      <c r="P828" s="187"/>
      <c r="Q828" s="187"/>
      <c r="R828" s="187"/>
      <c r="S828" s="187"/>
      <c r="T828" s="187"/>
      <c r="U828" s="187"/>
      <c r="V828" s="187"/>
      <c r="W828" s="187"/>
      <c r="X828" s="187"/>
      <c r="Y828" s="187"/>
      <c r="Z828" s="187"/>
    </row>
    <row r="829" spans="1:26" ht="12" customHeight="1" x14ac:dyDescent="0.25">
      <c r="A829" s="187"/>
      <c r="B829" s="187"/>
      <c r="C829" s="187"/>
      <c r="D829" s="187"/>
      <c r="E829" s="187"/>
      <c r="F829" s="187"/>
      <c r="G829" s="187"/>
      <c r="H829" s="187"/>
      <c r="I829" s="187"/>
      <c r="J829" s="187"/>
      <c r="K829" s="187"/>
      <c r="L829" s="187"/>
      <c r="M829" s="187"/>
      <c r="N829" s="187"/>
      <c r="O829" s="187"/>
      <c r="P829" s="187"/>
      <c r="Q829" s="187"/>
      <c r="R829" s="187"/>
      <c r="S829" s="187"/>
      <c r="T829" s="187"/>
      <c r="U829" s="187"/>
      <c r="V829" s="187"/>
      <c r="W829" s="187"/>
      <c r="X829" s="187"/>
      <c r="Y829" s="187"/>
      <c r="Z829" s="187"/>
    </row>
    <row r="830" spans="1:26" ht="12" customHeight="1" x14ac:dyDescent="0.25">
      <c r="A830" s="187"/>
      <c r="B830" s="187"/>
      <c r="C830" s="187"/>
      <c r="D830" s="187"/>
      <c r="E830" s="187"/>
      <c r="F830" s="187"/>
      <c r="G830" s="187"/>
      <c r="H830" s="187"/>
      <c r="I830" s="187"/>
      <c r="J830" s="187"/>
      <c r="K830" s="187"/>
      <c r="L830" s="187"/>
      <c r="M830" s="187"/>
      <c r="N830" s="187"/>
      <c r="O830" s="187"/>
      <c r="P830" s="187"/>
      <c r="Q830" s="187"/>
      <c r="R830" s="187"/>
      <c r="S830" s="187"/>
      <c r="T830" s="187"/>
      <c r="U830" s="187"/>
      <c r="V830" s="187"/>
      <c r="W830" s="187"/>
      <c r="X830" s="187"/>
      <c r="Y830" s="187"/>
      <c r="Z830" s="187"/>
    </row>
    <row r="831" spans="1:26" ht="12" customHeight="1" x14ac:dyDescent="0.25">
      <c r="A831" s="187"/>
      <c r="B831" s="187"/>
      <c r="C831" s="187"/>
      <c r="D831" s="187"/>
      <c r="E831" s="187"/>
      <c r="F831" s="187"/>
      <c r="G831" s="187"/>
      <c r="H831" s="187"/>
      <c r="I831" s="187"/>
      <c r="J831" s="187"/>
      <c r="K831" s="187"/>
      <c r="L831" s="187"/>
      <c r="M831" s="187"/>
      <c r="N831" s="187"/>
      <c r="O831" s="187"/>
      <c r="P831" s="187"/>
      <c r="Q831" s="187"/>
      <c r="R831" s="187"/>
      <c r="S831" s="187"/>
      <c r="T831" s="187"/>
      <c r="U831" s="187"/>
      <c r="V831" s="187"/>
      <c r="W831" s="187"/>
      <c r="X831" s="187"/>
      <c r="Y831" s="187"/>
      <c r="Z831" s="187"/>
    </row>
    <row r="832" spans="1:26" ht="12" customHeight="1" x14ac:dyDescent="0.25">
      <c r="A832" s="187"/>
      <c r="B832" s="187"/>
      <c r="C832" s="187"/>
      <c r="D832" s="187"/>
      <c r="E832" s="187"/>
      <c r="F832" s="187"/>
      <c r="G832" s="187"/>
      <c r="H832" s="187"/>
      <c r="I832" s="187"/>
      <c r="J832" s="187"/>
      <c r="K832" s="187"/>
      <c r="L832" s="187"/>
      <c r="M832" s="187"/>
      <c r="N832" s="187"/>
      <c r="O832" s="187"/>
      <c r="P832" s="187"/>
      <c r="Q832" s="187"/>
      <c r="R832" s="187"/>
      <c r="S832" s="187"/>
      <c r="T832" s="187"/>
      <c r="U832" s="187"/>
      <c r="V832" s="187"/>
      <c r="W832" s="187"/>
      <c r="X832" s="187"/>
      <c r="Y832" s="187"/>
      <c r="Z832" s="187"/>
    </row>
    <row r="833" spans="1:26" ht="12" customHeight="1" x14ac:dyDescent="0.25">
      <c r="A833" s="187"/>
      <c r="B833" s="187"/>
      <c r="C833" s="187"/>
      <c r="D833" s="187"/>
      <c r="E833" s="187"/>
      <c r="F833" s="187"/>
      <c r="G833" s="187"/>
      <c r="H833" s="187"/>
      <c r="I833" s="187"/>
      <c r="J833" s="187"/>
      <c r="K833" s="187"/>
      <c r="L833" s="187"/>
      <c r="M833" s="187"/>
      <c r="N833" s="187"/>
      <c r="O833" s="187"/>
      <c r="P833" s="187"/>
      <c r="Q833" s="187"/>
      <c r="R833" s="187"/>
      <c r="S833" s="187"/>
      <c r="T833" s="187"/>
      <c r="U833" s="187"/>
      <c r="V833" s="187"/>
      <c r="W833" s="187"/>
      <c r="X833" s="187"/>
      <c r="Y833" s="187"/>
      <c r="Z833" s="187"/>
    </row>
    <row r="834" spans="1:26" ht="12" customHeight="1" x14ac:dyDescent="0.25">
      <c r="A834" s="187"/>
      <c r="B834" s="187"/>
      <c r="C834" s="187"/>
      <c r="D834" s="187"/>
      <c r="E834" s="187"/>
      <c r="F834" s="187"/>
      <c r="G834" s="187"/>
      <c r="H834" s="187"/>
      <c r="I834" s="187"/>
      <c r="J834" s="187"/>
      <c r="K834" s="187"/>
      <c r="L834" s="187"/>
      <c r="M834" s="187"/>
      <c r="N834" s="187"/>
      <c r="O834" s="187"/>
      <c r="P834" s="187"/>
      <c r="Q834" s="187"/>
      <c r="R834" s="187"/>
      <c r="S834" s="187"/>
      <c r="T834" s="187"/>
      <c r="U834" s="187"/>
      <c r="V834" s="187"/>
      <c r="W834" s="187"/>
      <c r="X834" s="187"/>
      <c r="Y834" s="187"/>
      <c r="Z834" s="187"/>
    </row>
    <row r="835" spans="1:26" ht="12" customHeight="1" x14ac:dyDescent="0.25">
      <c r="A835" s="187"/>
      <c r="B835" s="187"/>
      <c r="C835" s="187"/>
      <c r="D835" s="187"/>
      <c r="E835" s="187"/>
      <c r="F835" s="187"/>
      <c r="G835" s="187"/>
      <c r="H835" s="187"/>
      <c r="I835" s="187"/>
      <c r="J835" s="187"/>
      <c r="K835" s="187"/>
      <c r="L835" s="187"/>
      <c r="M835" s="187"/>
      <c r="N835" s="187"/>
      <c r="O835" s="187"/>
      <c r="P835" s="187"/>
      <c r="Q835" s="187"/>
      <c r="R835" s="187"/>
      <c r="S835" s="187"/>
      <c r="T835" s="187"/>
      <c r="U835" s="187"/>
      <c r="V835" s="187"/>
      <c r="W835" s="187"/>
      <c r="X835" s="187"/>
      <c r="Y835" s="187"/>
      <c r="Z835" s="187"/>
    </row>
    <row r="836" spans="1:26" ht="12" customHeight="1" x14ac:dyDescent="0.25">
      <c r="A836" s="187"/>
      <c r="B836" s="187"/>
      <c r="C836" s="187"/>
      <c r="D836" s="187"/>
      <c r="E836" s="187"/>
      <c r="F836" s="187"/>
      <c r="G836" s="187"/>
      <c r="H836" s="187"/>
      <c r="I836" s="187"/>
      <c r="J836" s="187"/>
      <c r="K836" s="187"/>
      <c r="L836" s="187"/>
      <c r="M836" s="187"/>
      <c r="N836" s="187"/>
      <c r="O836" s="187"/>
      <c r="P836" s="187"/>
      <c r="Q836" s="187"/>
      <c r="R836" s="187"/>
      <c r="S836" s="187"/>
      <c r="T836" s="187"/>
      <c r="U836" s="187"/>
      <c r="V836" s="187"/>
      <c r="W836" s="187"/>
      <c r="X836" s="187"/>
      <c r="Y836" s="187"/>
      <c r="Z836" s="187"/>
    </row>
    <row r="837" spans="1:26" ht="12" customHeight="1" x14ac:dyDescent="0.25">
      <c r="A837" s="187"/>
      <c r="B837" s="187"/>
      <c r="C837" s="187"/>
      <c r="D837" s="187"/>
      <c r="E837" s="187"/>
      <c r="F837" s="187"/>
      <c r="G837" s="187"/>
      <c r="H837" s="187"/>
      <c r="I837" s="187"/>
      <c r="J837" s="187"/>
      <c r="K837" s="187"/>
      <c r="L837" s="187"/>
      <c r="M837" s="187"/>
      <c r="N837" s="187"/>
      <c r="O837" s="187"/>
      <c r="P837" s="187"/>
      <c r="Q837" s="187"/>
      <c r="R837" s="187"/>
      <c r="S837" s="187"/>
      <c r="T837" s="187"/>
      <c r="U837" s="187"/>
      <c r="V837" s="187"/>
      <c r="W837" s="187"/>
      <c r="X837" s="187"/>
      <c r="Y837" s="187"/>
      <c r="Z837" s="187"/>
    </row>
    <row r="838" spans="1:26" ht="12" customHeight="1" x14ac:dyDescent="0.25">
      <c r="A838" s="187"/>
      <c r="B838" s="187"/>
      <c r="C838" s="187"/>
      <c r="D838" s="187"/>
      <c r="E838" s="187"/>
      <c r="F838" s="187"/>
      <c r="G838" s="187"/>
      <c r="H838" s="187"/>
      <c r="I838" s="187"/>
      <c r="J838" s="187"/>
      <c r="K838" s="187"/>
      <c r="L838" s="187"/>
      <c r="M838" s="187"/>
      <c r="N838" s="187"/>
      <c r="O838" s="187"/>
      <c r="P838" s="187"/>
      <c r="Q838" s="187"/>
      <c r="R838" s="187"/>
      <c r="S838" s="187"/>
      <c r="T838" s="187"/>
      <c r="U838" s="187"/>
      <c r="V838" s="187"/>
      <c r="W838" s="187"/>
      <c r="X838" s="187"/>
      <c r="Y838" s="187"/>
      <c r="Z838" s="187"/>
    </row>
    <row r="839" spans="1:26" ht="12" customHeight="1" x14ac:dyDescent="0.25">
      <c r="A839" s="187"/>
      <c r="B839" s="187"/>
      <c r="C839" s="187"/>
      <c r="D839" s="187"/>
      <c r="E839" s="187"/>
      <c r="F839" s="187"/>
      <c r="G839" s="187"/>
      <c r="H839" s="187"/>
      <c r="I839" s="187"/>
      <c r="J839" s="187"/>
      <c r="K839" s="187"/>
      <c r="L839" s="187"/>
      <c r="M839" s="187"/>
      <c r="N839" s="187"/>
      <c r="O839" s="187"/>
      <c r="P839" s="187"/>
      <c r="Q839" s="187"/>
      <c r="R839" s="187"/>
      <c r="S839" s="187"/>
      <c r="T839" s="187"/>
      <c r="U839" s="187"/>
      <c r="V839" s="187"/>
      <c r="W839" s="187"/>
      <c r="X839" s="187"/>
      <c r="Y839" s="187"/>
      <c r="Z839" s="187"/>
    </row>
    <row r="840" spans="1:26" ht="12" customHeight="1" x14ac:dyDescent="0.25">
      <c r="A840" s="187"/>
      <c r="B840" s="187"/>
      <c r="C840" s="187"/>
      <c r="D840" s="187"/>
      <c r="E840" s="187"/>
      <c r="F840" s="187"/>
      <c r="G840" s="187"/>
      <c r="H840" s="187"/>
      <c r="I840" s="187"/>
      <c r="J840" s="187"/>
      <c r="K840" s="187"/>
      <c r="L840" s="187"/>
      <c r="M840" s="187"/>
      <c r="N840" s="187"/>
      <c r="O840" s="187"/>
      <c r="P840" s="187"/>
      <c r="Q840" s="187"/>
      <c r="R840" s="187"/>
      <c r="S840" s="187"/>
      <c r="T840" s="187"/>
      <c r="U840" s="187"/>
      <c r="V840" s="187"/>
      <c r="W840" s="187"/>
      <c r="X840" s="187"/>
      <c r="Y840" s="187"/>
      <c r="Z840" s="187"/>
    </row>
    <row r="841" spans="1:26" ht="12" customHeight="1" x14ac:dyDescent="0.25">
      <c r="A841" s="187"/>
      <c r="B841" s="187"/>
      <c r="C841" s="187"/>
      <c r="D841" s="187"/>
      <c r="E841" s="187"/>
      <c r="F841" s="187"/>
      <c r="G841" s="187"/>
      <c r="H841" s="187"/>
      <c r="I841" s="187"/>
      <c r="J841" s="187"/>
      <c r="K841" s="187"/>
      <c r="L841" s="187"/>
      <c r="M841" s="187"/>
      <c r="N841" s="187"/>
      <c r="O841" s="187"/>
      <c r="P841" s="187"/>
      <c r="Q841" s="187"/>
      <c r="R841" s="187"/>
      <c r="S841" s="187"/>
      <c r="T841" s="187"/>
      <c r="U841" s="187"/>
      <c r="V841" s="187"/>
      <c r="W841" s="187"/>
      <c r="X841" s="187"/>
      <c r="Y841" s="187"/>
      <c r="Z841" s="187"/>
    </row>
    <row r="842" spans="1:26" ht="12" customHeight="1" x14ac:dyDescent="0.25">
      <c r="A842" s="187"/>
      <c r="B842" s="187"/>
      <c r="C842" s="187"/>
      <c r="D842" s="187"/>
      <c r="E842" s="187"/>
      <c r="F842" s="187"/>
      <c r="G842" s="187"/>
      <c r="H842" s="187"/>
      <c r="I842" s="187"/>
      <c r="J842" s="187"/>
      <c r="K842" s="187"/>
      <c r="L842" s="187"/>
      <c r="M842" s="187"/>
      <c r="N842" s="187"/>
      <c r="O842" s="187"/>
      <c r="P842" s="187"/>
      <c r="Q842" s="187"/>
      <c r="R842" s="187"/>
      <c r="S842" s="187"/>
      <c r="T842" s="187"/>
      <c r="U842" s="187"/>
      <c r="V842" s="187"/>
      <c r="W842" s="187"/>
      <c r="X842" s="187"/>
      <c r="Y842" s="187"/>
      <c r="Z842" s="187"/>
    </row>
    <row r="843" spans="1:26" ht="12" customHeight="1" x14ac:dyDescent="0.25">
      <c r="A843" s="187"/>
      <c r="B843" s="187"/>
      <c r="C843" s="187"/>
      <c r="D843" s="187"/>
      <c r="E843" s="187"/>
      <c r="F843" s="187"/>
      <c r="G843" s="187"/>
      <c r="H843" s="187"/>
      <c r="I843" s="187"/>
      <c r="J843" s="187"/>
      <c r="K843" s="187"/>
      <c r="L843" s="187"/>
      <c r="M843" s="187"/>
      <c r="N843" s="187"/>
      <c r="O843" s="187"/>
      <c r="P843" s="187"/>
      <c r="Q843" s="187"/>
      <c r="R843" s="187"/>
      <c r="S843" s="187"/>
      <c r="T843" s="187"/>
      <c r="U843" s="187"/>
      <c r="V843" s="187"/>
      <c r="W843" s="187"/>
      <c r="X843" s="187"/>
      <c r="Y843" s="187"/>
      <c r="Z843" s="187"/>
    </row>
    <row r="844" spans="1:26" ht="12" customHeight="1" x14ac:dyDescent="0.25">
      <c r="A844" s="187"/>
      <c r="B844" s="187"/>
      <c r="C844" s="187"/>
      <c r="D844" s="187"/>
      <c r="E844" s="187"/>
      <c r="F844" s="187"/>
      <c r="G844" s="187"/>
      <c r="H844" s="187"/>
      <c r="I844" s="187"/>
      <c r="J844" s="187"/>
      <c r="K844" s="187"/>
      <c r="L844" s="187"/>
      <c r="M844" s="187"/>
      <c r="N844" s="187"/>
      <c r="O844" s="187"/>
      <c r="P844" s="187"/>
      <c r="Q844" s="187"/>
      <c r="R844" s="187"/>
      <c r="S844" s="187"/>
      <c r="T844" s="187"/>
      <c r="U844" s="187"/>
      <c r="V844" s="187"/>
      <c r="W844" s="187"/>
      <c r="X844" s="187"/>
      <c r="Y844" s="187"/>
      <c r="Z844" s="187"/>
    </row>
    <row r="845" spans="1:26" ht="12" customHeight="1" x14ac:dyDescent="0.25">
      <c r="A845" s="187"/>
      <c r="B845" s="187"/>
      <c r="C845" s="187"/>
      <c r="D845" s="187"/>
      <c r="E845" s="187"/>
      <c r="F845" s="187"/>
      <c r="G845" s="187"/>
      <c r="H845" s="187"/>
      <c r="I845" s="187"/>
      <c r="J845" s="187"/>
      <c r="K845" s="187"/>
      <c r="L845" s="187"/>
      <c r="M845" s="187"/>
      <c r="N845" s="187"/>
      <c r="O845" s="187"/>
      <c r="P845" s="187"/>
      <c r="Q845" s="187"/>
      <c r="R845" s="187"/>
      <c r="S845" s="187"/>
      <c r="T845" s="187"/>
      <c r="U845" s="187"/>
      <c r="V845" s="187"/>
      <c r="W845" s="187"/>
      <c r="X845" s="187"/>
      <c r="Y845" s="187"/>
      <c r="Z845" s="187"/>
    </row>
    <row r="846" spans="1:26" ht="12" customHeight="1" x14ac:dyDescent="0.25">
      <c r="A846" s="187"/>
      <c r="B846" s="187"/>
      <c r="C846" s="187"/>
      <c r="D846" s="187"/>
      <c r="E846" s="187"/>
      <c r="F846" s="187"/>
      <c r="G846" s="187"/>
      <c r="H846" s="187"/>
      <c r="I846" s="187"/>
      <c r="J846" s="187"/>
      <c r="K846" s="187"/>
      <c r="L846" s="187"/>
      <c r="M846" s="187"/>
      <c r="N846" s="187"/>
      <c r="O846" s="187"/>
      <c r="P846" s="187"/>
      <c r="Q846" s="187"/>
      <c r="R846" s="187"/>
      <c r="S846" s="187"/>
      <c r="T846" s="187"/>
      <c r="U846" s="187"/>
      <c r="V846" s="187"/>
      <c r="W846" s="187"/>
      <c r="X846" s="187"/>
      <c r="Y846" s="187"/>
      <c r="Z846" s="187"/>
    </row>
    <row r="847" spans="1:26" ht="12" customHeight="1" x14ac:dyDescent="0.25">
      <c r="A847" s="187"/>
      <c r="B847" s="187"/>
      <c r="C847" s="187"/>
      <c r="D847" s="187"/>
      <c r="E847" s="187"/>
      <c r="F847" s="187"/>
      <c r="G847" s="187"/>
      <c r="H847" s="187"/>
      <c r="I847" s="187"/>
      <c r="J847" s="187"/>
      <c r="K847" s="187"/>
      <c r="L847" s="187"/>
      <c r="M847" s="187"/>
      <c r="N847" s="187"/>
      <c r="O847" s="187"/>
      <c r="P847" s="187"/>
      <c r="Q847" s="187"/>
      <c r="R847" s="187"/>
      <c r="S847" s="187"/>
      <c r="T847" s="187"/>
      <c r="U847" s="187"/>
      <c r="V847" s="187"/>
      <c r="W847" s="187"/>
      <c r="X847" s="187"/>
      <c r="Y847" s="187"/>
      <c r="Z847" s="187"/>
    </row>
    <row r="848" spans="1:26" ht="12" customHeight="1" x14ac:dyDescent="0.25">
      <c r="A848" s="187"/>
      <c r="B848" s="187"/>
      <c r="C848" s="187"/>
      <c r="D848" s="187"/>
      <c r="E848" s="187"/>
      <c r="F848" s="187"/>
      <c r="G848" s="187"/>
      <c r="H848" s="187"/>
      <c r="I848" s="187"/>
      <c r="J848" s="187"/>
      <c r="K848" s="187"/>
      <c r="L848" s="187"/>
      <c r="M848" s="187"/>
      <c r="N848" s="187"/>
      <c r="O848" s="187"/>
      <c r="P848" s="187"/>
      <c r="Q848" s="187"/>
      <c r="R848" s="187"/>
      <c r="S848" s="187"/>
      <c r="T848" s="187"/>
      <c r="U848" s="187"/>
      <c r="V848" s="187"/>
      <c r="W848" s="187"/>
      <c r="X848" s="187"/>
      <c r="Y848" s="187"/>
      <c r="Z848" s="187"/>
    </row>
    <row r="849" spans="1:26" ht="12" customHeight="1" x14ac:dyDescent="0.25">
      <c r="A849" s="187"/>
      <c r="B849" s="187"/>
      <c r="C849" s="187"/>
      <c r="D849" s="187"/>
      <c r="E849" s="187"/>
      <c r="F849" s="187"/>
      <c r="G849" s="187"/>
      <c r="H849" s="187"/>
      <c r="I849" s="187"/>
      <c r="J849" s="187"/>
      <c r="K849" s="187"/>
      <c r="L849" s="187"/>
      <c r="M849" s="187"/>
      <c r="N849" s="187"/>
      <c r="O849" s="187"/>
      <c r="P849" s="187"/>
      <c r="Q849" s="187"/>
      <c r="R849" s="187"/>
      <c r="S849" s="187"/>
      <c r="T849" s="187"/>
      <c r="U849" s="187"/>
      <c r="V849" s="187"/>
      <c r="W849" s="187"/>
      <c r="X849" s="187"/>
      <c r="Y849" s="187"/>
      <c r="Z849" s="187"/>
    </row>
    <row r="850" spans="1:26" ht="12" customHeight="1" x14ac:dyDescent="0.25">
      <c r="A850" s="187"/>
      <c r="B850" s="187"/>
      <c r="C850" s="187"/>
      <c r="D850" s="187"/>
      <c r="E850" s="187"/>
      <c r="F850" s="187"/>
      <c r="G850" s="187"/>
      <c r="H850" s="187"/>
      <c r="I850" s="187"/>
      <c r="J850" s="187"/>
      <c r="K850" s="187"/>
      <c r="L850" s="187"/>
      <c r="M850" s="187"/>
      <c r="N850" s="187"/>
      <c r="O850" s="187"/>
      <c r="P850" s="187"/>
      <c r="Q850" s="187"/>
      <c r="R850" s="187"/>
      <c r="S850" s="187"/>
      <c r="T850" s="187"/>
      <c r="U850" s="187"/>
      <c r="V850" s="187"/>
      <c r="W850" s="187"/>
      <c r="X850" s="187"/>
      <c r="Y850" s="187"/>
      <c r="Z850" s="187"/>
    </row>
    <row r="851" spans="1:26" ht="12" customHeight="1" x14ac:dyDescent="0.25">
      <c r="A851" s="187"/>
      <c r="B851" s="187"/>
      <c r="C851" s="187"/>
      <c r="D851" s="187"/>
      <c r="E851" s="187"/>
      <c r="F851" s="187"/>
      <c r="G851" s="187"/>
      <c r="H851" s="187"/>
      <c r="I851" s="187"/>
      <c r="J851" s="187"/>
      <c r="K851" s="187"/>
      <c r="L851" s="187"/>
      <c r="M851" s="187"/>
      <c r="N851" s="187"/>
      <c r="O851" s="187"/>
      <c r="P851" s="187"/>
      <c r="Q851" s="187"/>
      <c r="R851" s="187"/>
      <c r="S851" s="187"/>
      <c r="T851" s="187"/>
      <c r="U851" s="187"/>
      <c r="V851" s="187"/>
      <c r="W851" s="187"/>
      <c r="X851" s="187"/>
      <c r="Y851" s="187"/>
      <c r="Z851" s="187"/>
    </row>
    <row r="852" spans="1:26" ht="12" customHeight="1" x14ac:dyDescent="0.25">
      <c r="A852" s="187"/>
      <c r="B852" s="187"/>
      <c r="C852" s="187"/>
      <c r="D852" s="187"/>
      <c r="E852" s="187"/>
      <c r="F852" s="187"/>
      <c r="G852" s="187"/>
      <c r="H852" s="187"/>
      <c r="I852" s="187"/>
      <c r="J852" s="187"/>
      <c r="K852" s="187"/>
      <c r="L852" s="187"/>
      <c r="M852" s="187"/>
      <c r="N852" s="187"/>
      <c r="O852" s="187"/>
      <c r="P852" s="187"/>
      <c r="Q852" s="187"/>
      <c r="R852" s="187"/>
      <c r="S852" s="187"/>
      <c r="T852" s="187"/>
      <c r="U852" s="187"/>
      <c r="V852" s="187"/>
      <c r="W852" s="187"/>
      <c r="X852" s="187"/>
      <c r="Y852" s="187"/>
      <c r="Z852" s="187"/>
    </row>
    <row r="853" spans="1:26" ht="12" customHeight="1" x14ac:dyDescent="0.25">
      <c r="A853" s="187"/>
      <c r="B853" s="187"/>
      <c r="C853" s="187"/>
      <c r="D853" s="187"/>
      <c r="E853" s="187"/>
      <c r="F853" s="187"/>
      <c r="G853" s="187"/>
      <c r="H853" s="187"/>
      <c r="I853" s="187"/>
      <c r="J853" s="187"/>
      <c r="K853" s="187"/>
      <c r="L853" s="187"/>
      <c r="M853" s="187"/>
      <c r="N853" s="187"/>
      <c r="O853" s="187"/>
      <c r="P853" s="187"/>
      <c r="Q853" s="187"/>
      <c r="R853" s="187"/>
      <c r="S853" s="187"/>
      <c r="T853" s="187"/>
      <c r="U853" s="187"/>
      <c r="V853" s="187"/>
      <c r="W853" s="187"/>
      <c r="X853" s="187"/>
      <c r="Y853" s="187"/>
      <c r="Z853" s="187"/>
    </row>
    <row r="854" spans="1:26" ht="12" customHeight="1" x14ac:dyDescent="0.25">
      <c r="A854" s="187"/>
      <c r="B854" s="187"/>
      <c r="C854" s="187"/>
      <c r="D854" s="187"/>
      <c r="E854" s="187"/>
      <c r="F854" s="187"/>
      <c r="G854" s="187"/>
      <c r="H854" s="187"/>
      <c r="I854" s="187"/>
      <c r="J854" s="187"/>
      <c r="K854" s="187"/>
      <c r="L854" s="187"/>
      <c r="M854" s="187"/>
      <c r="N854" s="187"/>
      <c r="O854" s="187"/>
      <c r="P854" s="187"/>
      <c r="Q854" s="187"/>
      <c r="R854" s="187"/>
      <c r="S854" s="187"/>
      <c r="T854" s="187"/>
      <c r="U854" s="187"/>
      <c r="V854" s="187"/>
      <c r="W854" s="187"/>
      <c r="X854" s="187"/>
      <c r="Y854" s="187"/>
      <c r="Z854" s="187"/>
    </row>
    <row r="855" spans="1:26" ht="12" customHeight="1" x14ac:dyDescent="0.25">
      <c r="A855" s="187"/>
      <c r="B855" s="187"/>
      <c r="C855" s="187"/>
      <c r="D855" s="187"/>
      <c r="E855" s="187"/>
      <c r="F855" s="187"/>
      <c r="G855" s="187"/>
      <c r="H855" s="187"/>
      <c r="I855" s="187"/>
      <c r="J855" s="187"/>
      <c r="K855" s="187"/>
      <c r="L855" s="187"/>
      <c r="M855" s="187"/>
      <c r="N855" s="187"/>
      <c r="O855" s="187"/>
      <c r="P855" s="187"/>
      <c r="Q855" s="187"/>
      <c r="R855" s="187"/>
      <c r="S855" s="187"/>
      <c r="T855" s="187"/>
      <c r="U855" s="187"/>
      <c r="V855" s="187"/>
      <c r="W855" s="187"/>
      <c r="X855" s="187"/>
      <c r="Y855" s="187"/>
      <c r="Z855" s="187"/>
    </row>
    <row r="856" spans="1:26" ht="12" customHeight="1" x14ac:dyDescent="0.25">
      <c r="A856" s="187"/>
      <c r="B856" s="187"/>
      <c r="C856" s="187"/>
      <c r="D856" s="187"/>
      <c r="E856" s="187"/>
      <c r="F856" s="187"/>
      <c r="G856" s="187"/>
      <c r="H856" s="187"/>
      <c r="I856" s="187"/>
      <c r="J856" s="187"/>
      <c r="K856" s="187"/>
      <c r="L856" s="187"/>
      <c r="M856" s="187"/>
      <c r="N856" s="187"/>
      <c r="O856" s="187"/>
      <c r="P856" s="187"/>
      <c r="Q856" s="187"/>
      <c r="R856" s="187"/>
      <c r="S856" s="187"/>
      <c r="T856" s="187"/>
      <c r="U856" s="187"/>
      <c r="V856" s="187"/>
      <c r="W856" s="187"/>
      <c r="X856" s="187"/>
      <c r="Y856" s="187"/>
      <c r="Z856" s="187"/>
    </row>
    <row r="857" spans="1:26" ht="12" customHeight="1" x14ac:dyDescent="0.25">
      <c r="A857" s="187"/>
      <c r="B857" s="187"/>
      <c r="C857" s="187"/>
      <c r="D857" s="187"/>
      <c r="E857" s="187"/>
      <c r="F857" s="187"/>
      <c r="G857" s="187"/>
      <c r="H857" s="187"/>
      <c r="I857" s="187"/>
      <c r="J857" s="187"/>
      <c r="K857" s="187"/>
      <c r="L857" s="187"/>
      <c r="M857" s="187"/>
      <c r="N857" s="187"/>
      <c r="O857" s="187"/>
      <c r="P857" s="187"/>
      <c r="Q857" s="187"/>
      <c r="R857" s="187"/>
      <c r="S857" s="187"/>
      <c r="T857" s="187"/>
      <c r="U857" s="187"/>
      <c r="V857" s="187"/>
      <c r="W857" s="187"/>
      <c r="X857" s="187"/>
      <c r="Y857" s="187"/>
      <c r="Z857" s="187"/>
    </row>
    <row r="858" spans="1:26" ht="12" customHeight="1" x14ac:dyDescent="0.25">
      <c r="A858" s="187"/>
      <c r="B858" s="187"/>
      <c r="C858" s="187"/>
      <c r="D858" s="187"/>
      <c r="E858" s="187"/>
      <c r="F858" s="187"/>
      <c r="G858" s="187"/>
      <c r="H858" s="187"/>
      <c r="I858" s="187"/>
      <c r="J858" s="187"/>
      <c r="K858" s="187"/>
      <c r="L858" s="187"/>
      <c r="M858" s="187"/>
      <c r="N858" s="187"/>
      <c r="O858" s="187"/>
      <c r="P858" s="187"/>
      <c r="Q858" s="187"/>
      <c r="R858" s="187"/>
      <c r="S858" s="187"/>
      <c r="T858" s="187"/>
      <c r="U858" s="187"/>
      <c r="V858" s="187"/>
      <c r="W858" s="187"/>
      <c r="X858" s="187"/>
      <c r="Y858" s="187"/>
      <c r="Z858" s="187"/>
    </row>
    <row r="859" spans="1:26" ht="12" customHeight="1" x14ac:dyDescent="0.25">
      <c r="A859" s="187"/>
      <c r="B859" s="187"/>
      <c r="C859" s="187"/>
      <c r="D859" s="187"/>
      <c r="E859" s="187"/>
      <c r="F859" s="187"/>
      <c r="G859" s="187"/>
      <c r="H859" s="187"/>
      <c r="I859" s="187"/>
      <c r="J859" s="187"/>
      <c r="K859" s="187"/>
      <c r="L859" s="187"/>
      <c r="M859" s="187"/>
      <c r="N859" s="187"/>
      <c r="O859" s="187"/>
      <c r="P859" s="187"/>
      <c r="Q859" s="187"/>
      <c r="R859" s="187"/>
      <c r="S859" s="187"/>
      <c r="T859" s="187"/>
      <c r="U859" s="187"/>
      <c r="V859" s="187"/>
      <c r="W859" s="187"/>
      <c r="X859" s="187"/>
      <c r="Y859" s="187"/>
      <c r="Z859" s="187"/>
    </row>
    <row r="860" spans="1:26" ht="12" customHeight="1" x14ac:dyDescent="0.25">
      <c r="A860" s="187"/>
      <c r="B860" s="187"/>
      <c r="C860" s="187"/>
      <c r="D860" s="187"/>
      <c r="E860" s="187"/>
      <c r="F860" s="187"/>
      <c r="G860" s="187"/>
      <c r="H860" s="187"/>
      <c r="I860" s="187"/>
      <c r="J860" s="187"/>
      <c r="K860" s="187"/>
      <c r="L860" s="187"/>
      <c r="M860" s="187"/>
      <c r="N860" s="187"/>
      <c r="O860" s="187"/>
      <c r="P860" s="187"/>
      <c r="Q860" s="187"/>
      <c r="R860" s="187"/>
      <c r="S860" s="187"/>
      <c r="T860" s="187"/>
      <c r="U860" s="187"/>
      <c r="V860" s="187"/>
      <c r="W860" s="187"/>
      <c r="X860" s="187"/>
      <c r="Y860" s="187"/>
      <c r="Z860" s="187"/>
    </row>
    <row r="861" spans="1:26" ht="12" customHeight="1" x14ac:dyDescent="0.25">
      <c r="A861" s="187"/>
      <c r="B861" s="187"/>
      <c r="C861" s="187"/>
      <c r="D861" s="187"/>
      <c r="E861" s="187"/>
      <c r="F861" s="187"/>
      <c r="G861" s="187"/>
      <c r="H861" s="187"/>
      <c r="I861" s="187"/>
      <c r="J861" s="187"/>
      <c r="K861" s="187"/>
      <c r="L861" s="187"/>
      <c r="M861" s="187"/>
      <c r="N861" s="187"/>
      <c r="O861" s="187"/>
      <c r="P861" s="187"/>
      <c r="Q861" s="187"/>
      <c r="R861" s="187"/>
      <c r="S861" s="187"/>
      <c r="T861" s="187"/>
      <c r="U861" s="187"/>
      <c r="V861" s="187"/>
      <c r="W861" s="187"/>
      <c r="X861" s="187"/>
      <c r="Y861" s="187"/>
      <c r="Z861" s="187"/>
    </row>
    <row r="862" spans="1:26" ht="12" customHeight="1" x14ac:dyDescent="0.25">
      <c r="A862" s="187"/>
      <c r="B862" s="187"/>
      <c r="C862" s="187"/>
      <c r="D862" s="187"/>
      <c r="E862" s="187"/>
      <c r="F862" s="187"/>
      <c r="G862" s="187"/>
      <c r="H862" s="187"/>
      <c r="I862" s="187"/>
      <c r="J862" s="187"/>
      <c r="K862" s="187"/>
      <c r="L862" s="187"/>
      <c r="M862" s="187"/>
      <c r="N862" s="187"/>
      <c r="O862" s="187"/>
      <c r="P862" s="187"/>
      <c r="Q862" s="187"/>
      <c r="R862" s="187"/>
      <c r="S862" s="187"/>
      <c r="T862" s="187"/>
      <c r="U862" s="187"/>
      <c r="V862" s="187"/>
      <c r="W862" s="187"/>
      <c r="X862" s="187"/>
      <c r="Y862" s="187"/>
      <c r="Z862" s="187"/>
    </row>
    <row r="863" spans="1:26" ht="12" customHeight="1" x14ac:dyDescent="0.25">
      <c r="A863" s="187"/>
      <c r="B863" s="187"/>
      <c r="C863" s="187"/>
      <c r="D863" s="187"/>
      <c r="E863" s="187"/>
      <c r="F863" s="187"/>
      <c r="G863" s="187"/>
      <c r="H863" s="187"/>
      <c r="I863" s="187"/>
      <c r="J863" s="187"/>
      <c r="K863" s="187"/>
      <c r="L863" s="187"/>
      <c r="M863" s="187"/>
      <c r="N863" s="187"/>
      <c r="O863" s="187"/>
      <c r="P863" s="187"/>
      <c r="Q863" s="187"/>
      <c r="R863" s="187"/>
      <c r="S863" s="187"/>
      <c r="T863" s="187"/>
      <c r="U863" s="187"/>
      <c r="V863" s="187"/>
      <c r="W863" s="187"/>
      <c r="X863" s="187"/>
      <c r="Y863" s="187"/>
      <c r="Z863" s="187"/>
    </row>
    <row r="864" spans="1:26" ht="12" customHeight="1" x14ac:dyDescent="0.25">
      <c r="A864" s="187"/>
      <c r="B864" s="187"/>
      <c r="C864" s="187"/>
      <c r="D864" s="187"/>
      <c r="E864" s="187"/>
      <c r="F864" s="187"/>
      <c r="G864" s="187"/>
      <c r="H864" s="187"/>
      <c r="I864" s="187"/>
      <c r="J864" s="187"/>
      <c r="K864" s="187"/>
      <c r="L864" s="187"/>
      <c r="M864" s="187"/>
      <c r="N864" s="187"/>
      <c r="O864" s="187"/>
      <c r="P864" s="187"/>
      <c r="Q864" s="187"/>
      <c r="R864" s="187"/>
      <c r="S864" s="187"/>
      <c r="T864" s="187"/>
      <c r="U864" s="187"/>
      <c r="V864" s="187"/>
      <c r="W864" s="187"/>
      <c r="X864" s="187"/>
      <c r="Y864" s="187"/>
      <c r="Z864" s="187"/>
    </row>
    <row r="865" spans="1:26" ht="12" customHeight="1" x14ac:dyDescent="0.25">
      <c r="A865" s="187"/>
      <c r="B865" s="187"/>
      <c r="C865" s="187"/>
      <c r="D865" s="187"/>
      <c r="E865" s="187"/>
      <c r="F865" s="187"/>
      <c r="G865" s="187"/>
      <c r="H865" s="187"/>
      <c r="I865" s="187"/>
      <c r="J865" s="187"/>
      <c r="K865" s="187"/>
      <c r="L865" s="187"/>
      <c r="M865" s="187"/>
      <c r="N865" s="187"/>
      <c r="O865" s="187"/>
      <c r="P865" s="187"/>
      <c r="Q865" s="187"/>
      <c r="R865" s="187"/>
      <c r="S865" s="187"/>
      <c r="T865" s="187"/>
      <c r="U865" s="187"/>
      <c r="V865" s="187"/>
      <c r="W865" s="187"/>
      <c r="X865" s="187"/>
      <c r="Y865" s="187"/>
      <c r="Z865" s="187"/>
    </row>
    <row r="866" spans="1:26" ht="12" customHeight="1" x14ac:dyDescent="0.25">
      <c r="A866" s="187"/>
      <c r="B866" s="187"/>
      <c r="C866" s="187"/>
      <c r="D866" s="187"/>
      <c r="E866" s="187"/>
      <c r="F866" s="187"/>
      <c r="G866" s="187"/>
      <c r="H866" s="187"/>
      <c r="I866" s="187"/>
      <c r="J866" s="187"/>
      <c r="K866" s="187"/>
      <c r="L866" s="187"/>
      <c r="M866" s="187"/>
      <c r="N866" s="187"/>
      <c r="O866" s="187"/>
      <c r="P866" s="187"/>
      <c r="Q866" s="187"/>
      <c r="R866" s="187"/>
      <c r="S866" s="187"/>
      <c r="T866" s="187"/>
      <c r="U866" s="187"/>
      <c r="V866" s="187"/>
      <c r="W866" s="187"/>
      <c r="X866" s="187"/>
      <c r="Y866" s="187"/>
      <c r="Z866" s="187"/>
    </row>
    <row r="867" spans="1:26" ht="12" customHeight="1" x14ac:dyDescent="0.25">
      <c r="A867" s="187"/>
      <c r="B867" s="187"/>
      <c r="C867" s="187"/>
      <c r="D867" s="187"/>
      <c r="E867" s="187"/>
      <c r="F867" s="187"/>
      <c r="G867" s="187"/>
      <c r="H867" s="187"/>
      <c r="I867" s="187"/>
      <c r="J867" s="187"/>
      <c r="K867" s="187"/>
      <c r="L867" s="187"/>
      <c r="M867" s="187"/>
      <c r="N867" s="187"/>
      <c r="O867" s="187"/>
      <c r="P867" s="187"/>
      <c r="Q867" s="187"/>
      <c r="R867" s="187"/>
      <c r="S867" s="187"/>
      <c r="T867" s="187"/>
      <c r="U867" s="187"/>
      <c r="V867" s="187"/>
      <c r="W867" s="187"/>
      <c r="X867" s="187"/>
      <c r="Y867" s="187"/>
      <c r="Z867" s="187"/>
    </row>
    <row r="868" spans="1:26" ht="12" customHeight="1" x14ac:dyDescent="0.25">
      <c r="A868" s="187"/>
      <c r="B868" s="187"/>
      <c r="C868" s="187"/>
      <c r="D868" s="187"/>
      <c r="E868" s="187"/>
      <c r="F868" s="187"/>
      <c r="G868" s="187"/>
      <c r="H868" s="187"/>
      <c r="I868" s="187"/>
      <c r="J868" s="187"/>
      <c r="K868" s="187"/>
      <c r="L868" s="187"/>
      <c r="M868" s="187"/>
      <c r="N868" s="187"/>
      <c r="O868" s="187"/>
      <c r="P868" s="187"/>
      <c r="Q868" s="187"/>
      <c r="R868" s="187"/>
      <c r="S868" s="187"/>
      <c r="T868" s="187"/>
      <c r="U868" s="187"/>
      <c r="V868" s="187"/>
      <c r="W868" s="187"/>
      <c r="X868" s="187"/>
      <c r="Y868" s="187"/>
      <c r="Z868" s="187"/>
    </row>
    <row r="869" spans="1:26" ht="12" customHeight="1" x14ac:dyDescent="0.25">
      <c r="A869" s="187"/>
      <c r="B869" s="187"/>
      <c r="C869" s="187"/>
      <c r="D869" s="187"/>
      <c r="E869" s="187"/>
      <c r="F869" s="187"/>
      <c r="G869" s="187"/>
      <c r="H869" s="187"/>
      <c r="I869" s="187"/>
      <c r="J869" s="187"/>
      <c r="K869" s="187"/>
      <c r="L869" s="187"/>
      <c r="M869" s="187"/>
      <c r="N869" s="187"/>
      <c r="O869" s="187"/>
      <c r="P869" s="187"/>
      <c r="Q869" s="187"/>
      <c r="R869" s="187"/>
      <c r="S869" s="187"/>
      <c r="T869" s="187"/>
      <c r="U869" s="187"/>
      <c r="V869" s="187"/>
      <c r="W869" s="187"/>
      <c r="X869" s="187"/>
      <c r="Y869" s="187"/>
      <c r="Z869" s="187"/>
    </row>
    <row r="870" spans="1:26" ht="12" customHeight="1" x14ac:dyDescent="0.25">
      <c r="A870" s="187"/>
      <c r="B870" s="187"/>
      <c r="C870" s="187"/>
      <c r="D870" s="187"/>
      <c r="E870" s="187"/>
      <c r="F870" s="187"/>
      <c r="G870" s="187"/>
      <c r="H870" s="187"/>
      <c r="I870" s="187"/>
      <c r="J870" s="187"/>
      <c r="K870" s="187"/>
      <c r="L870" s="187"/>
      <c r="M870" s="187"/>
      <c r="N870" s="187"/>
      <c r="O870" s="187"/>
      <c r="P870" s="187"/>
      <c r="Q870" s="187"/>
      <c r="R870" s="187"/>
      <c r="S870" s="187"/>
      <c r="T870" s="187"/>
      <c r="U870" s="187"/>
      <c r="V870" s="187"/>
      <c r="W870" s="187"/>
      <c r="X870" s="187"/>
      <c r="Y870" s="187"/>
      <c r="Z870" s="187"/>
    </row>
    <row r="871" spans="1:26" ht="12" customHeight="1" x14ac:dyDescent="0.25">
      <c r="A871" s="187"/>
      <c r="B871" s="187"/>
      <c r="C871" s="187"/>
      <c r="D871" s="187"/>
      <c r="E871" s="187"/>
      <c r="F871" s="187"/>
      <c r="G871" s="187"/>
      <c r="H871" s="187"/>
      <c r="I871" s="187"/>
      <c r="J871" s="187"/>
      <c r="K871" s="187"/>
      <c r="L871" s="187"/>
      <c r="M871" s="187"/>
      <c r="N871" s="187"/>
      <c r="O871" s="187"/>
      <c r="P871" s="187"/>
      <c r="Q871" s="187"/>
      <c r="R871" s="187"/>
      <c r="S871" s="187"/>
      <c r="T871" s="187"/>
      <c r="U871" s="187"/>
      <c r="V871" s="187"/>
      <c r="W871" s="187"/>
      <c r="X871" s="187"/>
      <c r="Y871" s="187"/>
      <c r="Z871" s="187"/>
    </row>
    <row r="872" spans="1:26" ht="12" customHeight="1" x14ac:dyDescent="0.25">
      <c r="A872" s="187"/>
      <c r="B872" s="187"/>
      <c r="C872" s="187"/>
      <c r="D872" s="187"/>
      <c r="E872" s="187"/>
      <c r="F872" s="187"/>
      <c r="G872" s="187"/>
      <c r="H872" s="187"/>
      <c r="I872" s="187"/>
      <c r="J872" s="187"/>
      <c r="K872" s="187"/>
      <c r="L872" s="187"/>
      <c r="M872" s="187"/>
      <c r="N872" s="187"/>
      <c r="O872" s="187"/>
      <c r="P872" s="187"/>
      <c r="Q872" s="187"/>
      <c r="R872" s="187"/>
      <c r="S872" s="187"/>
      <c r="T872" s="187"/>
      <c r="U872" s="187"/>
      <c r="V872" s="187"/>
      <c r="W872" s="187"/>
      <c r="X872" s="187"/>
      <c r="Y872" s="187"/>
      <c r="Z872" s="187"/>
    </row>
    <row r="873" spans="1:26" ht="12" customHeight="1" x14ac:dyDescent="0.25">
      <c r="A873" s="187"/>
      <c r="B873" s="187"/>
      <c r="C873" s="187"/>
      <c r="D873" s="187"/>
      <c r="E873" s="187"/>
      <c r="F873" s="187"/>
      <c r="G873" s="187"/>
      <c r="H873" s="187"/>
      <c r="I873" s="187"/>
      <c r="J873" s="187"/>
      <c r="K873" s="187"/>
      <c r="L873" s="187"/>
      <c r="M873" s="187"/>
      <c r="N873" s="187"/>
      <c r="O873" s="187"/>
      <c r="P873" s="187"/>
      <c r="Q873" s="187"/>
      <c r="R873" s="187"/>
      <c r="S873" s="187"/>
      <c r="T873" s="187"/>
      <c r="U873" s="187"/>
      <c r="V873" s="187"/>
      <c r="W873" s="187"/>
      <c r="X873" s="187"/>
      <c r="Y873" s="187"/>
      <c r="Z873" s="187"/>
    </row>
    <row r="874" spans="1:26" ht="12" customHeight="1" x14ac:dyDescent="0.25">
      <c r="A874" s="187"/>
      <c r="B874" s="187"/>
      <c r="C874" s="187"/>
      <c r="D874" s="187"/>
      <c r="E874" s="187"/>
      <c r="F874" s="187"/>
      <c r="G874" s="187"/>
      <c r="H874" s="187"/>
      <c r="I874" s="187"/>
      <c r="J874" s="187"/>
      <c r="K874" s="187"/>
      <c r="L874" s="187"/>
      <c r="M874" s="187"/>
      <c r="N874" s="187"/>
      <c r="O874" s="187"/>
      <c r="P874" s="187"/>
      <c r="Q874" s="187"/>
      <c r="R874" s="187"/>
      <c r="S874" s="187"/>
      <c r="T874" s="187"/>
      <c r="U874" s="187"/>
      <c r="V874" s="187"/>
      <c r="W874" s="187"/>
      <c r="X874" s="187"/>
      <c r="Y874" s="187"/>
      <c r="Z874" s="187"/>
    </row>
    <row r="875" spans="1:26" ht="12" customHeight="1" x14ac:dyDescent="0.25">
      <c r="A875" s="187"/>
      <c r="B875" s="187"/>
      <c r="C875" s="187"/>
      <c r="D875" s="187"/>
      <c r="E875" s="187"/>
      <c r="F875" s="187"/>
      <c r="G875" s="187"/>
      <c r="H875" s="187"/>
      <c r="I875" s="187"/>
      <c r="J875" s="187"/>
      <c r="K875" s="187"/>
      <c r="L875" s="187"/>
      <c r="M875" s="187"/>
      <c r="N875" s="187"/>
      <c r="O875" s="187"/>
      <c r="P875" s="187"/>
      <c r="Q875" s="187"/>
      <c r="R875" s="187"/>
      <c r="S875" s="187"/>
      <c r="T875" s="187"/>
      <c r="U875" s="187"/>
      <c r="V875" s="187"/>
      <c r="W875" s="187"/>
      <c r="X875" s="187"/>
      <c r="Y875" s="187"/>
      <c r="Z875" s="187"/>
    </row>
    <row r="876" spans="1:26" ht="12" customHeight="1" x14ac:dyDescent="0.25">
      <c r="A876" s="187"/>
      <c r="B876" s="187"/>
      <c r="C876" s="187"/>
      <c r="D876" s="187"/>
      <c r="E876" s="187"/>
      <c r="F876" s="187"/>
      <c r="G876" s="187"/>
      <c r="H876" s="187"/>
      <c r="I876" s="187"/>
      <c r="J876" s="187"/>
      <c r="K876" s="187"/>
      <c r="L876" s="187"/>
      <c r="M876" s="187"/>
      <c r="N876" s="187"/>
      <c r="O876" s="187"/>
      <c r="P876" s="187"/>
      <c r="Q876" s="187"/>
      <c r="R876" s="187"/>
      <c r="S876" s="187"/>
      <c r="T876" s="187"/>
      <c r="U876" s="187"/>
      <c r="V876" s="187"/>
      <c r="W876" s="187"/>
      <c r="X876" s="187"/>
      <c r="Y876" s="187"/>
      <c r="Z876" s="187"/>
    </row>
    <row r="877" spans="1:26" ht="12" customHeight="1" x14ac:dyDescent="0.25">
      <c r="A877" s="187"/>
      <c r="B877" s="187"/>
      <c r="C877" s="187"/>
      <c r="D877" s="187"/>
      <c r="E877" s="187"/>
      <c r="F877" s="187"/>
      <c r="G877" s="187"/>
      <c r="H877" s="187"/>
      <c r="I877" s="187"/>
      <c r="J877" s="187"/>
      <c r="K877" s="187"/>
      <c r="L877" s="187"/>
      <c r="M877" s="187"/>
      <c r="N877" s="187"/>
      <c r="O877" s="187"/>
      <c r="P877" s="187"/>
      <c r="Q877" s="187"/>
      <c r="R877" s="187"/>
      <c r="S877" s="187"/>
      <c r="T877" s="187"/>
      <c r="U877" s="187"/>
      <c r="V877" s="187"/>
      <c r="W877" s="187"/>
      <c r="X877" s="187"/>
      <c r="Y877" s="187"/>
      <c r="Z877" s="187"/>
    </row>
    <row r="878" spans="1:26" ht="12" customHeight="1" x14ac:dyDescent="0.25">
      <c r="A878" s="187"/>
      <c r="B878" s="187"/>
      <c r="C878" s="187"/>
      <c r="D878" s="187"/>
      <c r="E878" s="187"/>
      <c r="F878" s="187"/>
      <c r="G878" s="187"/>
      <c r="H878" s="187"/>
      <c r="I878" s="187"/>
      <c r="J878" s="187"/>
      <c r="K878" s="187"/>
      <c r="L878" s="187"/>
      <c r="M878" s="187"/>
      <c r="N878" s="187"/>
      <c r="O878" s="187"/>
      <c r="P878" s="187"/>
      <c r="Q878" s="187"/>
      <c r="R878" s="187"/>
      <c r="S878" s="187"/>
      <c r="T878" s="187"/>
      <c r="U878" s="187"/>
      <c r="V878" s="187"/>
      <c r="W878" s="187"/>
      <c r="X878" s="187"/>
      <c r="Y878" s="187"/>
      <c r="Z878" s="187"/>
    </row>
    <row r="879" spans="1:26" ht="12" customHeight="1" x14ac:dyDescent="0.25">
      <c r="A879" s="187"/>
      <c r="B879" s="187"/>
      <c r="C879" s="187"/>
      <c r="D879" s="187"/>
      <c r="E879" s="187"/>
      <c r="F879" s="187"/>
      <c r="G879" s="187"/>
      <c r="H879" s="187"/>
      <c r="I879" s="187"/>
      <c r="J879" s="187"/>
      <c r="K879" s="187"/>
      <c r="L879" s="187"/>
      <c r="M879" s="187"/>
      <c r="N879" s="187"/>
      <c r="O879" s="187"/>
      <c r="P879" s="187"/>
      <c r="Q879" s="187"/>
      <c r="R879" s="187"/>
      <c r="S879" s="187"/>
      <c r="T879" s="187"/>
      <c r="U879" s="187"/>
      <c r="V879" s="187"/>
      <c r="W879" s="187"/>
      <c r="X879" s="187"/>
      <c r="Y879" s="187"/>
      <c r="Z879" s="187"/>
    </row>
    <row r="880" spans="1:26" ht="12" customHeight="1" x14ac:dyDescent="0.25">
      <c r="A880" s="187"/>
      <c r="B880" s="187"/>
      <c r="C880" s="187"/>
      <c r="D880" s="187"/>
      <c r="E880" s="187"/>
      <c r="F880" s="187"/>
      <c r="G880" s="187"/>
      <c r="H880" s="187"/>
      <c r="I880" s="187"/>
      <c r="J880" s="187"/>
      <c r="K880" s="187"/>
      <c r="L880" s="187"/>
      <c r="M880" s="187"/>
      <c r="N880" s="187"/>
      <c r="O880" s="187"/>
      <c r="P880" s="187"/>
      <c r="Q880" s="187"/>
      <c r="R880" s="187"/>
      <c r="S880" s="187"/>
      <c r="T880" s="187"/>
      <c r="U880" s="187"/>
      <c r="V880" s="187"/>
      <c r="W880" s="187"/>
      <c r="X880" s="187"/>
      <c r="Y880" s="187"/>
      <c r="Z880" s="187"/>
    </row>
    <row r="881" spans="1:26" ht="12" customHeight="1" x14ac:dyDescent="0.25">
      <c r="A881" s="187"/>
      <c r="B881" s="187"/>
      <c r="C881" s="187"/>
      <c r="D881" s="187"/>
      <c r="E881" s="187"/>
      <c r="F881" s="187"/>
      <c r="G881" s="187"/>
      <c r="H881" s="187"/>
      <c r="I881" s="187"/>
      <c r="J881" s="187"/>
      <c r="K881" s="187"/>
      <c r="L881" s="187"/>
      <c r="M881" s="187"/>
      <c r="N881" s="187"/>
      <c r="O881" s="187"/>
      <c r="P881" s="187"/>
      <c r="Q881" s="187"/>
      <c r="R881" s="187"/>
      <c r="S881" s="187"/>
      <c r="T881" s="187"/>
      <c r="U881" s="187"/>
      <c r="V881" s="187"/>
      <c r="W881" s="187"/>
      <c r="X881" s="187"/>
      <c r="Y881" s="187"/>
      <c r="Z881" s="187"/>
    </row>
    <row r="882" spans="1:26" ht="12" customHeight="1" x14ac:dyDescent="0.25">
      <c r="A882" s="187"/>
      <c r="B882" s="187"/>
      <c r="C882" s="187"/>
      <c r="D882" s="187"/>
      <c r="E882" s="187"/>
      <c r="F882" s="187"/>
      <c r="G882" s="187"/>
      <c r="H882" s="187"/>
      <c r="I882" s="187"/>
      <c r="J882" s="187"/>
      <c r="K882" s="187"/>
      <c r="L882" s="187"/>
      <c r="M882" s="187"/>
      <c r="N882" s="187"/>
      <c r="O882" s="187"/>
      <c r="P882" s="187"/>
      <c r="Q882" s="187"/>
      <c r="R882" s="187"/>
      <c r="S882" s="187"/>
      <c r="T882" s="187"/>
      <c r="U882" s="187"/>
      <c r="V882" s="187"/>
      <c r="W882" s="187"/>
      <c r="X882" s="187"/>
      <c r="Y882" s="187"/>
      <c r="Z882" s="187"/>
    </row>
    <row r="883" spans="1:26" ht="12" customHeight="1" x14ac:dyDescent="0.25">
      <c r="A883" s="187"/>
      <c r="B883" s="187"/>
      <c r="C883" s="187"/>
      <c r="D883" s="187"/>
      <c r="E883" s="187"/>
      <c r="F883" s="187"/>
      <c r="G883" s="187"/>
      <c r="H883" s="187"/>
      <c r="I883" s="187"/>
      <c r="J883" s="187"/>
      <c r="K883" s="187"/>
      <c r="L883" s="187"/>
      <c r="M883" s="187"/>
      <c r="N883" s="187"/>
      <c r="O883" s="187"/>
      <c r="P883" s="187"/>
      <c r="Q883" s="187"/>
      <c r="R883" s="187"/>
      <c r="S883" s="187"/>
      <c r="T883" s="187"/>
      <c r="U883" s="187"/>
      <c r="V883" s="187"/>
      <c r="W883" s="187"/>
      <c r="X883" s="187"/>
      <c r="Y883" s="187"/>
      <c r="Z883" s="187"/>
    </row>
    <row r="884" spans="1:26" ht="12" customHeight="1" x14ac:dyDescent="0.25">
      <c r="A884" s="187"/>
      <c r="B884" s="187"/>
      <c r="C884" s="187"/>
      <c r="D884" s="187"/>
      <c r="E884" s="187"/>
      <c r="F884" s="187"/>
      <c r="G884" s="187"/>
      <c r="H884" s="187"/>
      <c r="I884" s="187"/>
      <c r="J884" s="187"/>
      <c r="K884" s="187"/>
      <c r="L884" s="187"/>
      <c r="M884" s="187"/>
      <c r="N884" s="187"/>
      <c r="O884" s="187"/>
      <c r="P884" s="187"/>
      <c r="Q884" s="187"/>
      <c r="R884" s="187"/>
      <c r="S884" s="187"/>
      <c r="T884" s="187"/>
      <c r="U884" s="187"/>
      <c r="V884" s="187"/>
      <c r="W884" s="187"/>
      <c r="X884" s="187"/>
      <c r="Y884" s="187"/>
      <c r="Z884" s="187"/>
    </row>
    <row r="885" spans="1:26" ht="12" customHeight="1" x14ac:dyDescent="0.25">
      <c r="A885" s="187"/>
      <c r="B885" s="187"/>
      <c r="C885" s="187"/>
      <c r="D885" s="187"/>
      <c r="E885" s="187"/>
      <c r="F885" s="187"/>
      <c r="G885" s="187"/>
      <c r="H885" s="187"/>
      <c r="I885" s="187"/>
      <c r="J885" s="187"/>
      <c r="K885" s="187"/>
      <c r="L885" s="187"/>
      <c r="M885" s="187"/>
      <c r="N885" s="187"/>
      <c r="O885" s="187"/>
      <c r="P885" s="187"/>
      <c r="Q885" s="187"/>
      <c r="R885" s="187"/>
      <c r="S885" s="187"/>
      <c r="T885" s="187"/>
      <c r="U885" s="187"/>
      <c r="V885" s="187"/>
      <c r="W885" s="187"/>
      <c r="X885" s="187"/>
      <c r="Y885" s="187"/>
      <c r="Z885" s="187"/>
    </row>
    <row r="886" spans="1:26" ht="12" customHeight="1" x14ac:dyDescent="0.25">
      <c r="A886" s="187"/>
      <c r="B886" s="187"/>
      <c r="C886" s="187"/>
      <c r="D886" s="187"/>
      <c r="E886" s="187"/>
      <c r="F886" s="187"/>
      <c r="G886" s="187"/>
      <c r="H886" s="187"/>
      <c r="I886" s="187"/>
      <c r="J886" s="187"/>
      <c r="K886" s="187"/>
      <c r="L886" s="187"/>
      <c r="M886" s="187"/>
      <c r="N886" s="187"/>
      <c r="O886" s="187"/>
      <c r="P886" s="187"/>
      <c r="Q886" s="187"/>
      <c r="R886" s="187"/>
      <c r="S886" s="187"/>
      <c r="T886" s="187"/>
      <c r="U886" s="187"/>
      <c r="V886" s="187"/>
      <c r="W886" s="187"/>
      <c r="X886" s="187"/>
      <c r="Y886" s="187"/>
      <c r="Z886" s="187"/>
    </row>
    <row r="887" spans="1:26" ht="12" customHeight="1" x14ac:dyDescent="0.25">
      <c r="A887" s="187"/>
      <c r="B887" s="187"/>
      <c r="C887" s="187"/>
      <c r="D887" s="187"/>
      <c r="E887" s="187"/>
      <c r="F887" s="187"/>
      <c r="G887" s="187"/>
      <c r="H887" s="187"/>
      <c r="I887" s="187"/>
      <c r="J887" s="187"/>
      <c r="K887" s="187"/>
      <c r="L887" s="187"/>
      <c r="M887" s="187"/>
      <c r="N887" s="187"/>
      <c r="O887" s="187"/>
      <c r="P887" s="187"/>
      <c r="Q887" s="187"/>
      <c r="R887" s="187"/>
      <c r="S887" s="187"/>
      <c r="T887" s="187"/>
      <c r="U887" s="187"/>
      <c r="V887" s="187"/>
      <c r="W887" s="187"/>
      <c r="X887" s="187"/>
      <c r="Y887" s="187"/>
      <c r="Z887" s="187"/>
    </row>
    <row r="888" spans="1:26" ht="12" customHeight="1" x14ac:dyDescent="0.25">
      <c r="A888" s="187"/>
      <c r="B888" s="187"/>
      <c r="C888" s="187"/>
      <c r="D888" s="187"/>
      <c r="E888" s="187"/>
      <c r="F888" s="187"/>
      <c r="G888" s="187"/>
      <c r="H888" s="187"/>
      <c r="I888" s="187"/>
      <c r="J888" s="187"/>
      <c r="K888" s="187"/>
      <c r="L888" s="187"/>
      <c r="M888" s="187"/>
      <c r="N888" s="187"/>
      <c r="O888" s="187"/>
      <c r="P888" s="187"/>
      <c r="Q888" s="187"/>
      <c r="R888" s="187"/>
      <c r="S888" s="187"/>
      <c r="T888" s="187"/>
      <c r="U888" s="187"/>
      <c r="V888" s="187"/>
      <c r="W888" s="187"/>
      <c r="X888" s="187"/>
      <c r="Y888" s="187"/>
      <c r="Z888" s="187"/>
    </row>
    <row r="889" spans="1:26" ht="12" customHeight="1" x14ac:dyDescent="0.25">
      <c r="A889" s="187"/>
      <c r="B889" s="187"/>
      <c r="C889" s="187"/>
      <c r="D889" s="187"/>
      <c r="E889" s="187"/>
      <c r="F889" s="187"/>
      <c r="G889" s="187"/>
      <c r="H889" s="187"/>
      <c r="I889" s="187"/>
      <c r="J889" s="187"/>
      <c r="K889" s="187"/>
      <c r="L889" s="187"/>
      <c r="M889" s="187"/>
      <c r="N889" s="187"/>
      <c r="O889" s="187"/>
      <c r="P889" s="187"/>
      <c r="Q889" s="187"/>
      <c r="R889" s="187"/>
      <c r="S889" s="187"/>
      <c r="T889" s="187"/>
      <c r="U889" s="187"/>
      <c r="V889" s="187"/>
      <c r="W889" s="187"/>
      <c r="X889" s="187"/>
      <c r="Y889" s="187"/>
      <c r="Z889" s="187"/>
    </row>
    <row r="890" spans="1:26" ht="12" customHeight="1" x14ac:dyDescent="0.25">
      <c r="A890" s="187"/>
      <c r="B890" s="187"/>
      <c r="C890" s="187"/>
      <c r="D890" s="187"/>
      <c r="E890" s="187"/>
      <c r="F890" s="187"/>
      <c r="G890" s="187"/>
      <c r="H890" s="187"/>
      <c r="I890" s="187"/>
      <c r="J890" s="187"/>
      <c r="K890" s="187"/>
      <c r="L890" s="187"/>
      <c r="M890" s="187"/>
      <c r="N890" s="187"/>
      <c r="O890" s="187"/>
      <c r="P890" s="187"/>
      <c r="Q890" s="187"/>
      <c r="R890" s="187"/>
      <c r="S890" s="187"/>
      <c r="T890" s="187"/>
      <c r="U890" s="187"/>
      <c r="V890" s="187"/>
      <c r="W890" s="187"/>
      <c r="X890" s="187"/>
      <c r="Y890" s="187"/>
      <c r="Z890" s="187"/>
    </row>
    <row r="891" spans="1:26" ht="12" customHeight="1" x14ac:dyDescent="0.25">
      <c r="A891" s="187"/>
      <c r="B891" s="187"/>
      <c r="C891" s="187"/>
      <c r="D891" s="187"/>
      <c r="E891" s="187"/>
      <c r="F891" s="187"/>
      <c r="G891" s="187"/>
      <c r="H891" s="187"/>
      <c r="I891" s="187"/>
      <c r="J891" s="187"/>
      <c r="K891" s="187"/>
      <c r="L891" s="187"/>
      <c r="M891" s="187"/>
      <c r="N891" s="187"/>
      <c r="O891" s="187"/>
      <c r="P891" s="187"/>
      <c r="Q891" s="187"/>
      <c r="R891" s="187"/>
      <c r="S891" s="187"/>
      <c r="T891" s="187"/>
      <c r="U891" s="187"/>
      <c r="V891" s="187"/>
      <c r="W891" s="187"/>
      <c r="X891" s="187"/>
      <c r="Y891" s="187"/>
      <c r="Z891" s="187"/>
    </row>
    <row r="892" spans="1:26" ht="12" customHeight="1" x14ac:dyDescent="0.25">
      <c r="A892" s="187"/>
      <c r="B892" s="187"/>
      <c r="C892" s="187"/>
      <c r="D892" s="187"/>
      <c r="E892" s="187"/>
      <c r="F892" s="187"/>
      <c r="G892" s="187"/>
      <c r="H892" s="187"/>
      <c r="I892" s="187"/>
      <c r="J892" s="187"/>
      <c r="K892" s="187"/>
      <c r="L892" s="187"/>
      <c r="M892" s="187"/>
      <c r="N892" s="187"/>
      <c r="O892" s="187"/>
      <c r="P892" s="187"/>
      <c r="Q892" s="187"/>
      <c r="R892" s="187"/>
      <c r="S892" s="187"/>
      <c r="T892" s="187"/>
      <c r="U892" s="187"/>
      <c r="V892" s="187"/>
      <c r="W892" s="187"/>
      <c r="X892" s="187"/>
      <c r="Y892" s="187"/>
      <c r="Z892" s="187"/>
    </row>
    <row r="893" spans="1:26" ht="12" customHeight="1" x14ac:dyDescent="0.25">
      <c r="A893" s="187"/>
      <c r="B893" s="187"/>
      <c r="C893" s="187"/>
      <c r="D893" s="187"/>
      <c r="E893" s="187"/>
      <c r="F893" s="187"/>
      <c r="G893" s="187"/>
      <c r="H893" s="187"/>
      <c r="I893" s="187"/>
      <c r="J893" s="187"/>
      <c r="K893" s="187"/>
      <c r="L893" s="187"/>
      <c r="M893" s="187"/>
      <c r="N893" s="187"/>
      <c r="O893" s="187"/>
      <c r="P893" s="187"/>
      <c r="Q893" s="187"/>
      <c r="R893" s="187"/>
      <c r="S893" s="187"/>
      <c r="T893" s="187"/>
      <c r="U893" s="187"/>
      <c r="V893" s="187"/>
      <c r="W893" s="187"/>
      <c r="X893" s="187"/>
      <c r="Y893" s="187"/>
      <c r="Z893" s="187"/>
    </row>
    <row r="894" spans="1:26" ht="12" customHeight="1" x14ac:dyDescent="0.25">
      <c r="A894" s="187"/>
      <c r="B894" s="187"/>
      <c r="C894" s="187"/>
      <c r="D894" s="187"/>
      <c r="E894" s="187"/>
      <c r="F894" s="187"/>
      <c r="G894" s="187"/>
      <c r="H894" s="187"/>
      <c r="I894" s="187"/>
      <c r="J894" s="187"/>
      <c r="K894" s="187"/>
      <c r="L894" s="187"/>
      <c r="M894" s="187"/>
      <c r="N894" s="187"/>
      <c r="O894" s="187"/>
      <c r="P894" s="187"/>
      <c r="Q894" s="187"/>
      <c r="R894" s="187"/>
      <c r="S894" s="187"/>
      <c r="T894" s="187"/>
      <c r="U894" s="187"/>
      <c r="V894" s="187"/>
      <c r="W894" s="187"/>
      <c r="X894" s="187"/>
      <c r="Y894" s="187"/>
      <c r="Z894" s="187"/>
    </row>
    <row r="895" spans="1:26" ht="12" customHeight="1" x14ac:dyDescent="0.25">
      <c r="A895" s="187"/>
      <c r="B895" s="187"/>
      <c r="C895" s="187"/>
      <c r="D895" s="187"/>
      <c r="E895" s="187"/>
      <c r="F895" s="187"/>
      <c r="G895" s="187"/>
      <c r="H895" s="187"/>
      <c r="I895" s="187"/>
      <c r="J895" s="187"/>
      <c r="K895" s="187"/>
      <c r="L895" s="187"/>
      <c r="M895" s="187"/>
      <c r="N895" s="187"/>
      <c r="O895" s="187"/>
      <c r="P895" s="187"/>
      <c r="Q895" s="187"/>
      <c r="R895" s="187"/>
      <c r="S895" s="187"/>
      <c r="T895" s="187"/>
      <c r="U895" s="187"/>
      <c r="V895" s="187"/>
      <c r="W895" s="187"/>
      <c r="X895" s="187"/>
      <c r="Y895" s="187"/>
      <c r="Z895" s="187"/>
    </row>
    <row r="896" spans="1:26" ht="12" customHeight="1" x14ac:dyDescent="0.25">
      <c r="A896" s="187"/>
      <c r="B896" s="187"/>
      <c r="C896" s="187"/>
      <c r="D896" s="187"/>
      <c r="E896" s="187"/>
      <c r="F896" s="187"/>
      <c r="G896" s="187"/>
      <c r="H896" s="187"/>
      <c r="I896" s="187"/>
      <c r="J896" s="187"/>
      <c r="K896" s="187"/>
      <c r="L896" s="187"/>
      <c r="M896" s="187"/>
      <c r="N896" s="187"/>
      <c r="O896" s="187"/>
      <c r="P896" s="187"/>
      <c r="Q896" s="187"/>
      <c r="R896" s="187"/>
      <c r="S896" s="187"/>
      <c r="T896" s="187"/>
      <c r="U896" s="187"/>
      <c r="V896" s="187"/>
      <c r="W896" s="187"/>
      <c r="X896" s="187"/>
      <c r="Y896" s="187"/>
      <c r="Z896" s="187"/>
    </row>
    <row r="897" spans="1:26" ht="12" customHeight="1" x14ac:dyDescent="0.25">
      <c r="A897" s="187"/>
      <c r="B897" s="187"/>
      <c r="C897" s="187"/>
      <c r="D897" s="187"/>
      <c r="E897" s="187"/>
      <c r="F897" s="187"/>
      <c r="G897" s="187"/>
      <c r="H897" s="187"/>
      <c r="I897" s="187"/>
      <c r="J897" s="187"/>
      <c r="K897" s="187"/>
      <c r="L897" s="187"/>
      <c r="M897" s="187"/>
      <c r="N897" s="187"/>
      <c r="O897" s="187"/>
      <c r="P897" s="187"/>
      <c r="Q897" s="187"/>
      <c r="R897" s="187"/>
      <c r="S897" s="187"/>
      <c r="T897" s="187"/>
      <c r="U897" s="187"/>
      <c r="V897" s="187"/>
      <c r="W897" s="187"/>
      <c r="X897" s="187"/>
      <c r="Y897" s="187"/>
      <c r="Z897" s="187"/>
    </row>
    <row r="898" spans="1:26" ht="12" customHeight="1" x14ac:dyDescent="0.25">
      <c r="A898" s="187"/>
      <c r="B898" s="187"/>
      <c r="C898" s="187"/>
      <c r="D898" s="187"/>
      <c r="E898" s="187"/>
      <c r="F898" s="187"/>
      <c r="G898" s="187"/>
      <c r="H898" s="187"/>
      <c r="I898" s="187"/>
      <c r="J898" s="187"/>
      <c r="K898" s="187"/>
      <c r="L898" s="187"/>
      <c r="M898" s="187"/>
      <c r="N898" s="187"/>
      <c r="O898" s="187"/>
      <c r="P898" s="187"/>
      <c r="Q898" s="187"/>
      <c r="R898" s="187"/>
      <c r="S898" s="187"/>
      <c r="T898" s="187"/>
      <c r="U898" s="187"/>
      <c r="V898" s="187"/>
      <c r="W898" s="187"/>
      <c r="X898" s="187"/>
      <c r="Y898" s="187"/>
      <c r="Z898" s="187"/>
    </row>
    <row r="899" spans="1:26" ht="12" customHeight="1" x14ac:dyDescent="0.25">
      <c r="A899" s="187"/>
      <c r="B899" s="187"/>
      <c r="C899" s="187"/>
      <c r="D899" s="187"/>
      <c r="E899" s="187"/>
      <c r="F899" s="187"/>
      <c r="G899" s="187"/>
      <c r="H899" s="187"/>
      <c r="I899" s="187"/>
      <c r="J899" s="187"/>
      <c r="K899" s="187"/>
      <c r="L899" s="187"/>
      <c r="M899" s="187"/>
      <c r="N899" s="187"/>
      <c r="O899" s="187"/>
      <c r="P899" s="187"/>
      <c r="Q899" s="187"/>
      <c r="R899" s="187"/>
      <c r="S899" s="187"/>
      <c r="T899" s="187"/>
      <c r="U899" s="187"/>
      <c r="V899" s="187"/>
      <c r="W899" s="187"/>
      <c r="X899" s="187"/>
      <c r="Y899" s="187"/>
      <c r="Z899" s="187"/>
    </row>
    <row r="900" spans="1:26" ht="12" customHeight="1" x14ac:dyDescent="0.25">
      <c r="A900" s="187"/>
      <c r="B900" s="187"/>
      <c r="C900" s="187"/>
      <c r="D900" s="187"/>
      <c r="E900" s="187"/>
      <c r="F900" s="187"/>
      <c r="G900" s="187"/>
      <c r="H900" s="187"/>
      <c r="I900" s="187"/>
      <c r="J900" s="187"/>
      <c r="K900" s="187"/>
      <c r="L900" s="187"/>
      <c r="M900" s="187"/>
      <c r="N900" s="187"/>
      <c r="O900" s="187"/>
      <c r="P900" s="187"/>
      <c r="Q900" s="187"/>
      <c r="R900" s="187"/>
      <c r="S900" s="187"/>
      <c r="T900" s="187"/>
      <c r="U900" s="187"/>
      <c r="V900" s="187"/>
      <c r="W900" s="187"/>
      <c r="X900" s="187"/>
      <c r="Y900" s="187"/>
      <c r="Z900" s="187"/>
    </row>
    <row r="901" spans="1:26" ht="12" customHeight="1" x14ac:dyDescent="0.25">
      <c r="A901" s="187"/>
      <c r="B901" s="187"/>
      <c r="C901" s="187"/>
      <c r="D901" s="187"/>
      <c r="E901" s="187"/>
      <c r="F901" s="187"/>
      <c r="G901" s="187"/>
      <c r="H901" s="187"/>
      <c r="I901" s="187"/>
      <c r="J901" s="187"/>
      <c r="K901" s="187"/>
      <c r="L901" s="187"/>
      <c r="M901" s="187"/>
      <c r="N901" s="187"/>
      <c r="O901" s="187"/>
      <c r="P901" s="187"/>
      <c r="Q901" s="187"/>
      <c r="R901" s="187"/>
      <c r="S901" s="187"/>
      <c r="T901" s="187"/>
      <c r="U901" s="187"/>
      <c r="V901" s="187"/>
      <c r="W901" s="187"/>
      <c r="X901" s="187"/>
      <c r="Y901" s="187"/>
      <c r="Z901" s="187"/>
    </row>
    <row r="902" spans="1:26" ht="12" customHeight="1" x14ac:dyDescent="0.25">
      <c r="A902" s="187"/>
      <c r="B902" s="187"/>
      <c r="C902" s="187"/>
      <c r="D902" s="187"/>
      <c r="E902" s="187"/>
      <c r="F902" s="187"/>
      <c r="G902" s="187"/>
      <c r="H902" s="187"/>
      <c r="I902" s="187"/>
      <c r="J902" s="187"/>
      <c r="K902" s="187"/>
      <c r="L902" s="187"/>
      <c r="M902" s="187"/>
      <c r="N902" s="187"/>
      <c r="O902" s="187"/>
      <c r="P902" s="187"/>
      <c r="Q902" s="187"/>
      <c r="R902" s="187"/>
      <c r="S902" s="187"/>
      <c r="T902" s="187"/>
      <c r="U902" s="187"/>
      <c r="V902" s="187"/>
      <c r="W902" s="187"/>
      <c r="X902" s="187"/>
      <c r="Y902" s="187"/>
      <c r="Z902" s="187"/>
    </row>
    <row r="903" spans="1:26" ht="12" customHeight="1" x14ac:dyDescent="0.25">
      <c r="A903" s="187"/>
      <c r="B903" s="187"/>
      <c r="C903" s="187"/>
      <c r="D903" s="187"/>
      <c r="E903" s="187"/>
      <c r="F903" s="187"/>
      <c r="G903" s="187"/>
      <c r="H903" s="187"/>
      <c r="I903" s="187"/>
      <c r="J903" s="187"/>
      <c r="K903" s="187"/>
      <c r="L903" s="187"/>
      <c r="M903" s="187"/>
      <c r="N903" s="187"/>
      <c r="O903" s="187"/>
      <c r="P903" s="187"/>
      <c r="Q903" s="187"/>
      <c r="R903" s="187"/>
      <c r="S903" s="187"/>
      <c r="T903" s="187"/>
      <c r="U903" s="187"/>
      <c r="V903" s="187"/>
      <c r="W903" s="187"/>
      <c r="X903" s="187"/>
      <c r="Y903" s="187"/>
      <c r="Z903" s="187"/>
    </row>
    <row r="904" spans="1:26" ht="12" customHeight="1" x14ac:dyDescent="0.25">
      <c r="A904" s="187"/>
      <c r="B904" s="187"/>
      <c r="C904" s="187"/>
      <c r="D904" s="187"/>
      <c r="E904" s="187"/>
      <c r="F904" s="187"/>
      <c r="G904" s="187"/>
      <c r="H904" s="187"/>
      <c r="I904" s="187"/>
      <c r="J904" s="187"/>
      <c r="K904" s="187"/>
      <c r="L904" s="187"/>
      <c r="M904" s="187"/>
      <c r="N904" s="187"/>
      <c r="O904" s="187"/>
      <c r="P904" s="187"/>
      <c r="Q904" s="187"/>
      <c r="R904" s="187"/>
      <c r="S904" s="187"/>
      <c r="T904" s="187"/>
      <c r="U904" s="187"/>
      <c r="V904" s="187"/>
      <c r="W904" s="187"/>
      <c r="X904" s="187"/>
      <c r="Y904" s="187"/>
      <c r="Z904" s="187"/>
    </row>
    <row r="905" spans="1:26" ht="12" customHeight="1" x14ac:dyDescent="0.25">
      <c r="A905" s="187"/>
      <c r="B905" s="187"/>
      <c r="C905" s="187"/>
      <c r="D905" s="187"/>
      <c r="E905" s="187"/>
      <c r="F905" s="187"/>
      <c r="G905" s="187"/>
      <c r="H905" s="187"/>
      <c r="I905" s="187"/>
      <c r="J905" s="187"/>
      <c r="K905" s="187"/>
      <c r="L905" s="187"/>
      <c r="M905" s="187"/>
      <c r="N905" s="187"/>
      <c r="O905" s="187"/>
      <c r="P905" s="187"/>
      <c r="Q905" s="187"/>
      <c r="R905" s="187"/>
      <c r="S905" s="187"/>
      <c r="T905" s="187"/>
      <c r="U905" s="187"/>
      <c r="V905" s="187"/>
      <c r="W905" s="187"/>
      <c r="X905" s="187"/>
      <c r="Y905" s="187"/>
      <c r="Z905" s="187"/>
    </row>
    <row r="906" spans="1:26" ht="12" customHeight="1" x14ac:dyDescent="0.25">
      <c r="A906" s="187"/>
      <c r="B906" s="187"/>
      <c r="C906" s="187"/>
      <c r="D906" s="187"/>
      <c r="E906" s="187"/>
      <c r="F906" s="187"/>
      <c r="G906" s="187"/>
      <c r="H906" s="187"/>
      <c r="I906" s="187"/>
      <c r="J906" s="187"/>
      <c r="K906" s="187"/>
      <c r="L906" s="187"/>
      <c r="M906" s="187"/>
      <c r="N906" s="187"/>
      <c r="O906" s="187"/>
      <c r="P906" s="187"/>
      <c r="Q906" s="187"/>
      <c r="R906" s="187"/>
      <c r="S906" s="187"/>
      <c r="T906" s="187"/>
      <c r="U906" s="187"/>
      <c r="V906" s="187"/>
      <c r="W906" s="187"/>
      <c r="X906" s="187"/>
      <c r="Y906" s="187"/>
      <c r="Z906" s="187"/>
    </row>
    <row r="907" spans="1:26" ht="12" customHeight="1" x14ac:dyDescent="0.25">
      <c r="A907" s="187"/>
      <c r="B907" s="187"/>
      <c r="C907" s="187"/>
      <c r="D907" s="187"/>
      <c r="E907" s="187"/>
      <c r="F907" s="187"/>
      <c r="G907" s="187"/>
      <c r="H907" s="187"/>
      <c r="I907" s="187"/>
      <c r="J907" s="187"/>
      <c r="K907" s="187"/>
      <c r="L907" s="187"/>
      <c r="M907" s="187"/>
      <c r="N907" s="187"/>
      <c r="O907" s="187"/>
      <c r="P907" s="187"/>
      <c r="Q907" s="187"/>
      <c r="R907" s="187"/>
      <c r="S907" s="187"/>
      <c r="T907" s="187"/>
      <c r="U907" s="187"/>
      <c r="V907" s="187"/>
      <c r="W907" s="187"/>
      <c r="X907" s="187"/>
      <c r="Y907" s="187"/>
      <c r="Z907" s="187"/>
    </row>
    <row r="908" spans="1:26" ht="12" customHeight="1" x14ac:dyDescent="0.25">
      <c r="A908" s="187"/>
      <c r="B908" s="187"/>
      <c r="C908" s="187"/>
      <c r="D908" s="187"/>
      <c r="E908" s="187"/>
      <c r="F908" s="187"/>
      <c r="G908" s="187"/>
      <c r="H908" s="187"/>
      <c r="I908" s="187"/>
      <c r="J908" s="187"/>
      <c r="K908" s="187"/>
      <c r="L908" s="187"/>
      <c r="M908" s="187"/>
      <c r="N908" s="187"/>
      <c r="O908" s="187"/>
      <c r="P908" s="187"/>
      <c r="Q908" s="187"/>
      <c r="R908" s="187"/>
      <c r="S908" s="187"/>
      <c r="T908" s="187"/>
      <c r="U908" s="187"/>
      <c r="V908" s="187"/>
      <c r="W908" s="187"/>
      <c r="X908" s="187"/>
      <c r="Y908" s="187"/>
      <c r="Z908" s="187"/>
    </row>
    <row r="909" spans="1:26" ht="12" customHeight="1" x14ac:dyDescent="0.25">
      <c r="A909" s="187"/>
      <c r="B909" s="187"/>
      <c r="C909" s="187"/>
      <c r="D909" s="187"/>
      <c r="E909" s="187"/>
      <c r="F909" s="187"/>
      <c r="G909" s="187"/>
      <c r="H909" s="187"/>
      <c r="I909" s="187"/>
      <c r="J909" s="187"/>
      <c r="K909" s="187"/>
      <c r="L909" s="187"/>
      <c r="M909" s="187"/>
      <c r="N909" s="187"/>
      <c r="O909" s="187"/>
      <c r="P909" s="187"/>
      <c r="Q909" s="187"/>
      <c r="R909" s="187"/>
      <c r="S909" s="187"/>
      <c r="T909" s="187"/>
      <c r="U909" s="187"/>
      <c r="V909" s="187"/>
      <c r="W909" s="187"/>
      <c r="X909" s="187"/>
      <c r="Y909" s="187"/>
      <c r="Z909" s="187"/>
    </row>
    <row r="910" spans="1:26" ht="12" customHeight="1" x14ac:dyDescent="0.25">
      <c r="A910" s="187"/>
      <c r="B910" s="187"/>
      <c r="C910" s="187"/>
      <c r="D910" s="187"/>
      <c r="E910" s="187"/>
      <c r="F910" s="187"/>
      <c r="G910" s="187"/>
      <c r="H910" s="187"/>
      <c r="I910" s="187"/>
      <c r="J910" s="187"/>
      <c r="K910" s="187"/>
      <c r="L910" s="187"/>
      <c r="M910" s="187"/>
      <c r="N910" s="187"/>
      <c r="O910" s="187"/>
      <c r="P910" s="187"/>
      <c r="Q910" s="187"/>
      <c r="R910" s="187"/>
      <c r="S910" s="187"/>
      <c r="T910" s="187"/>
      <c r="U910" s="187"/>
      <c r="V910" s="187"/>
      <c r="W910" s="187"/>
      <c r="X910" s="187"/>
      <c r="Y910" s="187"/>
      <c r="Z910" s="187"/>
    </row>
    <row r="911" spans="1:26" ht="12" customHeight="1" x14ac:dyDescent="0.25">
      <c r="A911" s="187"/>
      <c r="B911" s="187"/>
      <c r="C911" s="187"/>
      <c r="D911" s="187"/>
      <c r="E911" s="187"/>
      <c r="F911" s="187"/>
      <c r="G911" s="187"/>
      <c r="H911" s="187"/>
      <c r="I911" s="187"/>
      <c r="J911" s="187"/>
      <c r="K911" s="187"/>
      <c r="L911" s="187"/>
      <c r="M911" s="187"/>
      <c r="N911" s="187"/>
      <c r="O911" s="187"/>
      <c r="P911" s="187"/>
      <c r="Q911" s="187"/>
      <c r="R911" s="187"/>
      <c r="S911" s="187"/>
      <c r="T911" s="187"/>
      <c r="U911" s="187"/>
      <c r="V911" s="187"/>
      <c r="W911" s="187"/>
      <c r="X911" s="187"/>
      <c r="Y911" s="187"/>
      <c r="Z911" s="187"/>
    </row>
    <row r="912" spans="1:26" ht="12" customHeight="1" x14ac:dyDescent="0.25">
      <c r="A912" s="187"/>
      <c r="B912" s="187"/>
      <c r="C912" s="187"/>
      <c r="D912" s="187"/>
      <c r="E912" s="187"/>
      <c r="F912" s="187"/>
      <c r="G912" s="187"/>
      <c r="H912" s="187"/>
      <c r="I912" s="187"/>
      <c r="J912" s="187"/>
      <c r="K912" s="187"/>
      <c r="L912" s="187"/>
      <c r="M912" s="187"/>
      <c r="N912" s="187"/>
      <c r="O912" s="187"/>
      <c r="P912" s="187"/>
      <c r="Q912" s="187"/>
      <c r="R912" s="187"/>
      <c r="S912" s="187"/>
      <c r="T912" s="187"/>
      <c r="U912" s="187"/>
      <c r="V912" s="187"/>
      <c r="W912" s="187"/>
      <c r="X912" s="187"/>
      <c r="Y912" s="187"/>
      <c r="Z912" s="187"/>
    </row>
    <row r="913" spans="1:26" ht="12" customHeight="1" x14ac:dyDescent="0.25">
      <c r="A913" s="187"/>
      <c r="B913" s="187"/>
      <c r="C913" s="187"/>
      <c r="D913" s="187"/>
      <c r="E913" s="187"/>
      <c r="F913" s="187"/>
      <c r="G913" s="187"/>
      <c r="H913" s="187"/>
      <c r="I913" s="187"/>
      <c r="J913" s="187"/>
      <c r="K913" s="187"/>
      <c r="L913" s="187"/>
      <c r="M913" s="187"/>
      <c r="N913" s="187"/>
      <c r="O913" s="187"/>
      <c r="P913" s="187"/>
      <c r="Q913" s="187"/>
      <c r="R913" s="187"/>
      <c r="S913" s="187"/>
      <c r="T913" s="187"/>
      <c r="U913" s="187"/>
      <c r="V913" s="187"/>
      <c r="W913" s="187"/>
      <c r="X913" s="187"/>
      <c r="Y913" s="187"/>
      <c r="Z913" s="187"/>
    </row>
    <row r="914" spans="1:26" ht="12" customHeight="1" x14ac:dyDescent="0.25">
      <c r="A914" s="187"/>
      <c r="B914" s="187"/>
      <c r="C914" s="187"/>
      <c r="D914" s="187"/>
      <c r="E914" s="187"/>
      <c r="F914" s="187"/>
      <c r="G914" s="187"/>
      <c r="H914" s="187"/>
      <c r="I914" s="187"/>
      <c r="J914" s="187"/>
      <c r="K914" s="187"/>
      <c r="L914" s="187"/>
      <c r="M914" s="187"/>
      <c r="N914" s="187"/>
      <c r="O914" s="187"/>
      <c r="P914" s="187"/>
      <c r="Q914" s="187"/>
      <c r="R914" s="187"/>
      <c r="S914" s="187"/>
      <c r="T914" s="187"/>
      <c r="U914" s="187"/>
      <c r="V914" s="187"/>
      <c r="W914" s="187"/>
      <c r="X914" s="187"/>
      <c r="Y914" s="187"/>
      <c r="Z914" s="187"/>
    </row>
    <row r="915" spans="1:26" ht="12" customHeight="1" x14ac:dyDescent="0.25">
      <c r="A915" s="187"/>
      <c r="B915" s="187"/>
      <c r="C915" s="187"/>
      <c r="D915" s="187"/>
      <c r="E915" s="187"/>
      <c r="F915" s="187"/>
      <c r="G915" s="187"/>
      <c r="H915" s="187"/>
      <c r="I915" s="187"/>
      <c r="J915" s="187"/>
      <c r="K915" s="187"/>
      <c r="L915" s="187"/>
      <c r="M915" s="187"/>
      <c r="N915" s="187"/>
      <c r="O915" s="187"/>
      <c r="P915" s="187"/>
      <c r="Q915" s="187"/>
      <c r="R915" s="187"/>
      <c r="S915" s="187"/>
      <c r="T915" s="187"/>
      <c r="U915" s="187"/>
      <c r="V915" s="187"/>
      <c r="W915" s="187"/>
      <c r="X915" s="187"/>
      <c r="Y915" s="187"/>
      <c r="Z915" s="187"/>
    </row>
    <row r="916" spans="1:26" ht="12" customHeight="1" x14ac:dyDescent="0.25">
      <c r="A916" s="187"/>
      <c r="B916" s="187"/>
      <c r="C916" s="187"/>
      <c r="D916" s="187"/>
      <c r="E916" s="187"/>
      <c r="F916" s="187"/>
      <c r="G916" s="187"/>
      <c r="H916" s="187"/>
      <c r="I916" s="187"/>
      <c r="J916" s="187"/>
      <c r="K916" s="187"/>
      <c r="L916" s="187"/>
      <c r="M916" s="187"/>
      <c r="N916" s="187"/>
      <c r="O916" s="187"/>
      <c r="P916" s="187"/>
      <c r="Q916" s="187"/>
      <c r="R916" s="187"/>
      <c r="S916" s="187"/>
      <c r="T916" s="187"/>
      <c r="U916" s="187"/>
      <c r="V916" s="187"/>
      <c r="W916" s="187"/>
      <c r="X916" s="187"/>
      <c r="Y916" s="187"/>
      <c r="Z916" s="187"/>
    </row>
    <row r="917" spans="1:26" ht="12" customHeight="1" x14ac:dyDescent="0.25">
      <c r="A917" s="187"/>
      <c r="B917" s="187"/>
      <c r="C917" s="187"/>
      <c r="D917" s="187"/>
      <c r="E917" s="187"/>
      <c r="F917" s="187"/>
      <c r="G917" s="187"/>
      <c r="H917" s="187"/>
      <c r="I917" s="187"/>
      <c r="J917" s="187"/>
      <c r="K917" s="187"/>
      <c r="L917" s="187"/>
      <c r="M917" s="187"/>
      <c r="N917" s="187"/>
      <c r="O917" s="187"/>
      <c r="P917" s="187"/>
      <c r="Q917" s="187"/>
      <c r="R917" s="187"/>
      <c r="S917" s="187"/>
      <c r="T917" s="187"/>
      <c r="U917" s="187"/>
      <c r="V917" s="187"/>
      <c r="W917" s="187"/>
      <c r="X917" s="187"/>
      <c r="Y917" s="187"/>
      <c r="Z917" s="187"/>
    </row>
    <row r="918" spans="1:26" ht="12" customHeight="1" x14ac:dyDescent="0.25">
      <c r="A918" s="187"/>
      <c r="B918" s="187"/>
      <c r="C918" s="187"/>
      <c r="D918" s="187"/>
      <c r="E918" s="187"/>
      <c r="F918" s="187"/>
      <c r="G918" s="187"/>
      <c r="H918" s="187"/>
      <c r="I918" s="187"/>
      <c r="J918" s="187"/>
      <c r="K918" s="187"/>
      <c r="L918" s="187"/>
      <c r="M918" s="187"/>
      <c r="N918" s="187"/>
      <c r="O918" s="187"/>
      <c r="P918" s="187"/>
      <c r="Q918" s="187"/>
      <c r="R918" s="187"/>
      <c r="S918" s="187"/>
      <c r="T918" s="187"/>
      <c r="U918" s="187"/>
      <c r="V918" s="187"/>
      <c r="W918" s="187"/>
      <c r="X918" s="187"/>
      <c r="Y918" s="187"/>
      <c r="Z918" s="187"/>
    </row>
    <row r="919" spans="1:26" ht="12" customHeight="1" x14ac:dyDescent="0.25">
      <c r="A919" s="187"/>
      <c r="B919" s="187"/>
      <c r="C919" s="187"/>
      <c r="D919" s="187"/>
      <c r="E919" s="187"/>
      <c r="F919" s="187"/>
      <c r="G919" s="187"/>
      <c r="H919" s="187"/>
      <c r="I919" s="187"/>
      <c r="J919" s="187"/>
      <c r="K919" s="187"/>
      <c r="L919" s="187"/>
      <c r="M919" s="187"/>
      <c r="N919" s="187"/>
      <c r="O919" s="187"/>
      <c r="P919" s="187"/>
      <c r="Q919" s="187"/>
      <c r="R919" s="187"/>
      <c r="S919" s="187"/>
      <c r="T919" s="187"/>
      <c r="U919" s="187"/>
      <c r="V919" s="187"/>
      <c r="W919" s="187"/>
      <c r="X919" s="187"/>
      <c r="Y919" s="187"/>
      <c r="Z919" s="187"/>
    </row>
    <row r="920" spans="1:26" ht="12" customHeight="1" x14ac:dyDescent="0.25">
      <c r="A920" s="187"/>
      <c r="B920" s="187"/>
      <c r="C920" s="187"/>
      <c r="D920" s="187"/>
      <c r="E920" s="187"/>
      <c r="F920" s="187"/>
      <c r="G920" s="187"/>
      <c r="H920" s="187"/>
      <c r="I920" s="187"/>
      <c r="J920" s="187"/>
      <c r="K920" s="187"/>
      <c r="L920" s="187"/>
      <c r="M920" s="187"/>
      <c r="N920" s="187"/>
      <c r="O920" s="187"/>
      <c r="P920" s="187"/>
      <c r="Q920" s="187"/>
      <c r="R920" s="187"/>
      <c r="S920" s="187"/>
      <c r="T920" s="187"/>
      <c r="U920" s="187"/>
      <c r="V920" s="187"/>
      <c r="W920" s="187"/>
      <c r="X920" s="187"/>
      <c r="Y920" s="187"/>
      <c r="Z920" s="187"/>
    </row>
    <row r="921" spans="1:26" ht="12" customHeight="1" x14ac:dyDescent="0.25">
      <c r="A921" s="187"/>
      <c r="B921" s="187"/>
      <c r="C921" s="187"/>
      <c r="D921" s="187"/>
      <c r="E921" s="187"/>
      <c r="F921" s="187"/>
      <c r="G921" s="187"/>
      <c r="H921" s="187"/>
      <c r="I921" s="187"/>
      <c r="J921" s="187"/>
      <c r="K921" s="187"/>
      <c r="L921" s="187"/>
      <c r="M921" s="187"/>
      <c r="N921" s="187"/>
      <c r="O921" s="187"/>
      <c r="P921" s="187"/>
      <c r="Q921" s="187"/>
      <c r="R921" s="187"/>
      <c r="S921" s="187"/>
      <c r="T921" s="187"/>
      <c r="U921" s="187"/>
      <c r="V921" s="187"/>
      <c r="W921" s="187"/>
      <c r="X921" s="187"/>
      <c r="Y921" s="187"/>
      <c r="Z921" s="187"/>
    </row>
    <row r="922" spans="1:26" ht="12" customHeight="1" x14ac:dyDescent="0.25">
      <c r="A922" s="187"/>
      <c r="B922" s="187"/>
      <c r="C922" s="187"/>
      <c r="D922" s="187"/>
      <c r="E922" s="187"/>
      <c r="F922" s="187"/>
      <c r="G922" s="187"/>
      <c r="H922" s="187"/>
      <c r="I922" s="187"/>
      <c r="J922" s="187"/>
      <c r="K922" s="187"/>
      <c r="L922" s="187"/>
      <c r="M922" s="187"/>
      <c r="N922" s="187"/>
      <c r="O922" s="187"/>
      <c r="P922" s="187"/>
      <c r="Q922" s="187"/>
      <c r="R922" s="187"/>
      <c r="S922" s="187"/>
      <c r="T922" s="187"/>
      <c r="U922" s="187"/>
      <c r="V922" s="187"/>
      <c r="W922" s="187"/>
      <c r="X922" s="187"/>
      <c r="Y922" s="187"/>
      <c r="Z922" s="187"/>
    </row>
    <row r="923" spans="1:26" ht="12" customHeight="1" x14ac:dyDescent="0.25">
      <c r="A923" s="187"/>
      <c r="B923" s="187"/>
      <c r="C923" s="187"/>
      <c r="D923" s="187"/>
      <c r="E923" s="187"/>
      <c r="F923" s="187"/>
      <c r="G923" s="187"/>
      <c r="H923" s="187"/>
      <c r="I923" s="187"/>
      <c r="J923" s="187"/>
      <c r="K923" s="187"/>
      <c r="L923" s="187"/>
      <c r="M923" s="187"/>
      <c r="N923" s="187"/>
      <c r="O923" s="187"/>
      <c r="P923" s="187"/>
      <c r="Q923" s="187"/>
      <c r="R923" s="187"/>
      <c r="S923" s="187"/>
      <c r="T923" s="187"/>
      <c r="U923" s="187"/>
      <c r="V923" s="187"/>
      <c r="W923" s="187"/>
      <c r="X923" s="187"/>
      <c r="Y923" s="187"/>
      <c r="Z923" s="187"/>
    </row>
    <row r="924" spans="1:26" ht="12" customHeight="1" x14ac:dyDescent="0.25">
      <c r="A924" s="187"/>
      <c r="B924" s="187"/>
      <c r="C924" s="187"/>
      <c r="D924" s="187"/>
      <c r="E924" s="187"/>
      <c r="F924" s="187"/>
      <c r="G924" s="187"/>
      <c r="H924" s="187"/>
      <c r="I924" s="187"/>
      <c r="J924" s="187"/>
      <c r="K924" s="187"/>
      <c r="L924" s="187"/>
      <c r="M924" s="187"/>
      <c r="N924" s="187"/>
      <c r="O924" s="187"/>
      <c r="P924" s="187"/>
      <c r="Q924" s="187"/>
      <c r="R924" s="187"/>
      <c r="S924" s="187"/>
      <c r="T924" s="187"/>
      <c r="U924" s="187"/>
      <c r="V924" s="187"/>
      <c r="W924" s="187"/>
      <c r="X924" s="187"/>
      <c r="Y924" s="187"/>
      <c r="Z924" s="187"/>
    </row>
    <row r="925" spans="1:26" ht="12" customHeight="1" x14ac:dyDescent="0.25">
      <c r="A925" s="187"/>
      <c r="B925" s="187"/>
      <c r="C925" s="187"/>
      <c r="D925" s="187"/>
      <c r="E925" s="187"/>
      <c r="F925" s="187"/>
      <c r="G925" s="187"/>
      <c r="H925" s="187"/>
      <c r="I925" s="187"/>
      <c r="J925" s="187"/>
      <c r="K925" s="187"/>
      <c r="L925" s="187"/>
      <c r="M925" s="187"/>
      <c r="N925" s="187"/>
      <c r="O925" s="187"/>
      <c r="P925" s="187"/>
      <c r="Q925" s="187"/>
      <c r="R925" s="187"/>
      <c r="S925" s="187"/>
      <c r="T925" s="187"/>
      <c r="U925" s="187"/>
      <c r="V925" s="187"/>
      <c r="W925" s="187"/>
      <c r="X925" s="187"/>
      <c r="Y925" s="187"/>
      <c r="Z925" s="187"/>
    </row>
    <row r="926" spans="1:26" ht="12" customHeight="1" x14ac:dyDescent="0.25">
      <c r="A926" s="187"/>
      <c r="B926" s="187"/>
      <c r="C926" s="187"/>
      <c r="D926" s="187"/>
      <c r="E926" s="187"/>
      <c r="F926" s="187"/>
      <c r="G926" s="187"/>
      <c r="H926" s="187"/>
      <c r="I926" s="187"/>
      <c r="J926" s="187"/>
      <c r="K926" s="187"/>
      <c r="L926" s="187"/>
      <c r="M926" s="187"/>
      <c r="N926" s="187"/>
      <c r="O926" s="187"/>
      <c r="P926" s="187"/>
      <c r="Q926" s="187"/>
      <c r="R926" s="187"/>
      <c r="S926" s="187"/>
      <c r="T926" s="187"/>
      <c r="U926" s="187"/>
      <c r="V926" s="187"/>
      <c r="W926" s="187"/>
      <c r="X926" s="187"/>
      <c r="Y926" s="187"/>
      <c r="Z926" s="187"/>
    </row>
    <row r="927" spans="1:26" ht="12" customHeight="1" x14ac:dyDescent="0.25">
      <c r="A927" s="187"/>
      <c r="B927" s="187"/>
      <c r="C927" s="187"/>
      <c r="D927" s="187"/>
      <c r="E927" s="187"/>
      <c r="F927" s="187"/>
      <c r="G927" s="187"/>
      <c r="H927" s="187"/>
      <c r="I927" s="187"/>
      <c r="J927" s="187"/>
      <c r="K927" s="187"/>
      <c r="L927" s="187"/>
      <c r="M927" s="187"/>
      <c r="N927" s="187"/>
      <c r="O927" s="187"/>
      <c r="P927" s="187"/>
      <c r="Q927" s="187"/>
      <c r="R927" s="187"/>
      <c r="S927" s="187"/>
      <c r="T927" s="187"/>
      <c r="U927" s="187"/>
      <c r="V927" s="187"/>
      <c r="W927" s="187"/>
      <c r="X927" s="187"/>
      <c r="Y927" s="187"/>
      <c r="Z927" s="187"/>
    </row>
    <row r="928" spans="1:26" ht="12" customHeight="1" x14ac:dyDescent="0.25">
      <c r="A928" s="187"/>
      <c r="B928" s="187"/>
      <c r="C928" s="187"/>
      <c r="D928" s="187"/>
      <c r="E928" s="187"/>
      <c r="F928" s="187"/>
      <c r="G928" s="187"/>
      <c r="H928" s="187"/>
      <c r="I928" s="187"/>
      <c r="J928" s="187"/>
      <c r="K928" s="187"/>
      <c r="L928" s="187"/>
      <c r="M928" s="187"/>
      <c r="N928" s="187"/>
      <c r="O928" s="187"/>
      <c r="P928" s="187"/>
      <c r="Q928" s="187"/>
      <c r="R928" s="187"/>
      <c r="S928" s="187"/>
      <c r="T928" s="187"/>
      <c r="U928" s="187"/>
      <c r="V928" s="187"/>
      <c r="W928" s="187"/>
      <c r="X928" s="187"/>
      <c r="Y928" s="187"/>
      <c r="Z928" s="187"/>
    </row>
    <row r="929" spans="1:26" ht="12" customHeight="1" x14ac:dyDescent="0.25">
      <c r="A929" s="187"/>
      <c r="B929" s="187"/>
      <c r="C929" s="187"/>
      <c r="D929" s="187"/>
      <c r="E929" s="187"/>
      <c r="F929" s="187"/>
      <c r="G929" s="187"/>
      <c r="H929" s="187"/>
      <c r="I929" s="187"/>
      <c r="J929" s="187"/>
      <c r="K929" s="187"/>
      <c r="L929" s="187"/>
      <c r="M929" s="187"/>
      <c r="N929" s="187"/>
      <c r="O929" s="187"/>
      <c r="P929" s="187"/>
      <c r="Q929" s="187"/>
      <c r="R929" s="187"/>
      <c r="S929" s="187"/>
      <c r="T929" s="187"/>
      <c r="U929" s="187"/>
      <c r="V929" s="187"/>
      <c r="W929" s="187"/>
      <c r="X929" s="187"/>
      <c r="Y929" s="187"/>
      <c r="Z929" s="187"/>
    </row>
    <row r="930" spans="1:26" ht="12" customHeight="1" x14ac:dyDescent="0.25">
      <c r="A930" s="187"/>
      <c r="B930" s="187"/>
      <c r="C930" s="187"/>
      <c r="D930" s="187"/>
      <c r="E930" s="187"/>
      <c r="F930" s="187"/>
      <c r="G930" s="187"/>
      <c r="H930" s="187"/>
      <c r="I930" s="187"/>
      <c r="J930" s="187"/>
      <c r="K930" s="187"/>
      <c r="L930" s="187"/>
      <c r="M930" s="187"/>
      <c r="N930" s="187"/>
      <c r="O930" s="187"/>
      <c r="P930" s="187"/>
      <c r="Q930" s="187"/>
      <c r="R930" s="187"/>
      <c r="S930" s="187"/>
      <c r="T930" s="187"/>
      <c r="U930" s="187"/>
      <c r="V930" s="187"/>
      <c r="W930" s="187"/>
      <c r="X930" s="187"/>
      <c r="Y930" s="187"/>
      <c r="Z930" s="187"/>
    </row>
    <row r="931" spans="1:26" ht="12" customHeight="1" x14ac:dyDescent="0.25">
      <c r="A931" s="187"/>
      <c r="B931" s="187"/>
      <c r="C931" s="187"/>
      <c r="D931" s="187"/>
      <c r="E931" s="187"/>
      <c r="F931" s="187"/>
      <c r="G931" s="187"/>
      <c r="H931" s="187"/>
      <c r="I931" s="187"/>
      <c r="J931" s="187"/>
      <c r="K931" s="187"/>
      <c r="L931" s="187"/>
      <c r="M931" s="187"/>
      <c r="N931" s="187"/>
      <c r="O931" s="187"/>
      <c r="P931" s="187"/>
      <c r="Q931" s="187"/>
      <c r="R931" s="187"/>
      <c r="S931" s="187"/>
      <c r="T931" s="187"/>
      <c r="U931" s="187"/>
      <c r="V931" s="187"/>
      <c r="W931" s="187"/>
      <c r="X931" s="187"/>
      <c r="Y931" s="187"/>
      <c r="Z931" s="187"/>
    </row>
    <row r="932" spans="1:26" ht="12" customHeight="1" x14ac:dyDescent="0.25">
      <c r="A932" s="187"/>
      <c r="B932" s="187"/>
      <c r="C932" s="187"/>
      <c r="D932" s="187"/>
      <c r="E932" s="187"/>
      <c r="F932" s="187"/>
      <c r="G932" s="187"/>
      <c r="H932" s="187"/>
      <c r="I932" s="187"/>
      <c r="J932" s="187"/>
      <c r="K932" s="187"/>
      <c r="L932" s="187"/>
      <c r="M932" s="187"/>
      <c r="N932" s="187"/>
      <c r="O932" s="187"/>
      <c r="P932" s="187"/>
      <c r="Q932" s="187"/>
      <c r="R932" s="187"/>
      <c r="S932" s="187"/>
      <c r="T932" s="187"/>
      <c r="U932" s="187"/>
      <c r="V932" s="187"/>
      <c r="W932" s="187"/>
      <c r="X932" s="187"/>
      <c r="Y932" s="187"/>
      <c r="Z932" s="187"/>
    </row>
    <row r="933" spans="1:26" ht="12" customHeight="1" x14ac:dyDescent="0.25">
      <c r="A933" s="187"/>
      <c r="B933" s="187"/>
      <c r="C933" s="187"/>
      <c r="D933" s="187"/>
      <c r="E933" s="187"/>
      <c r="F933" s="187"/>
      <c r="G933" s="187"/>
      <c r="H933" s="187"/>
      <c r="I933" s="187"/>
      <c r="J933" s="187"/>
      <c r="K933" s="187"/>
      <c r="L933" s="187"/>
      <c r="M933" s="187"/>
      <c r="N933" s="187"/>
      <c r="O933" s="187"/>
      <c r="P933" s="187"/>
      <c r="Q933" s="187"/>
      <c r="R933" s="187"/>
      <c r="S933" s="187"/>
      <c r="T933" s="187"/>
      <c r="U933" s="187"/>
      <c r="V933" s="187"/>
      <c r="W933" s="187"/>
      <c r="X933" s="187"/>
      <c r="Y933" s="187"/>
      <c r="Z933" s="187"/>
    </row>
    <row r="934" spans="1:26" ht="12" customHeight="1" x14ac:dyDescent="0.25">
      <c r="A934" s="187"/>
      <c r="B934" s="187"/>
      <c r="C934" s="187"/>
      <c r="D934" s="187"/>
      <c r="E934" s="187"/>
      <c r="F934" s="187"/>
      <c r="G934" s="187"/>
      <c r="H934" s="187"/>
      <c r="I934" s="187"/>
      <c r="J934" s="187"/>
      <c r="K934" s="187"/>
      <c r="L934" s="187"/>
      <c r="M934" s="187"/>
      <c r="N934" s="187"/>
      <c r="O934" s="187"/>
      <c r="P934" s="187"/>
      <c r="Q934" s="187"/>
      <c r="R934" s="187"/>
      <c r="S934" s="187"/>
      <c r="T934" s="187"/>
      <c r="U934" s="187"/>
      <c r="V934" s="187"/>
      <c r="W934" s="187"/>
      <c r="X934" s="187"/>
      <c r="Y934" s="187"/>
      <c r="Z934" s="187"/>
    </row>
    <row r="935" spans="1:26" ht="12" customHeight="1" x14ac:dyDescent="0.25">
      <c r="A935" s="187"/>
      <c r="B935" s="187"/>
      <c r="C935" s="187"/>
      <c r="D935" s="187"/>
      <c r="E935" s="187"/>
      <c r="F935" s="187"/>
      <c r="G935" s="187"/>
      <c r="H935" s="187"/>
      <c r="I935" s="187"/>
      <c r="J935" s="187"/>
      <c r="K935" s="187"/>
      <c r="L935" s="187"/>
      <c r="M935" s="187"/>
      <c r="N935" s="187"/>
      <c r="O935" s="187"/>
      <c r="P935" s="187"/>
      <c r="Q935" s="187"/>
      <c r="R935" s="187"/>
      <c r="S935" s="187"/>
      <c r="T935" s="187"/>
      <c r="U935" s="187"/>
      <c r="V935" s="187"/>
      <c r="W935" s="187"/>
      <c r="X935" s="187"/>
      <c r="Y935" s="187"/>
      <c r="Z935" s="187"/>
    </row>
    <row r="936" spans="1:26" ht="12" customHeight="1" x14ac:dyDescent="0.25">
      <c r="A936" s="187"/>
      <c r="B936" s="187"/>
      <c r="C936" s="187"/>
      <c r="D936" s="187"/>
      <c r="E936" s="187"/>
      <c r="F936" s="187"/>
      <c r="G936" s="187"/>
      <c r="H936" s="187"/>
      <c r="I936" s="187"/>
      <c r="J936" s="187"/>
      <c r="K936" s="187"/>
      <c r="L936" s="187"/>
      <c r="M936" s="187"/>
      <c r="N936" s="187"/>
      <c r="O936" s="187"/>
      <c r="P936" s="187"/>
      <c r="Q936" s="187"/>
      <c r="R936" s="187"/>
      <c r="S936" s="187"/>
      <c r="T936" s="187"/>
      <c r="U936" s="187"/>
      <c r="V936" s="187"/>
      <c r="W936" s="187"/>
      <c r="X936" s="187"/>
      <c r="Y936" s="187"/>
      <c r="Z936" s="187"/>
    </row>
    <row r="937" spans="1:26" ht="12" customHeight="1" x14ac:dyDescent="0.25">
      <c r="A937" s="187"/>
      <c r="B937" s="187"/>
      <c r="C937" s="187"/>
      <c r="D937" s="187"/>
      <c r="E937" s="187"/>
      <c r="F937" s="187"/>
      <c r="G937" s="187"/>
      <c r="H937" s="187"/>
      <c r="I937" s="187"/>
      <c r="J937" s="187"/>
      <c r="K937" s="187"/>
      <c r="L937" s="187"/>
      <c r="M937" s="187"/>
      <c r="N937" s="187"/>
      <c r="O937" s="187"/>
      <c r="P937" s="187"/>
      <c r="Q937" s="187"/>
      <c r="R937" s="187"/>
      <c r="S937" s="187"/>
      <c r="T937" s="187"/>
      <c r="U937" s="187"/>
      <c r="V937" s="187"/>
      <c r="W937" s="187"/>
      <c r="X937" s="187"/>
      <c r="Y937" s="187"/>
      <c r="Z937" s="187"/>
    </row>
    <row r="938" spans="1:26" ht="12" customHeight="1" x14ac:dyDescent="0.25">
      <c r="A938" s="187"/>
      <c r="B938" s="187"/>
      <c r="C938" s="187"/>
      <c r="D938" s="187"/>
      <c r="E938" s="187"/>
      <c r="F938" s="187"/>
      <c r="G938" s="187"/>
      <c r="H938" s="187"/>
      <c r="I938" s="187"/>
      <c r="J938" s="187"/>
      <c r="K938" s="187"/>
      <c r="L938" s="187"/>
      <c r="M938" s="187"/>
      <c r="N938" s="187"/>
      <c r="O938" s="187"/>
      <c r="P938" s="187"/>
      <c r="Q938" s="187"/>
      <c r="R938" s="187"/>
      <c r="S938" s="187"/>
      <c r="T938" s="187"/>
      <c r="U938" s="187"/>
      <c r="V938" s="187"/>
      <c r="W938" s="187"/>
      <c r="X938" s="187"/>
      <c r="Y938" s="187"/>
      <c r="Z938" s="187"/>
    </row>
    <row r="939" spans="1:26" ht="12" customHeight="1" x14ac:dyDescent="0.25">
      <c r="A939" s="187"/>
      <c r="B939" s="187"/>
      <c r="C939" s="187"/>
      <c r="D939" s="187"/>
      <c r="E939" s="187"/>
      <c r="F939" s="187"/>
      <c r="G939" s="187"/>
      <c r="H939" s="187"/>
      <c r="I939" s="187"/>
      <c r="J939" s="187"/>
      <c r="K939" s="187"/>
      <c r="L939" s="187"/>
      <c r="M939" s="187"/>
      <c r="N939" s="187"/>
      <c r="O939" s="187"/>
      <c r="P939" s="187"/>
      <c r="Q939" s="187"/>
      <c r="R939" s="187"/>
      <c r="S939" s="187"/>
      <c r="T939" s="187"/>
      <c r="U939" s="187"/>
      <c r="V939" s="187"/>
      <c r="W939" s="187"/>
      <c r="X939" s="187"/>
      <c r="Y939" s="187"/>
      <c r="Z939" s="187"/>
    </row>
    <row r="940" spans="1:26" ht="12" customHeight="1" x14ac:dyDescent="0.25">
      <c r="A940" s="187"/>
      <c r="B940" s="187"/>
      <c r="C940" s="187"/>
      <c r="D940" s="187"/>
      <c r="E940" s="187"/>
      <c r="F940" s="187"/>
      <c r="G940" s="187"/>
      <c r="H940" s="187"/>
      <c r="I940" s="187"/>
      <c r="J940" s="187"/>
      <c r="K940" s="187"/>
      <c r="L940" s="187"/>
      <c r="M940" s="187"/>
      <c r="N940" s="187"/>
      <c r="O940" s="187"/>
      <c r="P940" s="187"/>
      <c r="Q940" s="187"/>
      <c r="R940" s="187"/>
      <c r="S940" s="187"/>
      <c r="T940" s="187"/>
      <c r="U940" s="187"/>
      <c r="V940" s="187"/>
      <c r="W940" s="187"/>
      <c r="X940" s="187"/>
      <c r="Y940" s="187"/>
      <c r="Z940" s="187"/>
    </row>
    <row r="941" spans="1:26" ht="12" customHeight="1" x14ac:dyDescent="0.25">
      <c r="A941" s="187"/>
      <c r="B941" s="187"/>
      <c r="C941" s="187"/>
      <c r="D941" s="187"/>
      <c r="E941" s="187"/>
      <c r="F941" s="187"/>
      <c r="G941" s="187"/>
      <c r="H941" s="187"/>
      <c r="I941" s="187"/>
      <c r="J941" s="187"/>
      <c r="K941" s="187"/>
      <c r="L941" s="187"/>
      <c r="M941" s="187"/>
      <c r="N941" s="187"/>
      <c r="O941" s="187"/>
      <c r="P941" s="187"/>
      <c r="Q941" s="187"/>
      <c r="R941" s="187"/>
      <c r="S941" s="187"/>
      <c r="T941" s="187"/>
      <c r="U941" s="187"/>
      <c r="V941" s="187"/>
      <c r="W941" s="187"/>
      <c r="X941" s="187"/>
      <c r="Y941" s="187"/>
      <c r="Z941" s="187"/>
    </row>
    <row r="942" spans="1:26" ht="12" customHeight="1" x14ac:dyDescent="0.25">
      <c r="A942" s="187"/>
      <c r="B942" s="187"/>
      <c r="C942" s="187"/>
      <c r="D942" s="187"/>
      <c r="E942" s="187"/>
      <c r="F942" s="187"/>
      <c r="G942" s="187"/>
      <c r="H942" s="187"/>
      <c r="I942" s="187"/>
      <c r="J942" s="187"/>
      <c r="K942" s="187"/>
      <c r="L942" s="187"/>
      <c r="M942" s="187"/>
      <c r="N942" s="187"/>
      <c r="O942" s="187"/>
      <c r="P942" s="187"/>
      <c r="Q942" s="187"/>
      <c r="R942" s="187"/>
      <c r="S942" s="187"/>
      <c r="T942" s="187"/>
      <c r="U942" s="187"/>
      <c r="V942" s="187"/>
      <c r="W942" s="187"/>
      <c r="X942" s="187"/>
      <c r="Y942" s="187"/>
      <c r="Z942" s="187"/>
    </row>
    <row r="943" spans="1:26" ht="12" customHeight="1" x14ac:dyDescent="0.25">
      <c r="A943" s="187"/>
      <c r="B943" s="187"/>
      <c r="C943" s="187"/>
      <c r="D943" s="187"/>
      <c r="E943" s="187"/>
      <c r="F943" s="187"/>
      <c r="G943" s="187"/>
      <c r="H943" s="187"/>
      <c r="I943" s="187"/>
      <c r="J943" s="187"/>
      <c r="K943" s="187"/>
      <c r="L943" s="187"/>
      <c r="M943" s="187"/>
      <c r="N943" s="187"/>
      <c r="O943" s="187"/>
      <c r="P943" s="187"/>
      <c r="Q943" s="187"/>
      <c r="R943" s="187"/>
      <c r="S943" s="187"/>
      <c r="T943" s="187"/>
      <c r="U943" s="187"/>
      <c r="V943" s="187"/>
      <c r="W943" s="187"/>
      <c r="X943" s="187"/>
      <c r="Y943" s="187"/>
      <c r="Z943" s="187"/>
    </row>
    <row r="944" spans="1:26" ht="12" customHeight="1" x14ac:dyDescent="0.25">
      <c r="A944" s="187"/>
      <c r="B944" s="187"/>
      <c r="C944" s="187"/>
      <c r="D944" s="187"/>
      <c r="E944" s="187"/>
      <c r="F944" s="187"/>
      <c r="G944" s="187"/>
      <c r="H944" s="187"/>
      <c r="I944" s="187"/>
      <c r="J944" s="187"/>
      <c r="K944" s="187"/>
      <c r="L944" s="187"/>
      <c r="M944" s="187"/>
      <c r="N944" s="187"/>
      <c r="O944" s="187"/>
      <c r="P944" s="187"/>
      <c r="Q944" s="187"/>
      <c r="R944" s="187"/>
      <c r="S944" s="187"/>
      <c r="T944" s="187"/>
      <c r="U944" s="187"/>
      <c r="V944" s="187"/>
      <c r="W944" s="187"/>
      <c r="X944" s="187"/>
      <c r="Y944" s="187"/>
      <c r="Z944" s="187"/>
    </row>
    <row r="945" spans="1:26" ht="12" customHeight="1" x14ac:dyDescent="0.25">
      <c r="A945" s="187"/>
      <c r="B945" s="187"/>
      <c r="C945" s="187"/>
      <c r="D945" s="187"/>
      <c r="E945" s="187"/>
      <c r="F945" s="187"/>
      <c r="G945" s="187"/>
      <c r="H945" s="187"/>
      <c r="I945" s="187"/>
      <c r="J945" s="187"/>
      <c r="K945" s="187"/>
      <c r="L945" s="187"/>
      <c r="M945" s="187"/>
      <c r="N945" s="187"/>
      <c r="O945" s="187"/>
      <c r="P945" s="187"/>
      <c r="Q945" s="187"/>
      <c r="R945" s="187"/>
      <c r="S945" s="187"/>
      <c r="T945" s="187"/>
      <c r="U945" s="187"/>
      <c r="V945" s="187"/>
      <c r="W945" s="187"/>
      <c r="X945" s="187"/>
      <c r="Y945" s="187"/>
      <c r="Z945" s="187"/>
    </row>
    <row r="946" spans="1:26" ht="12" customHeight="1" x14ac:dyDescent="0.25">
      <c r="A946" s="187"/>
      <c r="B946" s="187"/>
      <c r="C946" s="187"/>
      <c r="D946" s="187"/>
      <c r="E946" s="187"/>
      <c r="F946" s="187"/>
      <c r="G946" s="187"/>
      <c r="H946" s="187"/>
      <c r="I946" s="187"/>
      <c r="J946" s="187"/>
      <c r="K946" s="187"/>
      <c r="L946" s="187"/>
      <c r="M946" s="187"/>
      <c r="N946" s="187"/>
      <c r="O946" s="187"/>
      <c r="P946" s="187"/>
      <c r="Q946" s="187"/>
      <c r="R946" s="187"/>
      <c r="S946" s="187"/>
      <c r="T946" s="187"/>
      <c r="U946" s="187"/>
      <c r="V946" s="187"/>
      <c r="W946" s="187"/>
      <c r="X946" s="187"/>
      <c r="Y946" s="187"/>
      <c r="Z946" s="187"/>
    </row>
    <row r="947" spans="1:26" ht="12" customHeight="1" x14ac:dyDescent="0.25">
      <c r="A947" s="187"/>
      <c r="B947" s="187"/>
      <c r="C947" s="187"/>
      <c r="D947" s="187"/>
      <c r="E947" s="187"/>
      <c r="F947" s="187"/>
      <c r="G947" s="187"/>
      <c r="H947" s="187"/>
      <c r="I947" s="187"/>
      <c r="J947" s="187"/>
      <c r="K947" s="187"/>
      <c r="L947" s="187"/>
      <c r="M947" s="187"/>
      <c r="N947" s="187"/>
      <c r="O947" s="187"/>
      <c r="P947" s="187"/>
      <c r="Q947" s="187"/>
      <c r="R947" s="187"/>
      <c r="S947" s="187"/>
      <c r="T947" s="187"/>
      <c r="U947" s="187"/>
      <c r="V947" s="187"/>
      <c r="W947" s="187"/>
      <c r="X947" s="187"/>
      <c r="Y947" s="187"/>
      <c r="Z947" s="187"/>
    </row>
    <row r="948" spans="1:26" ht="12" customHeight="1" x14ac:dyDescent="0.25">
      <c r="A948" s="187"/>
      <c r="B948" s="187"/>
      <c r="C948" s="187"/>
      <c r="D948" s="187"/>
      <c r="E948" s="187"/>
      <c r="F948" s="187"/>
      <c r="G948" s="187"/>
      <c r="H948" s="187"/>
      <c r="I948" s="187"/>
      <c r="J948" s="187"/>
      <c r="K948" s="187"/>
      <c r="L948" s="187"/>
      <c r="M948" s="187"/>
      <c r="N948" s="187"/>
      <c r="O948" s="187"/>
      <c r="P948" s="187"/>
      <c r="Q948" s="187"/>
      <c r="R948" s="187"/>
      <c r="S948" s="187"/>
      <c r="T948" s="187"/>
      <c r="U948" s="187"/>
      <c r="V948" s="187"/>
      <c r="W948" s="187"/>
      <c r="X948" s="187"/>
      <c r="Y948" s="187"/>
      <c r="Z948" s="187"/>
    </row>
    <row r="949" spans="1:26" ht="12" customHeight="1" x14ac:dyDescent="0.25">
      <c r="A949" s="187"/>
      <c r="B949" s="187"/>
      <c r="C949" s="187"/>
      <c r="D949" s="187"/>
      <c r="E949" s="187"/>
      <c r="F949" s="187"/>
      <c r="G949" s="187"/>
      <c r="H949" s="187"/>
      <c r="I949" s="187"/>
      <c r="J949" s="187"/>
      <c r="K949" s="187"/>
      <c r="L949" s="187"/>
      <c r="M949" s="187"/>
      <c r="N949" s="187"/>
      <c r="O949" s="187"/>
      <c r="P949" s="187"/>
      <c r="Q949" s="187"/>
      <c r="R949" s="187"/>
      <c r="S949" s="187"/>
      <c r="T949" s="187"/>
      <c r="U949" s="187"/>
      <c r="V949" s="187"/>
      <c r="W949" s="187"/>
      <c r="X949" s="187"/>
      <c r="Y949" s="187"/>
      <c r="Z949" s="187"/>
    </row>
    <row r="950" spans="1:26" ht="12" customHeight="1" x14ac:dyDescent="0.25">
      <c r="A950" s="187"/>
      <c r="B950" s="187"/>
      <c r="C950" s="187"/>
      <c r="D950" s="187"/>
      <c r="E950" s="187"/>
      <c r="F950" s="187"/>
      <c r="G950" s="187"/>
      <c r="H950" s="187"/>
      <c r="I950" s="187"/>
      <c r="J950" s="187"/>
      <c r="K950" s="187"/>
      <c r="L950" s="187"/>
      <c r="M950" s="187"/>
      <c r="N950" s="187"/>
      <c r="O950" s="187"/>
      <c r="P950" s="187"/>
      <c r="Q950" s="187"/>
      <c r="R950" s="187"/>
      <c r="S950" s="187"/>
      <c r="T950" s="187"/>
      <c r="U950" s="187"/>
      <c r="V950" s="187"/>
      <c r="W950" s="187"/>
      <c r="X950" s="187"/>
      <c r="Y950" s="187"/>
      <c r="Z950" s="187"/>
    </row>
    <row r="951" spans="1:26" ht="12" customHeight="1" x14ac:dyDescent="0.25">
      <c r="A951" s="187"/>
      <c r="B951" s="187"/>
      <c r="C951" s="187"/>
      <c r="D951" s="187"/>
      <c r="E951" s="187"/>
      <c r="F951" s="187"/>
      <c r="G951" s="187"/>
      <c r="H951" s="187"/>
      <c r="I951" s="187"/>
      <c r="J951" s="187"/>
      <c r="K951" s="187"/>
      <c r="L951" s="187"/>
      <c r="M951" s="187"/>
      <c r="N951" s="187"/>
      <c r="O951" s="187"/>
      <c r="P951" s="187"/>
      <c r="Q951" s="187"/>
      <c r="R951" s="187"/>
      <c r="S951" s="187"/>
      <c r="T951" s="187"/>
      <c r="U951" s="187"/>
      <c r="V951" s="187"/>
      <c r="W951" s="187"/>
      <c r="X951" s="187"/>
      <c r="Y951" s="187"/>
      <c r="Z951" s="187"/>
    </row>
    <row r="952" spans="1:26" ht="12" customHeight="1" x14ac:dyDescent="0.25">
      <c r="A952" s="187"/>
      <c r="B952" s="187"/>
      <c r="C952" s="187"/>
      <c r="D952" s="187"/>
      <c r="E952" s="187"/>
      <c r="F952" s="187"/>
      <c r="G952" s="187"/>
      <c r="H952" s="187"/>
      <c r="I952" s="187"/>
      <c r="J952" s="187"/>
      <c r="K952" s="187"/>
      <c r="L952" s="187"/>
      <c r="M952" s="187"/>
      <c r="N952" s="187"/>
      <c r="O952" s="187"/>
      <c r="P952" s="187"/>
      <c r="Q952" s="187"/>
      <c r="R952" s="187"/>
      <c r="S952" s="187"/>
      <c r="T952" s="187"/>
      <c r="U952" s="187"/>
      <c r="V952" s="187"/>
      <c r="W952" s="187"/>
      <c r="X952" s="187"/>
      <c r="Y952" s="187"/>
      <c r="Z952" s="187"/>
    </row>
    <row r="953" spans="1:26" ht="12" customHeight="1" x14ac:dyDescent="0.25">
      <c r="A953" s="187"/>
      <c r="B953" s="187"/>
      <c r="C953" s="187"/>
      <c r="D953" s="187"/>
      <c r="E953" s="187"/>
      <c r="F953" s="187"/>
      <c r="G953" s="187"/>
      <c r="H953" s="187"/>
      <c r="I953" s="187"/>
      <c r="J953" s="187"/>
      <c r="K953" s="187"/>
      <c r="L953" s="187"/>
      <c r="M953" s="187"/>
      <c r="N953" s="187"/>
      <c r="O953" s="187"/>
      <c r="P953" s="187"/>
      <c r="Q953" s="187"/>
      <c r="R953" s="187"/>
      <c r="S953" s="187"/>
      <c r="T953" s="187"/>
      <c r="U953" s="187"/>
      <c r="V953" s="187"/>
      <c r="W953" s="187"/>
      <c r="X953" s="187"/>
      <c r="Y953" s="187"/>
      <c r="Z953" s="187"/>
    </row>
    <row r="954" spans="1:26" ht="12" customHeight="1" x14ac:dyDescent="0.25">
      <c r="A954" s="187"/>
      <c r="B954" s="187"/>
      <c r="C954" s="187"/>
      <c r="D954" s="187"/>
      <c r="E954" s="187"/>
      <c r="F954" s="187"/>
      <c r="G954" s="187"/>
      <c r="H954" s="187"/>
      <c r="I954" s="187"/>
      <c r="J954" s="187"/>
      <c r="K954" s="187"/>
      <c r="L954" s="187"/>
      <c r="M954" s="187"/>
      <c r="N954" s="187"/>
      <c r="O954" s="187"/>
      <c r="P954" s="187"/>
      <c r="Q954" s="187"/>
      <c r="R954" s="187"/>
      <c r="S954" s="187"/>
      <c r="T954" s="187"/>
      <c r="U954" s="187"/>
      <c r="V954" s="187"/>
      <c r="W954" s="187"/>
      <c r="X954" s="187"/>
      <c r="Y954" s="187"/>
      <c r="Z954" s="187"/>
    </row>
    <row r="955" spans="1:26" ht="12" customHeight="1" x14ac:dyDescent="0.25">
      <c r="A955" s="187"/>
      <c r="B955" s="187"/>
      <c r="C955" s="187"/>
      <c r="D955" s="187"/>
      <c r="E955" s="187"/>
      <c r="F955" s="187"/>
      <c r="G955" s="187"/>
      <c r="H955" s="187"/>
      <c r="I955" s="187"/>
      <c r="J955" s="187"/>
      <c r="K955" s="187"/>
      <c r="L955" s="187"/>
      <c r="M955" s="187"/>
      <c r="N955" s="187"/>
      <c r="O955" s="187"/>
      <c r="P955" s="187"/>
      <c r="Q955" s="187"/>
      <c r="R955" s="187"/>
      <c r="S955" s="187"/>
      <c r="T955" s="187"/>
      <c r="U955" s="187"/>
      <c r="V955" s="187"/>
      <c r="W955" s="187"/>
      <c r="X955" s="187"/>
      <c r="Y955" s="187"/>
      <c r="Z955" s="187"/>
    </row>
    <row r="956" spans="1:26" ht="12" customHeight="1" x14ac:dyDescent="0.25">
      <c r="A956" s="187"/>
      <c r="B956" s="187"/>
      <c r="C956" s="187"/>
      <c r="D956" s="187"/>
      <c r="E956" s="187"/>
      <c r="F956" s="187"/>
      <c r="G956" s="187"/>
      <c r="H956" s="187"/>
      <c r="I956" s="187"/>
      <c r="J956" s="187"/>
      <c r="K956" s="187"/>
      <c r="L956" s="187"/>
      <c r="M956" s="187"/>
      <c r="N956" s="187"/>
      <c r="O956" s="187"/>
      <c r="P956" s="187"/>
      <c r="Q956" s="187"/>
      <c r="R956" s="187"/>
      <c r="S956" s="187"/>
      <c r="T956" s="187"/>
      <c r="U956" s="187"/>
      <c r="V956" s="187"/>
      <c r="W956" s="187"/>
      <c r="X956" s="187"/>
      <c r="Y956" s="187"/>
      <c r="Z956" s="187"/>
    </row>
    <row r="957" spans="1:26" ht="12" customHeight="1" x14ac:dyDescent="0.25">
      <c r="A957" s="187"/>
      <c r="B957" s="187"/>
      <c r="C957" s="187"/>
      <c r="D957" s="187"/>
      <c r="E957" s="187"/>
      <c r="F957" s="187"/>
      <c r="G957" s="187"/>
      <c r="H957" s="187"/>
      <c r="I957" s="187"/>
      <c r="J957" s="187"/>
      <c r="K957" s="187"/>
      <c r="L957" s="187"/>
      <c r="M957" s="187"/>
      <c r="N957" s="187"/>
      <c r="O957" s="187"/>
      <c r="P957" s="187"/>
      <c r="Q957" s="187"/>
      <c r="R957" s="187"/>
      <c r="S957" s="187"/>
      <c r="T957" s="187"/>
      <c r="U957" s="187"/>
      <c r="V957" s="187"/>
      <c r="W957" s="187"/>
      <c r="X957" s="187"/>
      <c r="Y957" s="187"/>
      <c r="Z957" s="187"/>
    </row>
    <row r="958" spans="1:26" ht="12" customHeight="1" x14ac:dyDescent="0.25">
      <c r="A958" s="187"/>
      <c r="B958" s="187"/>
      <c r="C958" s="187"/>
      <c r="D958" s="187"/>
      <c r="E958" s="187"/>
      <c r="F958" s="187"/>
      <c r="G958" s="187"/>
      <c r="H958" s="187"/>
      <c r="I958" s="187"/>
      <c r="J958" s="187"/>
      <c r="K958" s="187"/>
      <c r="L958" s="187"/>
      <c r="M958" s="187"/>
      <c r="N958" s="187"/>
      <c r="O958" s="187"/>
      <c r="P958" s="187"/>
      <c r="Q958" s="187"/>
      <c r="R958" s="187"/>
      <c r="S958" s="187"/>
      <c r="T958" s="187"/>
      <c r="U958" s="187"/>
      <c r="V958" s="187"/>
      <c r="W958" s="187"/>
      <c r="X958" s="187"/>
      <c r="Y958" s="187"/>
      <c r="Z958" s="187"/>
    </row>
    <row r="959" spans="1:26" ht="12" customHeight="1" x14ac:dyDescent="0.25">
      <c r="A959" s="187"/>
      <c r="B959" s="187"/>
      <c r="C959" s="187"/>
      <c r="D959" s="187"/>
      <c r="E959" s="187"/>
      <c r="F959" s="187"/>
      <c r="G959" s="187"/>
      <c r="H959" s="187"/>
      <c r="I959" s="187"/>
      <c r="J959" s="187"/>
      <c r="K959" s="187"/>
      <c r="L959" s="187"/>
      <c r="M959" s="187"/>
      <c r="N959" s="187"/>
      <c r="O959" s="187"/>
      <c r="P959" s="187"/>
      <c r="Q959" s="187"/>
      <c r="R959" s="187"/>
      <c r="S959" s="187"/>
      <c r="T959" s="187"/>
      <c r="U959" s="187"/>
      <c r="V959" s="187"/>
      <c r="W959" s="187"/>
      <c r="X959" s="187"/>
      <c r="Y959" s="187"/>
      <c r="Z959" s="187"/>
    </row>
    <row r="960" spans="1:26" ht="12" customHeight="1" x14ac:dyDescent="0.25">
      <c r="A960" s="187"/>
      <c r="B960" s="187"/>
      <c r="C960" s="187"/>
      <c r="D960" s="187"/>
      <c r="E960" s="187"/>
      <c r="F960" s="187"/>
      <c r="G960" s="187"/>
      <c r="H960" s="187"/>
      <c r="I960" s="187"/>
      <c r="J960" s="187"/>
      <c r="K960" s="187"/>
      <c r="L960" s="187"/>
      <c r="M960" s="187"/>
      <c r="N960" s="187"/>
      <c r="O960" s="187"/>
      <c r="P960" s="187"/>
      <c r="Q960" s="187"/>
      <c r="R960" s="187"/>
      <c r="S960" s="187"/>
      <c r="T960" s="187"/>
      <c r="U960" s="187"/>
      <c r="V960" s="187"/>
      <c r="W960" s="187"/>
      <c r="X960" s="187"/>
      <c r="Y960" s="187"/>
      <c r="Z960" s="187"/>
    </row>
    <row r="961" spans="1:26" ht="12" customHeight="1" x14ac:dyDescent="0.25">
      <c r="A961" s="187"/>
      <c r="B961" s="187"/>
      <c r="C961" s="187"/>
      <c r="D961" s="187"/>
      <c r="E961" s="187"/>
      <c r="F961" s="187"/>
      <c r="G961" s="187"/>
      <c r="H961" s="187"/>
      <c r="I961" s="187"/>
      <c r="J961" s="187"/>
      <c r="K961" s="187"/>
      <c r="L961" s="187"/>
      <c r="M961" s="187"/>
      <c r="N961" s="187"/>
      <c r="O961" s="187"/>
      <c r="P961" s="187"/>
      <c r="Q961" s="187"/>
      <c r="R961" s="187"/>
      <c r="S961" s="187"/>
      <c r="T961" s="187"/>
      <c r="U961" s="187"/>
      <c r="V961" s="187"/>
      <c r="W961" s="187"/>
      <c r="X961" s="187"/>
      <c r="Y961" s="187"/>
      <c r="Z961" s="187"/>
    </row>
    <row r="962" spans="1:26" ht="12" customHeight="1" x14ac:dyDescent="0.25">
      <c r="A962" s="187"/>
      <c r="B962" s="187"/>
      <c r="C962" s="187"/>
      <c r="D962" s="187"/>
      <c r="E962" s="187"/>
      <c r="F962" s="187"/>
      <c r="G962" s="187"/>
      <c r="H962" s="187"/>
      <c r="I962" s="187"/>
      <c r="J962" s="187"/>
      <c r="K962" s="187"/>
      <c r="L962" s="187"/>
      <c r="M962" s="187"/>
      <c r="N962" s="187"/>
      <c r="O962" s="187"/>
      <c r="P962" s="187"/>
      <c r="Q962" s="187"/>
      <c r="R962" s="187"/>
      <c r="S962" s="187"/>
      <c r="T962" s="187"/>
      <c r="U962" s="187"/>
      <c r="V962" s="187"/>
      <c r="W962" s="187"/>
      <c r="X962" s="187"/>
      <c r="Y962" s="187"/>
      <c r="Z962" s="187"/>
    </row>
    <row r="963" spans="1:26" ht="12" customHeight="1" x14ac:dyDescent="0.25">
      <c r="A963" s="187"/>
      <c r="B963" s="187"/>
      <c r="C963" s="187"/>
      <c r="D963" s="187"/>
      <c r="E963" s="187"/>
      <c r="F963" s="187"/>
      <c r="G963" s="187"/>
      <c r="H963" s="187"/>
      <c r="I963" s="187"/>
      <c r="J963" s="187"/>
      <c r="K963" s="187"/>
      <c r="L963" s="187"/>
      <c r="M963" s="187"/>
      <c r="N963" s="187"/>
      <c r="O963" s="187"/>
      <c r="P963" s="187"/>
      <c r="Q963" s="187"/>
      <c r="R963" s="187"/>
      <c r="S963" s="187"/>
      <c r="T963" s="187"/>
      <c r="U963" s="187"/>
      <c r="V963" s="187"/>
      <c r="W963" s="187"/>
      <c r="X963" s="187"/>
      <c r="Y963" s="187"/>
      <c r="Z963" s="187"/>
    </row>
    <row r="964" spans="1:26" ht="12" customHeight="1" x14ac:dyDescent="0.25">
      <c r="A964" s="187"/>
      <c r="B964" s="187"/>
      <c r="C964" s="187"/>
      <c r="D964" s="187"/>
      <c r="E964" s="187"/>
      <c r="F964" s="187"/>
      <c r="G964" s="187"/>
      <c r="H964" s="187"/>
      <c r="I964" s="187"/>
      <c r="J964" s="187"/>
      <c r="K964" s="187"/>
      <c r="L964" s="187"/>
      <c r="M964" s="187"/>
      <c r="N964" s="187"/>
      <c r="O964" s="187"/>
      <c r="P964" s="187"/>
      <c r="Q964" s="187"/>
      <c r="R964" s="187"/>
      <c r="S964" s="187"/>
      <c r="T964" s="187"/>
      <c r="U964" s="187"/>
      <c r="V964" s="187"/>
      <c r="W964" s="187"/>
      <c r="X964" s="187"/>
      <c r="Y964" s="187"/>
      <c r="Z964" s="187"/>
    </row>
    <row r="965" spans="1:26" ht="12" customHeight="1" x14ac:dyDescent="0.25">
      <c r="A965" s="187"/>
      <c r="B965" s="187"/>
      <c r="C965" s="187"/>
      <c r="D965" s="187"/>
      <c r="E965" s="187"/>
      <c r="F965" s="187"/>
      <c r="G965" s="187"/>
      <c r="H965" s="187"/>
      <c r="I965" s="187"/>
      <c r="J965" s="187"/>
      <c r="K965" s="187"/>
      <c r="L965" s="187"/>
      <c r="M965" s="187"/>
      <c r="N965" s="187"/>
      <c r="O965" s="187"/>
      <c r="P965" s="187"/>
      <c r="Q965" s="187"/>
      <c r="R965" s="187"/>
      <c r="S965" s="187"/>
      <c r="T965" s="187"/>
      <c r="U965" s="187"/>
      <c r="V965" s="187"/>
      <c r="W965" s="187"/>
      <c r="X965" s="187"/>
      <c r="Y965" s="187"/>
      <c r="Z965" s="187"/>
    </row>
    <row r="966" spans="1:26" ht="12" customHeight="1" x14ac:dyDescent="0.25">
      <c r="A966" s="187"/>
      <c r="B966" s="187"/>
      <c r="C966" s="187"/>
      <c r="D966" s="187"/>
      <c r="E966" s="187"/>
      <c r="F966" s="187"/>
      <c r="G966" s="187"/>
      <c r="H966" s="187"/>
      <c r="I966" s="187"/>
      <c r="J966" s="187"/>
      <c r="K966" s="187"/>
      <c r="L966" s="187"/>
      <c r="M966" s="187"/>
      <c r="N966" s="187"/>
      <c r="O966" s="187"/>
      <c r="P966" s="187"/>
      <c r="Q966" s="187"/>
      <c r="R966" s="187"/>
      <c r="S966" s="187"/>
      <c r="T966" s="187"/>
      <c r="U966" s="187"/>
      <c r="V966" s="187"/>
      <c r="W966" s="187"/>
      <c r="X966" s="187"/>
      <c r="Y966" s="187"/>
      <c r="Z966" s="187"/>
    </row>
    <row r="967" spans="1:26" ht="12" customHeight="1" x14ac:dyDescent="0.25">
      <c r="A967" s="187"/>
      <c r="B967" s="187"/>
      <c r="C967" s="187"/>
      <c r="D967" s="187"/>
      <c r="E967" s="187"/>
      <c r="F967" s="187"/>
      <c r="G967" s="187"/>
      <c r="H967" s="187"/>
      <c r="I967" s="187"/>
      <c r="J967" s="187"/>
      <c r="K967" s="187"/>
      <c r="L967" s="187"/>
      <c r="M967" s="187"/>
      <c r="N967" s="187"/>
      <c r="O967" s="187"/>
      <c r="P967" s="187"/>
      <c r="Q967" s="187"/>
      <c r="R967" s="187"/>
      <c r="S967" s="187"/>
      <c r="T967" s="187"/>
      <c r="U967" s="187"/>
      <c r="V967" s="187"/>
      <c r="W967" s="187"/>
      <c r="X967" s="187"/>
      <c r="Y967" s="187"/>
      <c r="Z967" s="187"/>
    </row>
    <row r="968" spans="1:26" ht="12" customHeight="1" x14ac:dyDescent="0.25">
      <c r="A968" s="187"/>
      <c r="B968" s="187"/>
      <c r="C968" s="187"/>
      <c r="D968" s="187"/>
      <c r="E968" s="187"/>
      <c r="F968" s="187"/>
      <c r="G968" s="187"/>
      <c r="H968" s="187"/>
      <c r="I968" s="187"/>
      <c r="J968" s="187"/>
      <c r="K968" s="187"/>
      <c r="L968" s="187"/>
      <c r="M968" s="187"/>
      <c r="N968" s="187"/>
      <c r="O968" s="187"/>
      <c r="P968" s="187"/>
      <c r="Q968" s="187"/>
      <c r="R968" s="187"/>
      <c r="S968" s="187"/>
      <c r="T968" s="187"/>
      <c r="U968" s="187"/>
      <c r="V968" s="187"/>
      <c r="W968" s="187"/>
      <c r="X968" s="187"/>
      <c r="Y968" s="187"/>
      <c r="Z968" s="187"/>
    </row>
    <row r="969" spans="1:26" ht="12" customHeight="1" x14ac:dyDescent="0.25">
      <c r="A969" s="187"/>
      <c r="B969" s="187"/>
      <c r="C969" s="187"/>
      <c r="D969" s="187"/>
      <c r="E969" s="187"/>
      <c r="F969" s="187"/>
      <c r="G969" s="187"/>
      <c r="H969" s="187"/>
      <c r="I969" s="187"/>
      <c r="J969" s="187"/>
      <c r="K969" s="187"/>
      <c r="L969" s="187"/>
      <c r="M969" s="187"/>
      <c r="N969" s="187"/>
      <c r="O969" s="187"/>
      <c r="P969" s="187"/>
      <c r="Q969" s="187"/>
      <c r="R969" s="187"/>
      <c r="S969" s="187"/>
      <c r="T969" s="187"/>
      <c r="U969" s="187"/>
      <c r="V969" s="187"/>
      <c r="W969" s="187"/>
      <c r="X969" s="187"/>
      <c r="Y969" s="187"/>
      <c r="Z969" s="187"/>
    </row>
    <row r="970" spans="1:26" ht="12" customHeight="1" x14ac:dyDescent="0.25">
      <c r="A970" s="187"/>
      <c r="B970" s="187"/>
      <c r="C970" s="187"/>
      <c r="D970" s="187"/>
      <c r="E970" s="187"/>
      <c r="F970" s="187"/>
      <c r="G970" s="187"/>
      <c r="H970" s="187"/>
      <c r="I970" s="187"/>
      <c r="J970" s="187"/>
      <c r="K970" s="187"/>
      <c r="L970" s="187"/>
      <c r="M970" s="187"/>
      <c r="N970" s="187"/>
      <c r="O970" s="187"/>
      <c r="P970" s="187"/>
      <c r="Q970" s="187"/>
      <c r="R970" s="187"/>
      <c r="S970" s="187"/>
      <c r="T970" s="187"/>
      <c r="U970" s="187"/>
      <c r="V970" s="187"/>
      <c r="W970" s="187"/>
      <c r="X970" s="187"/>
      <c r="Y970" s="187"/>
      <c r="Z970" s="187"/>
    </row>
    <row r="971" spans="1:26" ht="12" customHeight="1" x14ac:dyDescent="0.25">
      <c r="A971" s="187"/>
      <c r="B971" s="187"/>
      <c r="C971" s="187"/>
      <c r="D971" s="187"/>
      <c r="E971" s="187"/>
      <c r="F971" s="187"/>
      <c r="G971" s="187"/>
      <c r="H971" s="187"/>
      <c r="I971" s="187"/>
      <c r="J971" s="187"/>
      <c r="K971" s="187"/>
      <c r="L971" s="187"/>
      <c r="M971" s="187"/>
      <c r="N971" s="187"/>
      <c r="O971" s="187"/>
      <c r="P971" s="187"/>
      <c r="Q971" s="187"/>
      <c r="R971" s="187"/>
      <c r="S971" s="187"/>
      <c r="T971" s="187"/>
      <c r="U971" s="187"/>
      <c r="V971" s="187"/>
      <c r="W971" s="187"/>
      <c r="X971" s="187"/>
      <c r="Y971" s="187"/>
      <c r="Z971" s="187"/>
    </row>
    <row r="972" spans="1:26" ht="12" customHeight="1" x14ac:dyDescent="0.25">
      <c r="A972" s="187"/>
      <c r="B972" s="187"/>
      <c r="C972" s="187"/>
      <c r="D972" s="187"/>
      <c r="E972" s="187"/>
      <c r="F972" s="187"/>
      <c r="G972" s="187"/>
      <c r="H972" s="187"/>
      <c r="I972" s="187"/>
      <c r="J972" s="187"/>
      <c r="K972" s="187"/>
      <c r="L972" s="187"/>
      <c r="M972" s="187"/>
      <c r="N972" s="187"/>
      <c r="O972" s="187"/>
      <c r="P972" s="187"/>
      <c r="Q972" s="187"/>
      <c r="R972" s="187"/>
      <c r="S972" s="187"/>
      <c r="T972" s="187"/>
      <c r="U972" s="187"/>
      <c r="V972" s="187"/>
      <c r="W972" s="187"/>
      <c r="X972" s="187"/>
      <c r="Y972" s="187"/>
      <c r="Z972" s="187"/>
    </row>
    <row r="973" spans="1:26" ht="12" customHeight="1" x14ac:dyDescent="0.25">
      <c r="A973" s="187"/>
      <c r="B973" s="187"/>
      <c r="C973" s="187"/>
      <c r="D973" s="187"/>
      <c r="E973" s="187"/>
      <c r="F973" s="187"/>
      <c r="G973" s="187"/>
      <c r="H973" s="187"/>
      <c r="I973" s="187"/>
      <c r="J973" s="187"/>
      <c r="K973" s="187"/>
      <c r="L973" s="187"/>
      <c r="M973" s="187"/>
      <c r="N973" s="187"/>
      <c r="O973" s="187"/>
      <c r="P973" s="187"/>
      <c r="Q973" s="187"/>
      <c r="R973" s="187"/>
      <c r="S973" s="187"/>
      <c r="T973" s="187"/>
      <c r="U973" s="187"/>
      <c r="V973" s="187"/>
      <c r="W973" s="187"/>
      <c r="X973" s="187"/>
      <c r="Y973" s="187"/>
      <c r="Z973" s="187"/>
    </row>
    <row r="974" spans="1:26" ht="12" customHeight="1" x14ac:dyDescent="0.25">
      <c r="A974" s="187"/>
      <c r="B974" s="187"/>
      <c r="C974" s="187"/>
      <c r="D974" s="187"/>
      <c r="E974" s="187"/>
      <c r="F974" s="187"/>
      <c r="G974" s="187"/>
      <c r="H974" s="187"/>
      <c r="I974" s="187"/>
      <c r="J974" s="187"/>
      <c r="K974" s="187"/>
      <c r="L974" s="187"/>
      <c r="M974" s="187"/>
      <c r="N974" s="187"/>
      <c r="O974" s="187"/>
      <c r="P974" s="187"/>
      <c r="Q974" s="187"/>
      <c r="R974" s="187"/>
      <c r="S974" s="187"/>
      <c r="T974" s="187"/>
      <c r="U974" s="187"/>
      <c r="V974" s="187"/>
      <c r="W974" s="187"/>
      <c r="X974" s="187"/>
      <c r="Y974" s="187"/>
      <c r="Z974" s="187"/>
    </row>
    <row r="975" spans="1:26" ht="12" customHeight="1" x14ac:dyDescent="0.25">
      <c r="A975" s="187"/>
      <c r="B975" s="187"/>
      <c r="C975" s="187"/>
      <c r="D975" s="187"/>
      <c r="E975" s="187"/>
      <c r="F975" s="187"/>
      <c r="G975" s="187"/>
      <c r="H975" s="187"/>
      <c r="I975" s="187"/>
      <c r="J975" s="187"/>
      <c r="K975" s="187"/>
      <c r="L975" s="187"/>
      <c r="M975" s="187"/>
      <c r="N975" s="187"/>
      <c r="O975" s="187"/>
      <c r="P975" s="187"/>
      <c r="Q975" s="187"/>
      <c r="R975" s="187"/>
      <c r="S975" s="187"/>
      <c r="T975" s="187"/>
      <c r="U975" s="187"/>
      <c r="V975" s="187"/>
      <c r="W975" s="187"/>
      <c r="X975" s="187"/>
      <c r="Y975" s="187"/>
      <c r="Z975" s="187"/>
    </row>
    <row r="976" spans="1:26" ht="12" customHeight="1" x14ac:dyDescent="0.25">
      <c r="A976" s="187"/>
      <c r="B976" s="187"/>
      <c r="C976" s="187"/>
      <c r="D976" s="187"/>
      <c r="E976" s="187"/>
      <c r="F976" s="187"/>
      <c r="G976" s="187"/>
      <c r="H976" s="187"/>
      <c r="I976" s="187"/>
      <c r="J976" s="187"/>
      <c r="K976" s="187"/>
      <c r="L976" s="187"/>
      <c r="M976" s="187"/>
      <c r="N976" s="187"/>
      <c r="O976" s="187"/>
      <c r="P976" s="187"/>
      <c r="Q976" s="187"/>
      <c r="R976" s="187"/>
      <c r="S976" s="187"/>
      <c r="T976" s="187"/>
      <c r="U976" s="187"/>
      <c r="V976" s="187"/>
      <c r="W976" s="187"/>
      <c r="X976" s="187"/>
      <c r="Y976" s="187"/>
      <c r="Z976" s="187"/>
    </row>
    <row r="977" spans="1:26" ht="12" customHeight="1" x14ac:dyDescent="0.25">
      <c r="A977" s="187"/>
      <c r="B977" s="187"/>
      <c r="C977" s="187"/>
      <c r="D977" s="187"/>
      <c r="E977" s="187"/>
      <c r="F977" s="187"/>
      <c r="G977" s="187"/>
      <c r="H977" s="187"/>
      <c r="I977" s="187"/>
      <c r="J977" s="187"/>
      <c r="K977" s="187"/>
      <c r="L977" s="187"/>
      <c r="M977" s="187"/>
      <c r="N977" s="187"/>
      <c r="O977" s="187"/>
      <c r="P977" s="187"/>
      <c r="Q977" s="187"/>
      <c r="R977" s="187"/>
      <c r="S977" s="187"/>
      <c r="T977" s="187"/>
      <c r="U977" s="187"/>
      <c r="V977" s="187"/>
      <c r="W977" s="187"/>
      <c r="X977" s="187"/>
      <c r="Y977" s="187"/>
      <c r="Z977" s="187"/>
    </row>
    <row r="978" spans="1:26" ht="12" customHeight="1" x14ac:dyDescent="0.25">
      <c r="A978" s="187"/>
      <c r="B978" s="187"/>
      <c r="C978" s="187"/>
      <c r="D978" s="187"/>
      <c r="E978" s="187"/>
      <c r="F978" s="187"/>
      <c r="G978" s="187"/>
      <c r="H978" s="187"/>
      <c r="I978" s="187"/>
      <c r="J978" s="187"/>
      <c r="K978" s="187"/>
      <c r="L978" s="187"/>
      <c r="M978" s="187"/>
      <c r="N978" s="187"/>
      <c r="O978" s="187"/>
      <c r="P978" s="187"/>
      <c r="Q978" s="187"/>
      <c r="R978" s="187"/>
      <c r="S978" s="187"/>
      <c r="T978" s="187"/>
      <c r="U978" s="187"/>
      <c r="V978" s="187"/>
      <c r="W978" s="187"/>
      <c r="X978" s="187"/>
      <c r="Y978" s="187"/>
      <c r="Z978" s="187"/>
    </row>
    <row r="979" spans="1:26" ht="12" customHeight="1" x14ac:dyDescent="0.25">
      <c r="A979" s="187"/>
      <c r="B979" s="187"/>
      <c r="C979" s="187"/>
      <c r="D979" s="187"/>
      <c r="E979" s="187"/>
      <c r="F979" s="187"/>
      <c r="G979" s="187"/>
      <c r="H979" s="187"/>
      <c r="I979" s="187"/>
      <c r="J979" s="187"/>
      <c r="K979" s="187"/>
      <c r="L979" s="187"/>
      <c r="M979" s="187"/>
      <c r="N979" s="187"/>
      <c r="O979" s="187"/>
      <c r="P979" s="187"/>
      <c r="Q979" s="187"/>
      <c r="R979" s="187"/>
      <c r="S979" s="187"/>
      <c r="T979" s="187"/>
      <c r="U979" s="187"/>
      <c r="V979" s="187"/>
      <c r="W979" s="187"/>
      <c r="X979" s="187"/>
      <c r="Y979" s="187"/>
      <c r="Z979" s="187"/>
    </row>
    <row r="980" spans="1:26" ht="12" customHeight="1" x14ac:dyDescent="0.25">
      <c r="A980" s="187"/>
      <c r="B980" s="187"/>
      <c r="C980" s="187"/>
      <c r="D980" s="187"/>
      <c r="E980" s="187"/>
      <c r="F980" s="187"/>
      <c r="G980" s="187"/>
      <c r="H980" s="187"/>
      <c r="I980" s="187"/>
      <c r="J980" s="187"/>
      <c r="K980" s="187"/>
      <c r="L980" s="187"/>
      <c r="M980" s="187"/>
      <c r="N980" s="187"/>
      <c r="O980" s="187"/>
      <c r="P980" s="187"/>
      <c r="Q980" s="187"/>
      <c r="R980" s="187"/>
      <c r="S980" s="187"/>
      <c r="T980" s="187"/>
      <c r="U980" s="187"/>
      <c r="V980" s="187"/>
      <c r="W980" s="187"/>
      <c r="X980" s="187"/>
      <c r="Y980" s="187"/>
      <c r="Z980" s="187"/>
    </row>
    <row r="981" spans="1:26" ht="12" customHeight="1" x14ac:dyDescent="0.25">
      <c r="A981" s="187"/>
      <c r="B981" s="187"/>
      <c r="C981" s="187"/>
      <c r="D981" s="187"/>
      <c r="E981" s="187"/>
      <c r="F981" s="187"/>
      <c r="G981" s="187"/>
      <c r="H981" s="187"/>
      <c r="I981" s="187"/>
      <c r="J981" s="187"/>
      <c r="K981" s="187"/>
      <c r="L981" s="187"/>
      <c r="M981" s="187"/>
      <c r="N981" s="187"/>
      <c r="O981" s="187"/>
      <c r="P981" s="187"/>
      <c r="Q981" s="187"/>
      <c r="R981" s="187"/>
      <c r="S981" s="187"/>
      <c r="T981" s="187"/>
      <c r="U981" s="187"/>
      <c r="V981" s="187"/>
      <c r="W981" s="187"/>
      <c r="X981" s="187"/>
      <c r="Y981" s="187"/>
      <c r="Z981" s="187"/>
    </row>
    <row r="982" spans="1:26" ht="12" customHeight="1" x14ac:dyDescent="0.25">
      <c r="A982" s="187"/>
      <c r="B982" s="187"/>
      <c r="C982" s="187"/>
      <c r="D982" s="187"/>
      <c r="E982" s="187"/>
      <c r="F982" s="187"/>
      <c r="G982" s="187"/>
      <c r="H982" s="187"/>
      <c r="I982" s="187"/>
      <c r="J982" s="187"/>
      <c r="K982" s="187"/>
      <c r="L982" s="187"/>
      <c r="M982" s="187"/>
      <c r="N982" s="187"/>
      <c r="O982" s="187"/>
      <c r="P982" s="187"/>
      <c r="Q982" s="187"/>
      <c r="R982" s="187"/>
      <c r="S982" s="187"/>
      <c r="T982" s="187"/>
      <c r="U982" s="187"/>
      <c r="V982" s="187"/>
      <c r="W982" s="187"/>
      <c r="X982" s="187"/>
      <c r="Y982" s="187"/>
      <c r="Z982" s="187"/>
    </row>
    <row r="983" spans="1:26" ht="12" customHeight="1" x14ac:dyDescent="0.25">
      <c r="A983" s="187"/>
      <c r="B983" s="187"/>
      <c r="C983" s="187"/>
      <c r="D983" s="187"/>
      <c r="E983" s="187"/>
      <c r="F983" s="187"/>
      <c r="G983" s="187"/>
      <c r="H983" s="187"/>
      <c r="I983" s="187"/>
      <c r="J983" s="187"/>
      <c r="K983" s="187"/>
      <c r="L983" s="187"/>
      <c r="M983" s="187"/>
      <c r="N983" s="187"/>
      <c r="O983" s="187"/>
      <c r="P983" s="187"/>
      <c r="Q983" s="187"/>
      <c r="R983" s="187"/>
      <c r="S983" s="187"/>
      <c r="T983" s="187"/>
      <c r="U983" s="187"/>
      <c r="V983" s="187"/>
      <c r="W983" s="187"/>
      <c r="X983" s="187"/>
      <c r="Y983" s="187"/>
      <c r="Z983" s="187"/>
    </row>
    <row r="984" spans="1:26" ht="12" customHeight="1" x14ac:dyDescent="0.25">
      <c r="A984" s="187"/>
      <c r="B984" s="187"/>
      <c r="C984" s="187"/>
      <c r="D984" s="187"/>
      <c r="E984" s="187"/>
      <c r="F984" s="187"/>
      <c r="G984" s="187"/>
      <c r="H984" s="187"/>
      <c r="I984" s="187"/>
      <c r="J984" s="187"/>
      <c r="K984" s="187"/>
      <c r="L984" s="187"/>
      <c r="M984" s="187"/>
      <c r="N984" s="187"/>
      <c r="O984" s="187"/>
      <c r="P984" s="187"/>
      <c r="Q984" s="187"/>
      <c r="R984" s="187"/>
      <c r="S984" s="187"/>
      <c r="T984" s="187"/>
      <c r="U984" s="187"/>
      <c r="V984" s="187"/>
      <c r="W984" s="187"/>
      <c r="X984" s="187"/>
      <c r="Y984" s="187"/>
      <c r="Z984" s="187"/>
    </row>
    <row r="985" spans="1:26" ht="12" customHeight="1" x14ac:dyDescent="0.25">
      <c r="A985" s="187"/>
      <c r="B985" s="187"/>
      <c r="C985" s="187"/>
      <c r="D985" s="187"/>
      <c r="E985" s="187"/>
      <c r="F985" s="187"/>
      <c r="G985" s="187"/>
      <c r="H985" s="187"/>
      <c r="I985" s="187"/>
      <c r="J985" s="187"/>
      <c r="K985" s="187"/>
      <c r="L985" s="187"/>
      <c r="M985" s="187"/>
      <c r="N985" s="187"/>
      <c r="O985" s="187"/>
      <c r="P985" s="187"/>
      <c r="Q985" s="187"/>
      <c r="R985" s="187"/>
      <c r="S985" s="187"/>
      <c r="T985" s="187"/>
      <c r="U985" s="187"/>
      <c r="V985" s="187"/>
      <c r="W985" s="187"/>
      <c r="X985" s="187"/>
      <c r="Y985" s="187"/>
      <c r="Z985" s="187"/>
    </row>
    <row r="986" spans="1:26" ht="12" customHeight="1" x14ac:dyDescent="0.25">
      <c r="A986" s="187"/>
      <c r="B986" s="187"/>
      <c r="C986" s="187"/>
      <c r="D986" s="187"/>
      <c r="E986" s="187"/>
      <c r="F986" s="187"/>
      <c r="G986" s="187"/>
      <c r="H986" s="187"/>
      <c r="I986" s="187"/>
      <c r="J986" s="187"/>
      <c r="K986" s="187"/>
      <c r="L986" s="187"/>
      <c r="M986" s="187"/>
      <c r="N986" s="187"/>
      <c r="O986" s="187"/>
      <c r="P986" s="187"/>
      <c r="Q986" s="187"/>
      <c r="R986" s="187"/>
      <c r="S986" s="187"/>
      <c r="T986" s="187"/>
      <c r="U986" s="187"/>
      <c r="V986" s="187"/>
      <c r="W986" s="187"/>
      <c r="X986" s="187"/>
      <c r="Y986" s="187"/>
      <c r="Z986" s="187"/>
    </row>
    <row r="987" spans="1:26" ht="12" customHeight="1" x14ac:dyDescent="0.25">
      <c r="A987" s="187"/>
      <c r="B987" s="187"/>
      <c r="C987" s="187"/>
      <c r="D987" s="187"/>
      <c r="E987" s="187"/>
      <c r="F987" s="187"/>
      <c r="G987" s="187"/>
      <c r="H987" s="187"/>
      <c r="I987" s="187"/>
      <c r="J987" s="187"/>
      <c r="K987" s="187"/>
      <c r="L987" s="187"/>
      <c r="M987" s="187"/>
      <c r="N987" s="187"/>
      <c r="O987" s="187"/>
      <c r="P987" s="187"/>
      <c r="Q987" s="187"/>
      <c r="R987" s="187"/>
      <c r="S987" s="187"/>
      <c r="T987" s="187"/>
      <c r="U987" s="187"/>
      <c r="V987" s="187"/>
      <c r="W987" s="187"/>
      <c r="X987" s="187"/>
      <c r="Y987" s="187"/>
      <c r="Z987" s="187"/>
    </row>
    <row r="988" spans="1:26" ht="12" customHeight="1" x14ac:dyDescent="0.25">
      <c r="A988" s="187"/>
      <c r="B988" s="187"/>
      <c r="C988" s="187"/>
      <c r="D988" s="187"/>
      <c r="E988" s="187"/>
      <c r="F988" s="187"/>
      <c r="G988" s="187"/>
      <c r="H988" s="187"/>
      <c r="I988" s="187"/>
      <c r="J988" s="187"/>
      <c r="K988" s="187"/>
      <c r="L988" s="187"/>
      <c r="M988" s="187"/>
      <c r="N988" s="187"/>
      <c r="O988" s="187"/>
      <c r="P988" s="187"/>
      <c r="Q988" s="187"/>
      <c r="R988" s="187"/>
      <c r="S988" s="187"/>
      <c r="T988" s="187"/>
      <c r="U988" s="187"/>
      <c r="V988" s="187"/>
      <c r="W988" s="187"/>
      <c r="X988" s="187"/>
      <c r="Y988" s="187"/>
      <c r="Z988" s="187"/>
    </row>
    <row r="989" spans="1:26" ht="12" customHeight="1" x14ac:dyDescent="0.25">
      <c r="A989" s="187"/>
      <c r="B989" s="187"/>
      <c r="C989" s="187"/>
      <c r="D989" s="187"/>
      <c r="E989" s="187"/>
      <c r="F989" s="187"/>
      <c r="G989" s="187"/>
      <c r="H989" s="187"/>
      <c r="I989" s="187"/>
      <c r="J989" s="187"/>
      <c r="K989" s="187"/>
      <c r="L989" s="187"/>
      <c r="M989" s="187"/>
      <c r="N989" s="187"/>
      <c r="O989" s="187"/>
      <c r="P989" s="187"/>
      <c r="Q989" s="187"/>
      <c r="R989" s="187"/>
      <c r="S989" s="187"/>
      <c r="T989" s="187"/>
      <c r="U989" s="187"/>
      <c r="V989" s="187"/>
      <c r="W989" s="187"/>
      <c r="X989" s="187"/>
      <c r="Y989" s="187"/>
      <c r="Z989" s="187"/>
    </row>
    <row r="990" spans="1:26" ht="12" customHeight="1" x14ac:dyDescent="0.25">
      <c r="A990" s="187"/>
      <c r="B990" s="187"/>
      <c r="C990" s="187"/>
      <c r="D990" s="187"/>
      <c r="E990" s="187"/>
      <c r="F990" s="187"/>
      <c r="G990" s="187"/>
      <c r="H990" s="187"/>
      <c r="I990" s="187"/>
      <c r="J990" s="187"/>
      <c r="K990" s="187"/>
      <c r="L990" s="187"/>
      <c r="M990" s="187"/>
      <c r="N990" s="187"/>
      <c r="O990" s="187"/>
      <c r="P990" s="187"/>
      <c r="Q990" s="187"/>
      <c r="R990" s="187"/>
      <c r="S990" s="187"/>
      <c r="T990" s="187"/>
      <c r="U990" s="187"/>
      <c r="V990" s="187"/>
      <c r="W990" s="187"/>
      <c r="X990" s="187"/>
      <c r="Y990" s="187"/>
      <c r="Z990" s="187"/>
    </row>
    <row r="991" spans="1:26" ht="12" customHeight="1" x14ac:dyDescent="0.25">
      <c r="A991" s="187"/>
      <c r="B991" s="187"/>
      <c r="C991" s="187"/>
      <c r="D991" s="187"/>
      <c r="E991" s="187"/>
      <c r="F991" s="187"/>
      <c r="G991" s="187"/>
      <c r="H991" s="187"/>
      <c r="I991" s="187"/>
      <c r="J991" s="187"/>
      <c r="K991" s="187"/>
      <c r="L991" s="187"/>
      <c r="M991" s="187"/>
      <c r="N991" s="187"/>
      <c r="O991" s="187"/>
      <c r="P991" s="187"/>
      <c r="Q991" s="187"/>
      <c r="R991" s="187"/>
      <c r="S991" s="187"/>
      <c r="T991" s="187"/>
      <c r="U991" s="187"/>
      <c r="V991" s="187"/>
      <c r="W991" s="187"/>
      <c r="X991" s="187"/>
      <c r="Y991" s="187"/>
      <c r="Z991" s="187"/>
    </row>
    <row r="992" spans="1:26" ht="12" customHeight="1" x14ac:dyDescent="0.25">
      <c r="A992" s="187"/>
      <c r="B992" s="187"/>
      <c r="C992" s="187"/>
      <c r="D992" s="187"/>
      <c r="E992" s="187"/>
      <c r="F992" s="187"/>
      <c r="G992" s="187"/>
      <c r="H992" s="187"/>
      <c r="I992" s="187"/>
      <c r="J992" s="187"/>
      <c r="K992" s="187"/>
      <c r="L992" s="187"/>
      <c r="M992" s="187"/>
      <c r="N992" s="187"/>
      <c r="O992" s="187"/>
      <c r="P992" s="187"/>
      <c r="Q992" s="187"/>
      <c r="R992" s="187"/>
      <c r="S992" s="187"/>
      <c r="T992" s="187"/>
      <c r="U992" s="187"/>
      <c r="V992" s="187"/>
      <c r="W992" s="187"/>
      <c r="X992" s="187"/>
      <c r="Y992" s="187"/>
      <c r="Z992" s="187"/>
    </row>
    <row r="993" spans="1:26" ht="12" customHeight="1" x14ac:dyDescent="0.25">
      <c r="A993" s="187"/>
      <c r="B993" s="187"/>
      <c r="C993" s="187"/>
      <c r="D993" s="187"/>
      <c r="E993" s="187"/>
      <c r="F993" s="187"/>
      <c r="G993" s="187"/>
      <c r="H993" s="187"/>
      <c r="I993" s="187"/>
      <c r="J993" s="187"/>
      <c r="K993" s="187"/>
      <c r="L993" s="187"/>
      <c r="M993" s="187"/>
      <c r="N993" s="187"/>
      <c r="O993" s="187"/>
      <c r="P993" s="187"/>
      <c r="Q993" s="187"/>
      <c r="R993" s="187"/>
      <c r="S993" s="187"/>
      <c r="T993" s="187"/>
      <c r="U993" s="187"/>
      <c r="V993" s="187"/>
      <c r="W993" s="187"/>
      <c r="X993" s="187"/>
      <c r="Y993" s="187"/>
      <c r="Z993" s="187"/>
    </row>
    <row r="994" spans="1:26" ht="12" customHeight="1" x14ac:dyDescent="0.25">
      <c r="A994" s="187"/>
      <c r="B994" s="187"/>
      <c r="C994" s="187"/>
      <c r="D994" s="187"/>
      <c r="E994" s="187"/>
      <c r="F994" s="187"/>
      <c r="G994" s="187"/>
      <c r="H994" s="187"/>
      <c r="I994" s="187"/>
      <c r="J994" s="187"/>
      <c r="K994" s="187"/>
      <c r="L994" s="187"/>
      <c r="M994" s="187"/>
      <c r="N994" s="187"/>
      <c r="O994" s="187"/>
      <c r="P994" s="187"/>
      <c r="Q994" s="187"/>
      <c r="R994" s="187"/>
      <c r="S994" s="187"/>
      <c r="T994" s="187"/>
      <c r="U994" s="187"/>
      <c r="V994" s="187"/>
      <c r="W994" s="187"/>
      <c r="X994" s="187"/>
      <c r="Y994" s="187"/>
      <c r="Z994" s="187"/>
    </row>
    <row r="995" spans="1:26" ht="12" customHeight="1" x14ac:dyDescent="0.25">
      <c r="A995" s="187"/>
      <c r="B995" s="187"/>
      <c r="C995" s="187"/>
      <c r="D995" s="187"/>
      <c r="E995" s="187"/>
      <c r="F995" s="187"/>
      <c r="G995" s="187"/>
      <c r="H995" s="187"/>
      <c r="I995" s="187"/>
      <c r="J995" s="187"/>
      <c r="K995" s="187"/>
      <c r="L995" s="187"/>
      <c r="M995" s="187"/>
      <c r="N995" s="187"/>
      <c r="O995" s="187"/>
      <c r="P995" s="187"/>
      <c r="Q995" s="187"/>
      <c r="R995" s="187"/>
      <c r="S995" s="187"/>
      <c r="T995" s="187"/>
      <c r="U995" s="187"/>
      <c r="V995" s="187"/>
      <c r="W995" s="187"/>
      <c r="X995" s="187"/>
      <c r="Y995" s="187"/>
      <c r="Z995" s="187"/>
    </row>
    <row r="996" spans="1:26" ht="12" customHeight="1" x14ac:dyDescent="0.25">
      <c r="A996" s="187"/>
      <c r="B996" s="187"/>
      <c r="C996" s="187"/>
      <c r="D996" s="187"/>
      <c r="E996" s="187"/>
      <c r="F996" s="187"/>
      <c r="G996" s="187"/>
      <c r="H996" s="187"/>
      <c r="I996" s="187"/>
      <c r="J996" s="187"/>
      <c r="K996" s="187"/>
      <c r="L996" s="187"/>
      <c r="M996" s="187"/>
      <c r="N996" s="187"/>
      <c r="O996" s="187"/>
      <c r="P996" s="187"/>
      <c r="Q996" s="187"/>
      <c r="R996" s="187"/>
      <c r="S996" s="187"/>
      <c r="T996" s="187"/>
      <c r="U996" s="187"/>
      <c r="V996" s="187"/>
      <c r="W996" s="187"/>
      <c r="X996" s="187"/>
      <c r="Y996" s="187"/>
      <c r="Z996" s="187"/>
    </row>
    <row r="997" spans="1:26" ht="12" customHeight="1" x14ac:dyDescent="0.25">
      <c r="A997" s="187"/>
      <c r="B997" s="187"/>
      <c r="C997" s="187"/>
      <c r="D997" s="187"/>
      <c r="E997" s="187"/>
      <c r="F997" s="187"/>
      <c r="G997" s="187"/>
      <c r="H997" s="187"/>
      <c r="I997" s="187"/>
      <c r="J997" s="187"/>
      <c r="K997" s="187"/>
      <c r="L997" s="187"/>
      <c r="M997" s="187"/>
      <c r="N997" s="187"/>
      <c r="O997" s="187"/>
      <c r="P997" s="187"/>
      <c r="Q997" s="187"/>
      <c r="R997" s="187"/>
      <c r="S997" s="187"/>
      <c r="T997" s="187"/>
      <c r="U997" s="187"/>
      <c r="V997" s="187"/>
      <c r="W997" s="187"/>
      <c r="X997" s="187"/>
      <c r="Y997" s="187"/>
      <c r="Z997" s="187"/>
    </row>
    <row r="998" spans="1:26" ht="12" customHeight="1" x14ac:dyDescent="0.25">
      <c r="A998" s="187"/>
      <c r="B998" s="187"/>
      <c r="C998" s="187"/>
      <c r="D998" s="187"/>
      <c r="E998" s="187"/>
      <c r="F998" s="187"/>
      <c r="G998" s="187"/>
      <c r="H998" s="187"/>
      <c r="I998" s="187"/>
      <c r="J998" s="187"/>
      <c r="K998" s="187"/>
      <c r="L998" s="187"/>
      <c r="M998" s="187"/>
      <c r="N998" s="187"/>
      <c r="O998" s="187"/>
      <c r="P998" s="187"/>
      <c r="Q998" s="187"/>
      <c r="R998" s="187"/>
      <c r="S998" s="187"/>
      <c r="T998" s="187"/>
      <c r="U998" s="187"/>
      <c r="V998" s="187"/>
      <c r="W998" s="187"/>
      <c r="X998" s="187"/>
      <c r="Y998" s="187"/>
      <c r="Z998" s="187"/>
    </row>
    <row r="999" spans="1:26" ht="12" customHeight="1" x14ac:dyDescent="0.25">
      <c r="A999" s="187"/>
      <c r="B999" s="187"/>
      <c r="C999" s="187"/>
      <c r="D999" s="187"/>
      <c r="E999" s="187"/>
      <c r="F999" s="187"/>
      <c r="G999" s="187"/>
      <c r="H999" s="187"/>
      <c r="I999" s="187"/>
      <c r="J999" s="187"/>
      <c r="K999" s="187"/>
      <c r="L999" s="187"/>
      <c r="M999" s="187"/>
      <c r="N999" s="187"/>
      <c r="O999" s="187"/>
      <c r="P999" s="187"/>
      <c r="Q999" s="187"/>
      <c r="R999" s="187"/>
      <c r="S999" s="187"/>
      <c r="T999" s="187"/>
      <c r="U999" s="187"/>
      <c r="V999" s="187"/>
      <c r="W999" s="187"/>
      <c r="X999" s="187"/>
      <c r="Y999" s="187"/>
      <c r="Z999" s="187"/>
    </row>
    <row r="1000" spans="1:26" ht="12" customHeight="1" x14ac:dyDescent="0.25">
      <c r="A1000" s="187"/>
      <c r="B1000" s="187"/>
      <c r="C1000" s="187"/>
      <c r="D1000" s="187"/>
      <c r="E1000" s="187"/>
      <c r="F1000" s="187"/>
      <c r="G1000" s="187"/>
      <c r="H1000" s="187"/>
      <c r="I1000" s="187"/>
      <c r="J1000" s="187"/>
      <c r="K1000" s="187"/>
      <c r="L1000" s="187"/>
      <c r="M1000" s="187"/>
      <c r="N1000" s="187"/>
      <c r="O1000" s="187"/>
      <c r="P1000" s="187"/>
      <c r="Q1000" s="187"/>
      <c r="R1000" s="187"/>
      <c r="S1000" s="187"/>
      <c r="T1000" s="187"/>
      <c r="U1000" s="187"/>
      <c r="V1000" s="187"/>
      <c r="W1000" s="187"/>
      <c r="X1000" s="187"/>
      <c r="Y1000" s="187"/>
      <c r="Z1000" s="187"/>
    </row>
  </sheetData>
  <mergeCells count="7">
    <mergeCell ref="A27:Q27"/>
    <mergeCell ref="C31:K32"/>
    <mergeCell ref="A1:K1"/>
    <mergeCell ref="C29:K30"/>
    <mergeCell ref="A24:F24"/>
    <mergeCell ref="A25:F25"/>
    <mergeCell ref="B13:O23"/>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24" workbookViewId="0">
      <selection activeCell="A38" sqref="A38"/>
    </sheetView>
  </sheetViews>
  <sheetFormatPr defaultColWidth="14.44140625" defaultRowHeight="15" customHeight="1" x14ac:dyDescent="0.25"/>
  <cols>
    <col min="1" max="1" width="126.88671875" customWidth="1"/>
    <col min="2" max="13" width="9.109375" customWidth="1"/>
    <col min="14" max="26" width="10" customWidth="1"/>
  </cols>
  <sheetData>
    <row r="1" spans="1:26" ht="12"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5" customHeight="1" x14ac:dyDescent="0.3">
      <c r="A3" s="2" t="s">
        <v>1</v>
      </c>
      <c r="B3" s="1"/>
      <c r="C3" s="1"/>
      <c r="D3" s="1"/>
      <c r="E3" s="1"/>
      <c r="F3" s="1"/>
      <c r="G3" s="1"/>
      <c r="H3" s="1"/>
      <c r="I3" s="1"/>
      <c r="J3" s="1"/>
      <c r="K3" s="1"/>
      <c r="L3" s="1"/>
      <c r="M3" s="1"/>
      <c r="N3" s="1"/>
      <c r="O3" s="1"/>
      <c r="P3" s="1"/>
      <c r="Q3" s="1"/>
      <c r="R3" s="1"/>
      <c r="S3" s="1"/>
      <c r="T3" s="1"/>
      <c r="U3" s="1"/>
      <c r="V3" s="1"/>
      <c r="W3" s="1"/>
      <c r="X3" s="1"/>
      <c r="Y3" s="1"/>
      <c r="Z3" s="1"/>
    </row>
    <row r="4" spans="1:26" ht="125.25" customHeight="1" x14ac:dyDescent="0.25">
      <c r="A4" s="18" t="s">
        <v>2</v>
      </c>
      <c r="B4" s="5"/>
      <c r="C4" s="5"/>
      <c r="D4" s="5"/>
      <c r="E4" s="5"/>
      <c r="F4" s="5"/>
      <c r="G4" s="5"/>
      <c r="H4" s="5"/>
      <c r="I4" s="5"/>
      <c r="J4" s="5"/>
      <c r="K4" s="5"/>
      <c r="L4" s="5"/>
      <c r="M4" s="5"/>
      <c r="N4" s="1"/>
      <c r="O4" s="1"/>
      <c r="P4" s="1"/>
      <c r="Q4" s="1"/>
      <c r="R4" s="1"/>
      <c r="S4" s="1"/>
      <c r="T4" s="1"/>
      <c r="U4" s="1"/>
      <c r="V4" s="1"/>
      <c r="W4" s="1"/>
      <c r="X4" s="1"/>
      <c r="Y4" s="1"/>
      <c r="Z4" s="1"/>
    </row>
    <row r="5" spans="1:26" ht="12" customHeight="1" x14ac:dyDescent="0.25">
      <c r="A5" s="5"/>
      <c r="B5" s="5"/>
      <c r="C5" s="5"/>
      <c r="D5" s="5"/>
      <c r="E5" s="5"/>
      <c r="F5" s="5"/>
      <c r="G5" s="5"/>
      <c r="H5" s="5"/>
      <c r="I5" s="5"/>
      <c r="J5" s="5"/>
      <c r="K5" s="5"/>
      <c r="L5" s="5"/>
      <c r="M5" s="5"/>
      <c r="N5" s="1"/>
      <c r="O5" s="1"/>
      <c r="P5" s="1"/>
      <c r="Q5" s="1"/>
      <c r="R5" s="1"/>
      <c r="S5" s="1"/>
      <c r="T5" s="1"/>
      <c r="U5" s="1"/>
      <c r="V5" s="1"/>
      <c r="W5" s="1"/>
      <c r="X5" s="1"/>
      <c r="Y5" s="1"/>
      <c r="Z5" s="1"/>
    </row>
    <row r="6" spans="1:26" ht="15" customHeight="1" x14ac:dyDescent="0.3">
      <c r="A6" s="2" t="s">
        <v>32</v>
      </c>
      <c r="B6" s="5"/>
      <c r="C6" s="5"/>
      <c r="D6" s="5"/>
      <c r="E6" s="5"/>
      <c r="F6" s="5"/>
      <c r="G6" s="5"/>
      <c r="H6" s="5"/>
      <c r="I6" s="5"/>
      <c r="J6" s="5"/>
      <c r="K6" s="5"/>
      <c r="L6" s="5"/>
      <c r="M6" s="5"/>
      <c r="N6" s="1"/>
      <c r="O6" s="1"/>
      <c r="P6" s="1"/>
      <c r="Q6" s="1"/>
      <c r="R6" s="1"/>
      <c r="S6" s="1"/>
      <c r="T6" s="1"/>
      <c r="U6" s="1"/>
      <c r="V6" s="1"/>
      <c r="W6" s="1"/>
      <c r="X6" s="1"/>
      <c r="Y6" s="1"/>
      <c r="Z6" s="1"/>
    </row>
    <row r="7" spans="1:26" ht="12.75" customHeight="1" x14ac:dyDescent="0.3">
      <c r="A7" s="7" t="s">
        <v>33</v>
      </c>
      <c r="B7" s="5"/>
      <c r="C7" s="5"/>
      <c r="D7" s="5"/>
      <c r="E7" s="5"/>
      <c r="F7" s="5"/>
      <c r="G7" s="5"/>
      <c r="H7" s="5"/>
      <c r="I7" s="5"/>
      <c r="J7" s="5"/>
      <c r="K7" s="5"/>
      <c r="L7" s="5"/>
      <c r="M7" s="5"/>
      <c r="N7" s="1"/>
      <c r="O7" s="1"/>
      <c r="P7" s="1"/>
      <c r="Q7" s="1"/>
      <c r="R7" s="1"/>
      <c r="S7" s="1"/>
      <c r="T7" s="1"/>
      <c r="U7" s="1"/>
      <c r="V7" s="1"/>
      <c r="W7" s="1"/>
      <c r="X7" s="1"/>
      <c r="Y7" s="1"/>
      <c r="Z7" s="1"/>
    </row>
    <row r="8" spans="1:26" ht="12.75" customHeight="1" x14ac:dyDescent="0.3">
      <c r="A8" s="7" t="s">
        <v>51</v>
      </c>
      <c r="B8" s="5"/>
      <c r="C8" s="5"/>
      <c r="D8" s="5"/>
      <c r="E8" s="5"/>
      <c r="F8" s="5"/>
      <c r="G8" s="5"/>
      <c r="H8" s="5"/>
      <c r="I8" s="5"/>
      <c r="J8" s="5"/>
      <c r="K8" s="5"/>
      <c r="L8" s="5"/>
      <c r="M8" s="5"/>
      <c r="N8" s="1"/>
      <c r="O8" s="1"/>
      <c r="P8" s="1"/>
      <c r="Q8" s="1"/>
      <c r="R8" s="1"/>
      <c r="S8" s="1"/>
      <c r="T8" s="1"/>
      <c r="U8" s="1"/>
      <c r="V8" s="1"/>
      <c r="W8" s="1"/>
      <c r="X8" s="1"/>
      <c r="Y8" s="1"/>
      <c r="Z8" s="1"/>
    </row>
    <row r="9" spans="1:26" ht="12.75" customHeight="1" x14ac:dyDescent="0.3">
      <c r="A9" s="7" t="s">
        <v>52</v>
      </c>
      <c r="B9" s="5"/>
      <c r="C9" s="5"/>
      <c r="D9" s="5"/>
      <c r="E9" s="5"/>
      <c r="F9" s="5"/>
      <c r="G9" s="5"/>
      <c r="H9" s="5"/>
      <c r="I9" s="5"/>
      <c r="J9" s="5"/>
      <c r="K9" s="5"/>
      <c r="L9" s="5"/>
      <c r="M9" s="5"/>
      <c r="N9" s="1"/>
      <c r="O9" s="1"/>
      <c r="P9" s="1"/>
      <c r="Q9" s="1"/>
      <c r="R9" s="1"/>
      <c r="S9" s="1"/>
      <c r="T9" s="1"/>
      <c r="U9" s="1"/>
      <c r="V9" s="1"/>
      <c r="W9" s="1"/>
      <c r="X9" s="1"/>
      <c r="Y9" s="1"/>
      <c r="Z9" s="1"/>
    </row>
    <row r="10" spans="1:26" ht="12.75" customHeight="1" x14ac:dyDescent="0.3">
      <c r="A10" s="7" t="s">
        <v>53</v>
      </c>
      <c r="B10" s="5"/>
      <c r="C10" s="5"/>
      <c r="D10" s="5"/>
      <c r="E10" s="5"/>
      <c r="F10" s="5"/>
      <c r="G10" s="5"/>
      <c r="H10" s="5"/>
      <c r="I10" s="5"/>
      <c r="J10" s="5"/>
      <c r="K10" s="5"/>
      <c r="L10" s="5"/>
      <c r="M10" s="5"/>
      <c r="N10" s="1"/>
      <c r="O10" s="1"/>
      <c r="P10" s="1"/>
      <c r="Q10" s="1"/>
      <c r="R10" s="1"/>
      <c r="S10" s="1"/>
      <c r="T10" s="1"/>
      <c r="U10" s="1"/>
      <c r="V10" s="1"/>
      <c r="W10" s="1"/>
      <c r="X10" s="1"/>
      <c r="Y10" s="1"/>
      <c r="Z10" s="1"/>
    </row>
    <row r="11" spans="1:26" ht="12.75" customHeight="1" x14ac:dyDescent="0.3">
      <c r="A11" s="7" t="s">
        <v>55</v>
      </c>
      <c r="B11" s="5"/>
      <c r="C11" s="5"/>
      <c r="D11" s="5"/>
      <c r="E11" s="5"/>
      <c r="F11" s="5"/>
      <c r="G11" s="5"/>
      <c r="H11" s="5"/>
      <c r="I11" s="5"/>
      <c r="J11" s="5"/>
      <c r="K11" s="5"/>
      <c r="L11" s="5"/>
      <c r="M11" s="5"/>
      <c r="N11" s="1"/>
      <c r="O11" s="1"/>
      <c r="P11" s="1"/>
      <c r="Q11" s="1"/>
      <c r="R11" s="1"/>
      <c r="S11" s="1"/>
      <c r="T11" s="1"/>
      <c r="U11" s="1"/>
      <c r="V11" s="1"/>
      <c r="W11" s="1"/>
      <c r="X11" s="1"/>
      <c r="Y11" s="1"/>
      <c r="Z11" s="1"/>
    </row>
    <row r="12" spans="1:26" ht="12.75" customHeight="1" x14ac:dyDescent="0.3">
      <c r="A12" s="7" t="s">
        <v>56</v>
      </c>
      <c r="B12" s="5"/>
      <c r="C12" s="5"/>
      <c r="D12" s="5"/>
      <c r="E12" s="5"/>
      <c r="F12" s="5"/>
      <c r="G12" s="5"/>
      <c r="H12" s="5"/>
      <c r="I12" s="5"/>
      <c r="J12" s="5"/>
      <c r="K12" s="5"/>
      <c r="L12" s="5"/>
      <c r="M12" s="5"/>
      <c r="N12" s="1"/>
      <c r="O12" s="1"/>
      <c r="P12" s="1"/>
      <c r="Q12" s="1"/>
      <c r="R12" s="1"/>
      <c r="S12" s="1"/>
      <c r="T12" s="1"/>
      <c r="U12" s="1"/>
      <c r="V12" s="1"/>
      <c r="W12" s="1"/>
      <c r="X12" s="1"/>
      <c r="Y12" s="1"/>
      <c r="Z12" s="1"/>
    </row>
    <row r="13" spans="1:26" ht="12.75" customHeight="1" x14ac:dyDescent="0.3">
      <c r="A13" s="7" t="s">
        <v>57</v>
      </c>
      <c r="B13" s="5"/>
      <c r="C13" s="5"/>
      <c r="D13" s="5"/>
      <c r="E13" s="5"/>
      <c r="F13" s="5"/>
      <c r="G13" s="5"/>
      <c r="H13" s="5"/>
      <c r="I13" s="5"/>
      <c r="J13" s="5"/>
      <c r="K13" s="5"/>
      <c r="L13" s="5"/>
      <c r="M13" s="5"/>
      <c r="N13" s="1"/>
      <c r="O13" s="1"/>
      <c r="P13" s="1"/>
      <c r="Q13" s="1"/>
      <c r="R13" s="1"/>
      <c r="S13" s="1"/>
      <c r="T13" s="1"/>
      <c r="U13" s="1"/>
      <c r="V13" s="1"/>
      <c r="W13" s="1"/>
      <c r="X13" s="1"/>
      <c r="Y13" s="1"/>
      <c r="Z13" s="1"/>
    </row>
    <row r="14" spans="1:26" ht="12.75" customHeight="1" x14ac:dyDescent="0.3">
      <c r="A14" s="7" t="s">
        <v>59</v>
      </c>
      <c r="B14" s="5"/>
      <c r="C14" s="5"/>
      <c r="D14" s="5"/>
      <c r="E14" s="5"/>
      <c r="F14" s="5"/>
      <c r="G14" s="5"/>
      <c r="H14" s="5"/>
      <c r="I14" s="5"/>
      <c r="J14" s="5"/>
      <c r="K14" s="5"/>
      <c r="L14" s="5"/>
      <c r="M14" s="5"/>
      <c r="N14" s="1"/>
      <c r="O14" s="1"/>
      <c r="P14" s="1"/>
      <c r="Q14" s="1"/>
      <c r="R14" s="1"/>
      <c r="S14" s="1"/>
      <c r="T14" s="1"/>
      <c r="U14" s="1"/>
      <c r="V14" s="1"/>
      <c r="W14" s="1"/>
      <c r="X14" s="1"/>
      <c r="Y14" s="1"/>
      <c r="Z14" s="1"/>
    </row>
    <row r="15" spans="1:26" ht="12.75" customHeight="1" x14ac:dyDescent="0.3">
      <c r="A15" s="7" t="s">
        <v>60</v>
      </c>
      <c r="B15" s="5"/>
      <c r="C15" s="5"/>
      <c r="D15" s="5"/>
      <c r="E15" s="5"/>
      <c r="F15" s="5"/>
      <c r="G15" s="5"/>
      <c r="H15" s="5"/>
      <c r="I15" s="5"/>
      <c r="J15" s="5"/>
      <c r="K15" s="5"/>
      <c r="L15" s="5"/>
      <c r="M15" s="5"/>
      <c r="N15" s="1"/>
      <c r="O15" s="1"/>
      <c r="P15" s="1"/>
      <c r="Q15" s="1"/>
      <c r="R15" s="1"/>
      <c r="S15" s="1"/>
      <c r="T15" s="1"/>
      <c r="U15" s="1"/>
      <c r="V15" s="1"/>
      <c r="W15" s="1"/>
      <c r="X15" s="1"/>
      <c r="Y15" s="1"/>
      <c r="Z15" s="1"/>
    </row>
    <row r="16" spans="1:26" ht="12.75" customHeight="1" x14ac:dyDescent="0.3">
      <c r="A16" s="7" t="s">
        <v>61</v>
      </c>
      <c r="B16" s="5"/>
      <c r="C16" s="5"/>
      <c r="D16" s="5"/>
      <c r="E16" s="5"/>
      <c r="F16" s="5"/>
      <c r="G16" s="5"/>
      <c r="H16" s="5"/>
      <c r="I16" s="5"/>
      <c r="J16" s="5"/>
      <c r="K16" s="5"/>
      <c r="L16" s="5"/>
      <c r="M16" s="5"/>
      <c r="N16" s="1"/>
      <c r="O16" s="1"/>
      <c r="P16" s="1"/>
      <c r="Q16" s="1"/>
      <c r="R16" s="1"/>
      <c r="S16" s="1"/>
      <c r="T16" s="1"/>
      <c r="U16" s="1"/>
      <c r="V16" s="1"/>
      <c r="W16" s="1"/>
      <c r="X16" s="1"/>
      <c r="Y16" s="1"/>
      <c r="Z16" s="1"/>
    </row>
    <row r="17" spans="1:26" ht="12.75" customHeight="1" x14ac:dyDescent="0.3">
      <c r="A17" s="7" t="s">
        <v>62</v>
      </c>
      <c r="B17" s="5"/>
      <c r="C17" s="5"/>
      <c r="D17" s="5"/>
      <c r="E17" s="5"/>
      <c r="F17" s="5"/>
      <c r="G17" s="5"/>
      <c r="H17" s="5"/>
      <c r="I17" s="5"/>
      <c r="J17" s="5"/>
      <c r="K17" s="5"/>
      <c r="L17" s="5"/>
      <c r="M17" s="5"/>
      <c r="N17" s="1"/>
      <c r="O17" s="1"/>
      <c r="P17" s="1"/>
      <c r="Q17" s="1"/>
      <c r="R17" s="1"/>
      <c r="S17" s="1"/>
      <c r="T17" s="1"/>
      <c r="U17" s="1"/>
      <c r="V17" s="1"/>
      <c r="W17" s="1"/>
      <c r="X17" s="1"/>
      <c r="Y17" s="1"/>
      <c r="Z17" s="1"/>
    </row>
    <row r="18" spans="1:26" ht="12.75" customHeight="1" x14ac:dyDescent="0.3">
      <c r="A18" s="7" t="s">
        <v>63</v>
      </c>
      <c r="B18" s="5"/>
      <c r="C18" s="5"/>
      <c r="D18" s="5"/>
      <c r="E18" s="5"/>
      <c r="F18" s="5"/>
      <c r="G18" s="5"/>
      <c r="H18" s="5"/>
      <c r="I18" s="5"/>
      <c r="J18" s="5"/>
      <c r="K18" s="5"/>
      <c r="L18" s="5"/>
      <c r="M18" s="5"/>
      <c r="N18" s="1"/>
      <c r="O18" s="1"/>
      <c r="P18" s="1"/>
      <c r="Q18" s="1"/>
      <c r="R18" s="1"/>
      <c r="S18" s="1"/>
      <c r="T18" s="1"/>
      <c r="U18" s="1"/>
      <c r="V18" s="1"/>
      <c r="W18" s="1"/>
      <c r="X18" s="1"/>
      <c r="Y18" s="1"/>
      <c r="Z18" s="1"/>
    </row>
    <row r="19" spans="1:26" ht="12.75" customHeight="1" x14ac:dyDescent="0.3">
      <c r="A19" s="7" t="s">
        <v>64</v>
      </c>
      <c r="B19" s="5"/>
      <c r="C19" s="5"/>
      <c r="D19" s="5"/>
      <c r="E19" s="5"/>
      <c r="F19" s="5"/>
      <c r="G19" s="5"/>
      <c r="H19" s="5"/>
      <c r="I19" s="5"/>
      <c r="J19" s="5"/>
      <c r="K19" s="5"/>
      <c r="L19" s="5"/>
      <c r="M19" s="5"/>
      <c r="N19" s="1"/>
      <c r="O19" s="1"/>
      <c r="P19" s="1"/>
      <c r="Q19" s="1"/>
      <c r="R19" s="1"/>
      <c r="S19" s="1"/>
      <c r="T19" s="1"/>
      <c r="U19" s="1"/>
      <c r="V19" s="1"/>
      <c r="W19" s="1"/>
      <c r="X19" s="1"/>
      <c r="Y19" s="1"/>
      <c r="Z19" s="1"/>
    </row>
    <row r="20" spans="1:26" ht="12.75" customHeight="1" x14ac:dyDescent="0.3">
      <c r="A20" s="7" t="s">
        <v>66</v>
      </c>
      <c r="B20" s="5"/>
      <c r="C20" s="5"/>
      <c r="D20" s="5"/>
      <c r="E20" s="5"/>
      <c r="F20" s="5"/>
      <c r="G20" s="5"/>
      <c r="H20" s="5"/>
      <c r="I20" s="5"/>
      <c r="J20" s="5"/>
      <c r="K20" s="5"/>
      <c r="L20" s="5"/>
      <c r="M20" s="5"/>
      <c r="N20" s="1"/>
      <c r="O20" s="1"/>
      <c r="P20" s="1"/>
      <c r="Q20" s="1"/>
      <c r="R20" s="1"/>
      <c r="S20" s="1"/>
      <c r="T20" s="1"/>
      <c r="U20" s="1"/>
      <c r="V20" s="1"/>
      <c r="W20" s="1"/>
      <c r="X20" s="1"/>
      <c r="Y20" s="1"/>
      <c r="Z20" s="1"/>
    </row>
    <row r="21" spans="1:26" ht="12.75" customHeight="1" x14ac:dyDescent="0.3">
      <c r="A21" s="7" t="s">
        <v>67</v>
      </c>
      <c r="B21" s="5"/>
      <c r="C21" s="5"/>
      <c r="D21" s="5"/>
      <c r="E21" s="5"/>
      <c r="F21" s="5"/>
      <c r="G21" s="5"/>
      <c r="H21" s="5"/>
      <c r="I21" s="5"/>
      <c r="J21" s="5"/>
      <c r="K21" s="5"/>
      <c r="L21" s="5"/>
      <c r="M21" s="5"/>
      <c r="N21" s="1"/>
      <c r="O21" s="1"/>
      <c r="P21" s="1"/>
      <c r="Q21" s="1"/>
      <c r="R21" s="1"/>
      <c r="S21" s="1"/>
      <c r="T21" s="1"/>
      <c r="U21" s="1"/>
      <c r="V21" s="1"/>
      <c r="W21" s="1"/>
      <c r="X21" s="1"/>
      <c r="Y21" s="1"/>
      <c r="Z21" s="1"/>
    </row>
    <row r="22" spans="1:26" ht="12.75" customHeight="1" x14ac:dyDescent="0.3">
      <c r="A22" s="7" t="s">
        <v>68</v>
      </c>
      <c r="B22" s="5"/>
      <c r="C22" s="5"/>
      <c r="D22" s="5"/>
      <c r="E22" s="5"/>
      <c r="F22" s="5"/>
      <c r="G22" s="5"/>
      <c r="H22" s="5"/>
      <c r="I22" s="5"/>
      <c r="J22" s="5"/>
      <c r="K22" s="5"/>
      <c r="L22" s="5"/>
      <c r="M22" s="5"/>
      <c r="N22" s="1"/>
      <c r="O22" s="1"/>
      <c r="P22" s="1"/>
      <c r="Q22" s="1"/>
      <c r="R22" s="1"/>
      <c r="S22" s="1"/>
      <c r="T22" s="1"/>
      <c r="U22" s="1"/>
      <c r="V22" s="1"/>
      <c r="W22" s="1"/>
      <c r="X22" s="1"/>
      <c r="Y22" s="1"/>
      <c r="Z22" s="1"/>
    </row>
    <row r="23" spans="1:26" ht="12.75" customHeight="1" x14ac:dyDescent="0.3">
      <c r="A23" s="7" t="s">
        <v>70</v>
      </c>
      <c r="B23" s="5"/>
      <c r="C23" s="5"/>
      <c r="D23" s="5"/>
      <c r="E23" s="5"/>
      <c r="F23" s="5"/>
      <c r="G23" s="5"/>
      <c r="H23" s="5"/>
      <c r="I23" s="5"/>
      <c r="J23" s="5"/>
      <c r="K23" s="5"/>
      <c r="L23" s="5"/>
      <c r="M23" s="5"/>
      <c r="N23" s="1"/>
      <c r="O23" s="1"/>
      <c r="P23" s="1"/>
      <c r="Q23" s="1"/>
      <c r="R23" s="1"/>
      <c r="S23" s="1"/>
      <c r="T23" s="1"/>
      <c r="U23" s="1"/>
      <c r="V23" s="1"/>
      <c r="W23" s="1"/>
      <c r="X23" s="1"/>
      <c r="Y23" s="1"/>
      <c r="Z23" s="1"/>
    </row>
    <row r="24" spans="1:26" ht="12.75" customHeight="1" x14ac:dyDescent="0.3">
      <c r="A24" s="7" t="s">
        <v>71</v>
      </c>
      <c r="B24" s="5"/>
      <c r="C24" s="5"/>
      <c r="D24" s="5"/>
      <c r="E24" s="5"/>
      <c r="F24" s="5"/>
      <c r="G24" s="5"/>
      <c r="H24" s="5"/>
      <c r="I24" s="5"/>
      <c r="J24" s="5"/>
      <c r="K24" s="5"/>
      <c r="L24" s="5"/>
      <c r="M24" s="5"/>
      <c r="N24" s="1"/>
      <c r="O24" s="1"/>
      <c r="P24" s="1"/>
      <c r="Q24" s="1"/>
      <c r="R24" s="1"/>
      <c r="S24" s="1"/>
      <c r="T24" s="1"/>
      <c r="U24" s="1"/>
      <c r="V24" s="1"/>
      <c r="W24" s="1"/>
      <c r="X24" s="1"/>
      <c r="Y24" s="1"/>
      <c r="Z24" s="1"/>
    </row>
    <row r="25" spans="1:26" ht="12.75" customHeight="1" x14ac:dyDescent="0.3">
      <c r="A25" s="7" t="s">
        <v>72</v>
      </c>
      <c r="B25" s="5"/>
      <c r="C25" s="5"/>
      <c r="D25" s="5"/>
      <c r="E25" s="5"/>
      <c r="F25" s="5"/>
      <c r="G25" s="5"/>
      <c r="H25" s="5"/>
      <c r="I25" s="5"/>
      <c r="J25" s="5"/>
      <c r="K25" s="5"/>
      <c r="L25" s="5"/>
      <c r="M25" s="5"/>
      <c r="N25" s="1"/>
      <c r="O25" s="1"/>
      <c r="P25" s="1"/>
      <c r="Q25" s="1"/>
      <c r="R25" s="1"/>
      <c r="S25" s="1"/>
      <c r="T25" s="1"/>
      <c r="U25" s="1"/>
      <c r="V25" s="1"/>
      <c r="W25" s="1"/>
      <c r="X25" s="1"/>
      <c r="Y25" s="1"/>
      <c r="Z25" s="1"/>
    </row>
    <row r="26" spans="1:26" ht="12.75" customHeight="1" x14ac:dyDescent="0.3">
      <c r="A26" s="7" t="s">
        <v>73</v>
      </c>
      <c r="B26" s="5"/>
      <c r="C26" s="5"/>
      <c r="D26" s="5"/>
      <c r="E26" s="5"/>
      <c r="F26" s="5"/>
      <c r="G26" s="5"/>
      <c r="H26" s="5"/>
      <c r="I26" s="5"/>
      <c r="J26" s="5"/>
      <c r="K26" s="5"/>
      <c r="L26" s="5"/>
      <c r="M26" s="5"/>
      <c r="N26" s="1"/>
      <c r="O26" s="1"/>
      <c r="P26" s="1"/>
      <c r="Q26" s="1"/>
      <c r="R26" s="1"/>
      <c r="S26" s="1"/>
      <c r="T26" s="1"/>
      <c r="U26" s="1"/>
      <c r="V26" s="1"/>
      <c r="W26" s="1"/>
      <c r="X26" s="1"/>
      <c r="Y26" s="1"/>
      <c r="Z26" s="1"/>
    </row>
    <row r="27" spans="1:26" ht="12.75" customHeight="1" x14ac:dyDescent="0.3">
      <c r="A27" s="7" t="s">
        <v>74</v>
      </c>
      <c r="B27" s="5"/>
      <c r="C27" s="5"/>
      <c r="D27" s="5"/>
      <c r="E27" s="5"/>
      <c r="F27" s="5"/>
      <c r="G27" s="5"/>
      <c r="H27" s="5"/>
      <c r="I27" s="5"/>
      <c r="J27" s="5"/>
      <c r="K27" s="5"/>
      <c r="L27" s="5"/>
      <c r="M27" s="5"/>
      <c r="N27" s="1"/>
      <c r="O27" s="1"/>
      <c r="P27" s="1"/>
      <c r="Q27" s="1"/>
      <c r="R27" s="1"/>
      <c r="S27" s="1"/>
      <c r="T27" s="1"/>
      <c r="U27" s="1"/>
      <c r="V27" s="1"/>
      <c r="W27" s="1"/>
      <c r="X27" s="1"/>
      <c r="Y27" s="1"/>
      <c r="Z27" s="1"/>
    </row>
    <row r="28" spans="1:26" ht="12.75" customHeight="1" x14ac:dyDescent="0.3">
      <c r="A28" s="7"/>
      <c r="B28" s="5"/>
      <c r="C28" s="5"/>
      <c r="D28" s="5"/>
      <c r="E28" s="5"/>
      <c r="F28" s="5"/>
      <c r="G28" s="5"/>
      <c r="H28" s="5"/>
      <c r="I28" s="5"/>
      <c r="J28" s="5"/>
      <c r="K28" s="5"/>
      <c r="L28" s="5"/>
      <c r="M28" s="5"/>
      <c r="N28" s="1"/>
      <c r="O28" s="1"/>
      <c r="P28" s="1"/>
      <c r="Q28" s="1"/>
      <c r="R28" s="1"/>
      <c r="S28" s="1"/>
      <c r="T28" s="1"/>
      <c r="U28" s="1"/>
      <c r="V28" s="1"/>
      <c r="W28" s="1"/>
      <c r="X28" s="1"/>
      <c r="Y28" s="1"/>
      <c r="Z28" s="1"/>
    </row>
    <row r="29" spans="1:26" ht="15" customHeight="1" x14ac:dyDescent="0.3">
      <c r="A29" s="2" t="s">
        <v>75</v>
      </c>
      <c r="B29" s="5"/>
      <c r="C29" s="5"/>
      <c r="D29" s="5"/>
      <c r="E29" s="5"/>
      <c r="F29" s="5"/>
      <c r="G29" s="5"/>
      <c r="H29" s="5"/>
      <c r="I29" s="5"/>
      <c r="J29" s="5"/>
      <c r="K29" s="5"/>
      <c r="L29" s="5"/>
      <c r="M29" s="5"/>
      <c r="N29" s="1"/>
      <c r="O29" s="1"/>
      <c r="P29" s="1"/>
      <c r="Q29" s="1"/>
      <c r="R29" s="1"/>
      <c r="S29" s="1"/>
      <c r="T29" s="1"/>
      <c r="U29" s="1"/>
      <c r="V29" s="1"/>
      <c r="W29" s="1"/>
      <c r="X29" s="1"/>
      <c r="Y29" s="1"/>
      <c r="Z29" s="1"/>
    </row>
    <row r="30" spans="1:26" ht="12.75" customHeight="1" x14ac:dyDescent="0.25">
      <c r="A30" s="18" t="s">
        <v>76</v>
      </c>
      <c r="B30" s="5"/>
      <c r="C30" s="5"/>
      <c r="D30" s="5"/>
      <c r="E30" s="5"/>
      <c r="F30" s="5"/>
      <c r="G30" s="5"/>
      <c r="H30" s="5"/>
      <c r="I30" s="5"/>
      <c r="J30" s="5"/>
      <c r="K30" s="5"/>
      <c r="L30" s="5"/>
      <c r="M30" s="5"/>
      <c r="N30" s="1"/>
      <c r="O30" s="1"/>
      <c r="P30" s="1"/>
      <c r="Q30" s="1"/>
      <c r="R30" s="1"/>
      <c r="S30" s="1"/>
      <c r="T30" s="1"/>
      <c r="U30" s="1"/>
      <c r="V30" s="1"/>
      <c r="W30" s="1"/>
      <c r="X30" s="1"/>
      <c r="Y30" s="1"/>
      <c r="Z30" s="1"/>
    </row>
    <row r="31" spans="1:26" ht="12.75" customHeight="1" x14ac:dyDescent="0.25">
      <c r="A31" s="18" t="s">
        <v>77</v>
      </c>
      <c r="B31" s="5"/>
      <c r="C31" s="5"/>
      <c r="D31" s="5"/>
      <c r="E31" s="5"/>
      <c r="F31" s="5"/>
      <c r="G31" s="5"/>
      <c r="H31" s="5"/>
      <c r="I31" s="5"/>
      <c r="J31" s="5"/>
      <c r="K31" s="5"/>
      <c r="L31" s="5"/>
      <c r="M31" s="5"/>
      <c r="N31" s="1"/>
      <c r="O31" s="1"/>
      <c r="P31" s="1"/>
      <c r="Q31" s="1"/>
      <c r="R31" s="1"/>
      <c r="S31" s="1"/>
      <c r="T31" s="1"/>
      <c r="U31" s="1"/>
      <c r="V31" s="1"/>
      <c r="W31" s="1"/>
      <c r="X31" s="1"/>
      <c r="Y31" s="1"/>
      <c r="Z31" s="1"/>
    </row>
    <row r="32" spans="1:26" ht="30.75" customHeight="1" x14ac:dyDescent="0.25">
      <c r="A32" s="18" t="s">
        <v>78</v>
      </c>
      <c r="B32" s="5"/>
      <c r="C32" s="5"/>
      <c r="D32" s="5"/>
      <c r="E32" s="5"/>
      <c r="F32" s="5"/>
      <c r="G32" s="5"/>
      <c r="H32" s="5"/>
      <c r="I32" s="5"/>
      <c r="J32" s="5"/>
      <c r="K32" s="5"/>
      <c r="L32" s="5"/>
      <c r="M32" s="5"/>
      <c r="N32" s="1"/>
      <c r="O32" s="1"/>
      <c r="P32" s="1"/>
      <c r="Q32" s="1"/>
      <c r="R32" s="1"/>
      <c r="S32" s="1"/>
      <c r="T32" s="1"/>
      <c r="U32" s="1"/>
      <c r="V32" s="1"/>
      <c r="W32" s="1"/>
      <c r="X32" s="1"/>
      <c r="Y32" s="1"/>
      <c r="Z32" s="1"/>
    </row>
    <row r="33" spans="1:26" ht="12" customHeight="1" x14ac:dyDescent="0.25">
      <c r="A33" s="19" t="s">
        <v>79</v>
      </c>
      <c r="B33" s="5"/>
      <c r="C33" s="5"/>
      <c r="D33" s="5"/>
      <c r="E33" s="5"/>
      <c r="F33" s="5"/>
      <c r="G33" s="5"/>
      <c r="H33" s="5"/>
      <c r="I33" s="5"/>
      <c r="J33" s="5"/>
      <c r="K33" s="5"/>
      <c r="L33" s="5"/>
      <c r="M33" s="5"/>
      <c r="N33" s="1"/>
      <c r="O33" s="1"/>
      <c r="P33" s="1"/>
      <c r="Q33" s="1"/>
      <c r="R33" s="1"/>
      <c r="S33" s="1"/>
      <c r="T33" s="1"/>
      <c r="U33" s="1"/>
      <c r="V33" s="1"/>
      <c r="W33" s="1"/>
      <c r="X33" s="1"/>
      <c r="Y33" s="1"/>
      <c r="Z33" s="1"/>
    </row>
    <row r="34" spans="1:26" ht="12.75" customHeight="1" x14ac:dyDescent="0.3">
      <c r="A34" s="7" t="s">
        <v>80</v>
      </c>
      <c r="B34" s="5"/>
      <c r="C34" s="5"/>
      <c r="D34" s="5"/>
      <c r="E34" s="5"/>
      <c r="F34" s="5"/>
      <c r="G34" s="5"/>
      <c r="H34" s="5"/>
      <c r="I34" s="5"/>
      <c r="J34" s="5"/>
      <c r="K34" s="5"/>
      <c r="L34" s="5"/>
      <c r="M34" s="5"/>
      <c r="N34" s="1"/>
      <c r="O34" s="1"/>
      <c r="P34" s="1"/>
      <c r="Q34" s="1"/>
      <c r="R34" s="1"/>
      <c r="S34" s="1"/>
      <c r="T34" s="1"/>
      <c r="U34" s="1"/>
      <c r="V34" s="1"/>
      <c r="W34" s="1"/>
      <c r="X34" s="1"/>
      <c r="Y34" s="1"/>
      <c r="Z34" s="1"/>
    </row>
    <row r="35" spans="1:26" ht="12.75" customHeight="1" x14ac:dyDescent="0.3">
      <c r="A35" s="7" t="s">
        <v>81</v>
      </c>
      <c r="B35" s="5"/>
      <c r="C35" s="5"/>
      <c r="D35" s="5"/>
      <c r="E35" s="5"/>
      <c r="F35" s="5"/>
      <c r="G35" s="5"/>
      <c r="H35" s="5"/>
      <c r="I35" s="5"/>
      <c r="J35" s="5"/>
      <c r="K35" s="5"/>
      <c r="L35" s="5"/>
      <c r="M35" s="5"/>
      <c r="N35" s="1"/>
      <c r="O35" s="1"/>
      <c r="P35" s="1"/>
      <c r="Q35" s="1"/>
      <c r="R35" s="1"/>
      <c r="S35" s="1"/>
      <c r="T35" s="1"/>
      <c r="U35" s="1"/>
      <c r="V35" s="1"/>
      <c r="W35" s="1"/>
      <c r="X35" s="1"/>
      <c r="Y35" s="1"/>
      <c r="Z35" s="1"/>
    </row>
    <row r="36" spans="1:26" ht="12.75" customHeight="1" x14ac:dyDescent="0.3">
      <c r="A36" s="7" t="s">
        <v>82</v>
      </c>
      <c r="B36" s="7"/>
      <c r="C36" s="7"/>
      <c r="D36" s="5"/>
      <c r="E36" s="5"/>
      <c r="F36" s="5"/>
      <c r="G36" s="5"/>
      <c r="H36" s="5"/>
      <c r="I36" s="5"/>
      <c r="J36" s="5"/>
      <c r="K36" s="5"/>
      <c r="L36" s="5"/>
      <c r="M36" s="5"/>
      <c r="N36" s="1"/>
      <c r="O36" s="1"/>
      <c r="P36" s="1"/>
      <c r="Q36" s="1"/>
      <c r="R36" s="1"/>
      <c r="S36" s="1"/>
      <c r="T36" s="1"/>
      <c r="U36" s="1"/>
      <c r="V36" s="1"/>
      <c r="W36" s="1"/>
      <c r="X36" s="1"/>
      <c r="Y36" s="1"/>
      <c r="Z36" s="1"/>
    </row>
    <row r="37" spans="1:26" ht="12.75" customHeight="1" x14ac:dyDescent="0.3">
      <c r="A37" s="7" t="s">
        <v>83</v>
      </c>
      <c r="B37" s="7"/>
      <c r="C37" s="7"/>
      <c r="D37" s="7"/>
      <c r="E37" s="5"/>
      <c r="F37" s="5"/>
      <c r="G37" s="5"/>
      <c r="H37" s="5"/>
      <c r="I37" s="5"/>
      <c r="J37" s="5"/>
      <c r="K37" s="5"/>
      <c r="L37" s="5"/>
      <c r="M37" s="5"/>
      <c r="N37" s="1"/>
      <c r="O37" s="1"/>
      <c r="P37" s="1"/>
      <c r="Q37" s="1"/>
      <c r="R37" s="1"/>
      <c r="S37" s="1"/>
      <c r="T37" s="1"/>
      <c r="U37" s="1"/>
      <c r="V37" s="1"/>
      <c r="W37" s="1"/>
      <c r="X37" s="1"/>
      <c r="Y37" s="1"/>
      <c r="Z37" s="1"/>
    </row>
    <row r="38" spans="1:26" ht="33" customHeight="1" x14ac:dyDescent="0.3">
      <c r="A38" s="68" t="s">
        <v>1206</v>
      </c>
      <c r="B38" s="7"/>
      <c r="C38" s="7"/>
      <c r="D38" s="7"/>
      <c r="E38" s="5"/>
      <c r="F38" s="5"/>
      <c r="G38" s="5"/>
      <c r="H38" s="5"/>
      <c r="I38" s="5"/>
      <c r="J38" s="5"/>
      <c r="K38" s="5"/>
      <c r="L38" s="5"/>
      <c r="M38" s="5"/>
      <c r="N38" s="1"/>
      <c r="O38" s="1"/>
      <c r="P38" s="1"/>
      <c r="Q38" s="1"/>
      <c r="R38" s="1"/>
      <c r="S38" s="1"/>
      <c r="T38" s="1"/>
      <c r="U38" s="1"/>
      <c r="V38" s="1"/>
      <c r="W38" s="1"/>
      <c r="X38" s="1"/>
      <c r="Y38" s="1"/>
      <c r="Z38" s="1"/>
    </row>
    <row r="39" spans="1:26" ht="69" customHeight="1" x14ac:dyDescent="0.3">
      <c r="A39" s="21" t="s">
        <v>84</v>
      </c>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2" t="s">
        <v>85</v>
      </c>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33.75" customHeight="1" x14ac:dyDescent="0.3">
      <c r="A44" s="20" t="s">
        <v>86</v>
      </c>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3">
      <c r="A46" s="2" t="s">
        <v>87</v>
      </c>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x14ac:dyDescent="0.3">
      <c r="A48" s="21" t="s">
        <v>89</v>
      </c>
      <c r="B48" s="1"/>
      <c r="C48" s="1"/>
      <c r="D48" s="1"/>
      <c r="E48" s="1"/>
      <c r="F48" s="1"/>
      <c r="G48" s="1"/>
      <c r="H48" s="1"/>
      <c r="I48" s="1"/>
      <c r="J48" s="1"/>
      <c r="K48" s="1"/>
      <c r="L48" s="1"/>
      <c r="M48" s="1"/>
      <c r="N48" s="1"/>
      <c r="O48" s="1"/>
      <c r="P48" s="1"/>
      <c r="Q48" s="1"/>
      <c r="R48" s="1"/>
      <c r="S48" s="1"/>
      <c r="T48" s="1"/>
      <c r="U48" s="1"/>
      <c r="V48" s="1"/>
      <c r="W48" s="1"/>
      <c r="X48" s="1"/>
      <c r="Y48" s="1"/>
      <c r="Z48" s="1"/>
    </row>
    <row r="49" spans="1:26" ht="39" customHeight="1" x14ac:dyDescent="0.3">
      <c r="A49" s="21" t="s">
        <v>90</v>
      </c>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
      <c r="A50" s="7" t="s">
        <v>91</v>
      </c>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
      <c r="A51" s="7" t="s">
        <v>92</v>
      </c>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
      <c r="A52" s="7" t="s">
        <v>93</v>
      </c>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
      <c r="A53" s="7" t="s">
        <v>95</v>
      </c>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
      <c r="A54" s="7" t="s">
        <v>96</v>
      </c>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
      <c r="A55" s="7" t="s">
        <v>97</v>
      </c>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
      <c r="A56" s="7" t="s">
        <v>98</v>
      </c>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
      <c r="A57" s="22" t="s">
        <v>99</v>
      </c>
      <c r="B57" s="1"/>
      <c r="C57" s="1"/>
      <c r="D57" s="1"/>
      <c r="E57" s="1"/>
      <c r="F57" s="1"/>
      <c r="G57" s="1"/>
      <c r="H57" s="1"/>
      <c r="I57" s="1"/>
      <c r="J57" s="1"/>
      <c r="K57" s="1"/>
      <c r="L57" s="1"/>
      <c r="M57" s="1"/>
      <c r="N57" s="1"/>
      <c r="O57" s="1"/>
      <c r="P57" s="1"/>
      <c r="Q57" s="1"/>
      <c r="R57" s="1"/>
      <c r="S57" s="1"/>
      <c r="T57" s="1"/>
      <c r="U57" s="1"/>
      <c r="V57" s="1"/>
      <c r="W57" s="1"/>
      <c r="X57" s="1"/>
      <c r="Y57" s="1"/>
      <c r="Z57" s="1"/>
    </row>
    <row r="58" spans="1:26" ht="35.25" customHeight="1" x14ac:dyDescent="0.3">
      <c r="A58" s="23" t="s">
        <v>101</v>
      </c>
      <c r="B58" s="1"/>
      <c r="C58" s="1"/>
      <c r="D58" s="1"/>
      <c r="E58" s="1"/>
      <c r="F58" s="1"/>
      <c r="G58" s="1"/>
      <c r="H58" s="1"/>
      <c r="I58" s="1"/>
      <c r="J58" s="1"/>
      <c r="K58" s="1"/>
      <c r="L58" s="1"/>
      <c r="M58" s="1"/>
      <c r="N58" s="1"/>
      <c r="O58" s="1"/>
      <c r="P58" s="1"/>
      <c r="Q58" s="1"/>
      <c r="R58" s="1"/>
      <c r="S58" s="1"/>
      <c r="T58" s="1"/>
      <c r="U58" s="1"/>
      <c r="V58" s="1"/>
      <c r="W58" s="1"/>
      <c r="X58" s="1"/>
      <c r="Y58" s="1"/>
      <c r="Z58" s="1"/>
    </row>
    <row r="59" spans="1:26" ht="50.25" customHeight="1" x14ac:dyDescent="0.3">
      <c r="A59" s="20" t="s">
        <v>102</v>
      </c>
      <c r="B59" s="1"/>
      <c r="C59" s="1"/>
      <c r="D59" s="1"/>
      <c r="E59" s="1"/>
      <c r="F59" s="1"/>
      <c r="G59" s="1"/>
      <c r="H59" s="1"/>
      <c r="I59" s="1"/>
      <c r="J59" s="1"/>
      <c r="K59" s="1"/>
      <c r="L59" s="1"/>
      <c r="M59" s="1"/>
      <c r="N59" s="1"/>
      <c r="O59" s="1"/>
      <c r="P59" s="1"/>
      <c r="Q59" s="1"/>
      <c r="R59" s="1"/>
      <c r="S59" s="1"/>
      <c r="T59" s="1"/>
      <c r="U59" s="1"/>
      <c r="V59" s="1"/>
      <c r="W59" s="1"/>
      <c r="X59" s="1"/>
      <c r="Y59" s="1"/>
      <c r="Z59" s="1"/>
    </row>
    <row r="60" spans="1:26" ht="41.25" customHeight="1" x14ac:dyDescent="0.3">
      <c r="A60" s="20" t="s">
        <v>103</v>
      </c>
      <c r="B60" s="1"/>
      <c r="C60" s="1"/>
      <c r="D60" s="1"/>
      <c r="E60" s="1"/>
      <c r="F60" s="1"/>
      <c r="G60" s="1"/>
      <c r="H60" s="1"/>
      <c r="I60" s="1"/>
      <c r="J60" s="1"/>
      <c r="K60" s="1"/>
      <c r="L60" s="1"/>
      <c r="M60" s="1"/>
      <c r="N60" s="1"/>
      <c r="O60" s="1"/>
      <c r="P60" s="1"/>
      <c r="Q60" s="1"/>
      <c r="R60" s="1"/>
      <c r="S60" s="1"/>
      <c r="T60" s="1"/>
      <c r="U60" s="1"/>
      <c r="V60" s="1"/>
      <c r="W60" s="1"/>
      <c r="X60" s="1"/>
      <c r="Y60" s="1"/>
      <c r="Z60" s="1"/>
    </row>
    <row r="61" spans="1:26" ht="69" customHeight="1" x14ac:dyDescent="0.3">
      <c r="A61" s="20" t="s">
        <v>104</v>
      </c>
      <c r="B61" s="1"/>
      <c r="C61" s="1"/>
      <c r="D61" s="1"/>
      <c r="E61" s="1"/>
      <c r="F61" s="1"/>
      <c r="G61" s="1"/>
      <c r="H61" s="1"/>
      <c r="I61" s="1"/>
      <c r="J61" s="1"/>
      <c r="K61" s="1"/>
      <c r="L61" s="1"/>
      <c r="M61" s="1"/>
      <c r="N61" s="1"/>
      <c r="O61" s="1"/>
      <c r="P61" s="1"/>
      <c r="Q61" s="1"/>
      <c r="R61" s="1"/>
      <c r="S61" s="1"/>
      <c r="T61" s="1"/>
      <c r="U61" s="1"/>
      <c r="V61" s="1"/>
      <c r="W61" s="1"/>
      <c r="X61" s="1"/>
      <c r="Y61" s="1"/>
      <c r="Z61" s="1"/>
    </row>
    <row r="62" spans="1:26" ht="37.5" customHeight="1" x14ac:dyDescent="0.3">
      <c r="A62" s="20" t="s">
        <v>105</v>
      </c>
      <c r="B62" s="1"/>
      <c r="C62" s="1"/>
      <c r="D62" s="1"/>
      <c r="E62" s="1"/>
      <c r="F62" s="1"/>
      <c r="G62" s="1"/>
      <c r="H62" s="1"/>
      <c r="I62" s="1"/>
      <c r="J62" s="1"/>
      <c r="K62" s="1"/>
      <c r="L62" s="1"/>
      <c r="M62" s="1"/>
      <c r="N62" s="1"/>
      <c r="O62" s="1"/>
      <c r="P62" s="1"/>
      <c r="Q62" s="1"/>
      <c r="R62" s="1"/>
      <c r="S62" s="1"/>
      <c r="T62" s="1"/>
      <c r="U62" s="1"/>
      <c r="V62" s="1"/>
      <c r="W62" s="1"/>
      <c r="X62" s="1"/>
      <c r="Y62" s="1"/>
      <c r="Z62" s="1"/>
    </row>
    <row r="63" spans="1:26" ht="22.5" customHeight="1" x14ac:dyDescent="0.3">
      <c r="A63" s="20" t="s">
        <v>106</v>
      </c>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3">
      <c r="A64" s="2" t="s">
        <v>107</v>
      </c>
      <c r="B64" s="1"/>
      <c r="C64" s="1"/>
      <c r="D64" s="1"/>
      <c r="E64" s="1"/>
      <c r="F64" s="1"/>
      <c r="G64" s="1"/>
      <c r="H64" s="1"/>
      <c r="I64" s="1"/>
      <c r="J64" s="1"/>
      <c r="K64" s="1"/>
      <c r="L64" s="1"/>
      <c r="M64" s="1"/>
      <c r="N64" s="1"/>
      <c r="O64" s="1"/>
      <c r="P64" s="1"/>
      <c r="Q64" s="1"/>
      <c r="R64" s="1"/>
      <c r="S64" s="1"/>
      <c r="T64" s="1"/>
      <c r="U64" s="1"/>
      <c r="V64" s="1"/>
      <c r="W64" s="1"/>
      <c r="X64" s="1"/>
      <c r="Y64" s="1"/>
      <c r="Z64" s="1"/>
    </row>
    <row r="65" spans="1:26" ht="37.5" customHeight="1" x14ac:dyDescent="0.3">
      <c r="A65" s="20" t="s">
        <v>108</v>
      </c>
      <c r="B65" s="1"/>
      <c r="C65" s="1"/>
      <c r="D65" s="1"/>
      <c r="E65" s="1"/>
      <c r="F65" s="1"/>
      <c r="G65" s="1"/>
      <c r="H65" s="1"/>
      <c r="I65" s="1"/>
      <c r="J65" s="1"/>
      <c r="K65" s="1"/>
      <c r="L65" s="1"/>
      <c r="M65" s="1"/>
      <c r="N65" s="1"/>
      <c r="O65" s="1"/>
      <c r="P65" s="1"/>
      <c r="Q65" s="1"/>
      <c r="R65" s="1"/>
      <c r="S65" s="1"/>
      <c r="T65" s="1"/>
      <c r="U65" s="1"/>
      <c r="V65" s="1"/>
      <c r="W65" s="1"/>
      <c r="X65" s="1"/>
      <c r="Y65" s="1"/>
      <c r="Z65" s="1"/>
    </row>
    <row r="66" spans="1:26" ht="40.5" customHeight="1" x14ac:dyDescent="0.3">
      <c r="A66" s="20" t="s">
        <v>109</v>
      </c>
      <c r="B66" s="1"/>
      <c r="C66" s="1"/>
      <c r="D66" s="1"/>
      <c r="E66" s="1"/>
      <c r="F66" s="1"/>
      <c r="G66" s="1"/>
      <c r="H66" s="1"/>
      <c r="I66" s="1"/>
      <c r="J66" s="1"/>
      <c r="K66" s="1"/>
      <c r="L66" s="1"/>
      <c r="M66" s="1"/>
      <c r="N66" s="1"/>
      <c r="O66" s="1"/>
      <c r="P66" s="1"/>
      <c r="Q66" s="1"/>
      <c r="R66" s="1"/>
      <c r="S66" s="1"/>
      <c r="T66" s="1"/>
      <c r="U66" s="1"/>
      <c r="V66" s="1"/>
      <c r="W66" s="1"/>
      <c r="X66" s="1"/>
      <c r="Y66" s="1"/>
      <c r="Z66" s="1"/>
    </row>
    <row r="67" spans="1:26" ht="39" customHeight="1" x14ac:dyDescent="0.3">
      <c r="A67" s="20" t="s">
        <v>110</v>
      </c>
      <c r="B67" s="1"/>
      <c r="C67" s="1"/>
      <c r="D67" s="1"/>
      <c r="E67" s="1"/>
      <c r="F67" s="1"/>
      <c r="G67" s="1"/>
      <c r="H67" s="1"/>
      <c r="I67" s="1"/>
      <c r="J67" s="1"/>
      <c r="K67" s="1"/>
      <c r="L67" s="1"/>
      <c r="M67" s="1"/>
      <c r="N67" s="1"/>
      <c r="O67" s="1"/>
      <c r="P67" s="1"/>
      <c r="Q67" s="1"/>
      <c r="R67" s="1"/>
      <c r="S67" s="1"/>
      <c r="T67" s="1"/>
      <c r="U67" s="1"/>
      <c r="V67" s="1"/>
      <c r="W67" s="1"/>
      <c r="X67" s="1"/>
      <c r="Y67" s="1"/>
      <c r="Z67" s="1"/>
    </row>
    <row r="68" spans="1:26" ht="25.5" customHeight="1" x14ac:dyDescent="0.3">
      <c r="A68" s="20" t="s">
        <v>112</v>
      </c>
      <c r="B68" s="1"/>
      <c r="C68" s="1"/>
      <c r="D68" s="1"/>
      <c r="E68" s="1"/>
      <c r="F68" s="1"/>
      <c r="G68" s="1"/>
      <c r="H68" s="1"/>
      <c r="I68" s="1"/>
      <c r="J68" s="1"/>
      <c r="K68" s="1"/>
      <c r="L68" s="1"/>
      <c r="M68" s="1"/>
      <c r="N68" s="1"/>
      <c r="O68" s="1"/>
      <c r="P68" s="1"/>
      <c r="Q68" s="1"/>
      <c r="R68" s="1"/>
      <c r="S68" s="1"/>
      <c r="T68" s="1"/>
      <c r="U68" s="1"/>
      <c r="V68" s="1"/>
      <c r="W68" s="1"/>
      <c r="X68" s="1"/>
      <c r="Y68" s="1"/>
      <c r="Z68" s="1"/>
    </row>
    <row r="69" spans="1:26" ht="38.25" customHeight="1" x14ac:dyDescent="0.3">
      <c r="A69" s="20" t="s">
        <v>113</v>
      </c>
      <c r="B69" s="1"/>
      <c r="C69" s="1"/>
      <c r="D69" s="1"/>
      <c r="E69" s="1"/>
      <c r="F69" s="1"/>
      <c r="G69" s="1"/>
      <c r="H69" s="1"/>
      <c r="I69" s="1"/>
      <c r="J69" s="1"/>
      <c r="K69" s="1"/>
      <c r="L69" s="1"/>
      <c r="M69" s="1"/>
      <c r="N69" s="1"/>
      <c r="O69" s="1"/>
      <c r="P69" s="1"/>
      <c r="Q69" s="1"/>
      <c r="R69" s="1"/>
      <c r="S69" s="1"/>
      <c r="T69" s="1"/>
      <c r="U69" s="1"/>
      <c r="V69" s="1"/>
      <c r="W69" s="1"/>
      <c r="X69" s="1"/>
      <c r="Y69" s="1"/>
      <c r="Z69" s="1"/>
    </row>
    <row r="70" spans="1:26" ht="24.75" customHeight="1" x14ac:dyDescent="0.3">
      <c r="A70" s="20" t="s">
        <v>114</v>
      </c>
      <c r="B70" s="1"/>
      <c r="C70" s="1"/>
      <c r="D70" s="1"/>
      <c r="E70" s="1"/>
      <c r="F70" s="1"/>
      <c r="G70" s="1"/>
      <c r="H70" s="1"/>
      <c r="I70" s="1"/>
      <c r="J70" s="1"/>
      <c r="K70" s="1"/>
      <c r="L70" s="1"/>
      <c r="M70" s="1"/>
      <c r="N70" s="1"/>
      <c r="O70" s="1"/>
      <c r="P70" s="1"/>
      <c r="Q70" s="1"/>
      <c r="R70" s="1"/>
      <c r="S70" s="1"/>
      <c r="T70" s="1"/>
      <c r="U70" s="1"/>
      <c r="V70" s="1"/>
      <c r="W70" s="1"/>
      <c r="X70" s="1"/>
      <c r="Y70" s="1"/>
      <c r="Z70" s="1"/>
    </row>
    <row r="71" spans="1:26" ht="39.75" customHeight="1" x14ac:dyDescent="0.3">
      <c r="A71" s="20" t="s">
        <v>115</v>
      </c>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5">
      <c r="A72" s="25"/>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5">
      <c r="A73" s="25"/>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5">
      <c r="A74" s="25"/>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5">
      <c r="A75" s="25"/>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5">
      <c r="A76" s="25"/>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5">
      <c r="A77" s="25"/>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5">
      <c r="A78" s="25"/>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5">
      <c r="A79" s="25"/>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5">
      <c r="A80" s="25"/>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701"/>
  <sheetViews>
    <sheetView workbookViewId="0">
      <pane ySplit="1" topLeftCell="A2" activePane="bottomLeft" state="frozen"/>
      <selection pane="bottomLeft" activeCell="B3" sqref="B3"/>
    </sheetView>
  </sheetViews>
  <sheetFormatPr defaultColWidth="14.44140625" defaultRowHeight="15" customHeight="1" x14ac:dyDescent="0.25"/>
  <cols>
    <col min="1" max="1" width="5.44140625" customWidth="1"/>
    <col min="2" max="2" width="11" customWidth="1"/>
    <col min="3" max="3" width="19.88671875" customWidth="1"/>
    <col min="4" max="6" width="12.6640625" customWidth="1"/>
    <col min="7" max="7" width="12" customWidth="1"/>
    <col min="8" max="9" width="13.109375" customWidth="1"/>
    <col min="10" max="11" width="8.44140625" customWidth="1"/>
    <col min="12" max="12" width="7.88671875" customWidth="1"/>
    <col min="13" max="13" width="8.109375" customWidth="1"/>
    <col min="14" max="14" width="8.44140625" customWidth="1"/>
    <col min="15" max="15" width="7.6640625" customWidth="1"/>
    <col min="16" max="34" width="12" hidden="1" customWidth="1"/>
    <col min="35" max="35" width="11.88671875" customWidth="1"/>
    <col min="36" max="36" width="13.44140625" hidden="1" customWidth="1"/>
    <col min="37" max="37" width="17.44140625" hidden="1" customWidth="1"/>
    <col min="38" max="48" width="12" hidden="1" customWidth="1"/>
    <col min="49" max="49" width="17.44140625" customWidth="1"/>
    <col min="50" max="50" width="13.109375" customWidth="1"/>
    <col min="51" max="51" width="13.109375" hidden="1" customWidth="1"/>
    <col min="52" max="52" width="13.109375" customWidth="1"/>
    <col min="53" max="54" width="7.44140625" hidden="1" customWidth="1"/>
    <col min="55" max="55" width="12.109375" customWidth="1"/>
    <col min="56" max="57" width="11.44140625" customWidth="1"/>
    <col min="58" max="58" width="11.6640625" customWidth="1"/>
    <col min="59" max="59" width="15.44140625" customWidth="1"/>
    <col min="60" max="60" width="11.44140625" customWidth="1"/>
    <col min="61" max="61" width="2" hidden="1" customWidth="1"/>
    <col min="62" max="62" width="10.44140625" hidden="1" customWidth="1"/>
    <col min="63" max="64" width="15.6640625" customWidth="1"/>
    <col min="65" max="65" width="13.88671875" hidden="1" customWidth="1"/>
    <col min="66" max="66" width="12.88671875" hidden="1" customWidth="1"/>
    <col min="67" max="67" width="18.44140625" customWidth="1"/>
    <col min="68" max="68" width="15" customWidth="1"/>
    <col min="69" max="70" width="11" customWidth="1"/>
  </cols>
  <sheetData>
    <row r="1" spans="1:70" ht="48" customHeight="1" x14ac:dyDescent="0.25">
      <c r="A1" s="3" t="s">
        <v>0</v>
      </c>
      <c r="B1" s="3" t="s">
        <v>3</v>
      </c>
      <c r="C1" s="3" t="s">
        <v>4</v>
      </c>
      <c r="D1" s="3" t="s">
        <v>5</v>
      </c>
      <c r="E1" s="3" t="s">
        <v>6</v>
      </c>
      <c r="F1" s="3" t="s">
        <v>7</v>
      </c>
      <c r="G1" s="3" t="s">
        <v>8</v>
      </c>
      <c r="H1" s="4" t="s">
        <v>9</v>
      </c>
      <c r="I1" s="4" t="s">
        <v>10</v>
      </c>
      <c r="J1" s="3" t="s">
        <v>11</v>
      </c>
      <c r="K1" s="3" t="s">
        <v>12</v>
      </c>
      <c r="L1" s="3" t="s">
        <v>13</v>
      </c>
      <c r="M1" s="3" t="s">
        <v>14</v>
      </c>
      <c r="N1" s="3" t="s">
        <v>15</v>
      </c>
      <c r="O1" s="3" t="s">
        <v>16</v>
      </c>
      <c r="P1" s="3" t="s">
        <v>17</v>
      </c>
      <c r="Q1" s="3" t="s">
        <v>18</v>
      </c>
      <c r="R1" s="3" t="s">
        <v>19</v>
      </c>
      <c r="S1" s="3" t="s">
        <v>20</v>
      </c>
      <c r="T1" s="3" t="s">
        <v>21</v>
      </c>
      <c r="U1" s="3" t="s">
        <v>22</v>
      </c>
      <c r="V1" s="3" t="s">
        <v>23</v>
      </c>
      <c r="W1" s="3" t="s">
        <v>24</v>
      </c>
      <c r="X1" s="3" t="s">
        <v>25</v>
      </c>
      <c r="Y1" s="3" t="s">
        <v>26</v>
      </c>
      <c r="Z1" s="3" t="s">
        <v>27</v>
      </c>
      <c r="AA1" s="3" t="s">
        <v>28</v>
      </c>
      <c r="AB1" s="3">
        <v>1</v>
      </c>
      <c r="AC1" s="3">
        <v>0</v>
      </c>
      <c r="AD1" s="3"/>
      <c r="AE1" s="3"/>
      <c r="AF1" s="3"/>
      <c r="AG1" s="3"/>
      <c r="AH1" s="3" t="s">
        <v>29</v>
      </c>
      <c r="AI1" s="3" t="s">
        <v>30</v>
      </c>
      <c r="AJ1" s="6" t="s">
        <v>31</v>
      </c>
      <c r="AK1" s="6" t="s">
        <v>31</v>
      </c>
      <c r="AL1" s="6" t="s">
        <v>31</v>
      </c>
      <c r="AM1" s="6" t="s">
        <v>31</v>
      </c>
      <c r="AN1" s="6" t="s">
        <v>31</v>
      </c>
      <c r="AO1" s="6" t="s">
        <v>31</v>
      </c>
      <c r="AP1" s="6">
        <v>1</v>
      </c>
      <c r="AQ1" s="6">
        <v>0</v>
      </c>
      <c r="AR1" s="6"/>
      <c r="AS1" s="6"/>
      <c r="AT1" s="6"/>
      <c r="AU1" s="6"/>
      <c r="AV1" s="6" t="s">
        <v>29</v>
      </c>
      <c r="AW1" s="3" t="s">
        <v>34</v>
      </c>
      <c r="AX1" s="4" t="s">
        <v>35</v>
      </c>
      <c r="AY1" s="4"/>
      <c r="AZ1" s="4" t="s">
        <v>36</v>
      </c>
      <c r="BA1" s="3" t="s">
        <v>37</v>
      </c>
      <c r="BB1" s="3"/>
      <c r="BC1" s="3" t="s">
        <v>38</v>
      </c>
      <c r="BD1" s="3" t="s">
        <v>39</v>
      </c>
      <c r="BE1" s="3" t="s">
        <v>40</v>
      </c>
      <c r="BF1" s="3" t="s">
        <v>41</v>
      </c>
      <c r="BG1" s="3" t="s">
        <v>42</v>
      </c>
      <c r="BH1" s="3" t="s">
        <v>43</v>
      </c>
      <c r="BI1" s="3"/>
      <c r="BJ1" s="3" t="s">
        <v>44</v>
      </c>
      <c r="BK1" s="4" t="s">
        <v>45</v>
      </c>
      <c r="BL1" s="4" t="s">
        <v>46</v>
      </c>
      <c r="BM1" s="3" t="s">
        <v>47</v>
      </c>
      <c r="BN1" s="3" t="s">
        <v>48</v>
      </c>
      <c r="BO1" s="4" t="s">
        <v>49</v>
      </c>
      <c r="BP1" s="8" t="s">
        <v>50</v>
      </c>
      <c r="BQ1" s="9" t="s">
        <v>54</v>
      </c>
      <c r="BR1" s="9" t="s">
        <v>58</v>
      </c>
    </row>
    <row r="2" spans="1:70" ht="15.75" customHeight="1" x14ac:dyDescent="0.25">
      <c r="A2" s="10">
        <v>1</v>
      </c>
      <c r="B2" s="11"/>
      <c r="C2" s="12" t="s">
        <v>65</v>
      </c>
      <c r="D2" s="13" t="s">
        <v>69</v>
      </c>
      <c r="E2" s="13"/>
      <c r="F2" s="13"/>
      <c r="G2" s="14"/>
      <c r="H2" s="15"/>
      <c r="I2" s="16">
        <v>40544</v>
      </c>
      <c r="J2" s="17">
        <v>109</v>
      </c>
      <c r="K2" s="17">
        <v>34</v>
      </c>
      <c r="L2" s="17"/>
      <c r="M2" s="17"/>
      <c r="N2" s="17"/>
      <c r="O2" s="17"/>
      <c r="P2" s="10">
        <f>VLOOKUP(J2,'Offence Database'!$A$7:$B$1360,2, )</f>
        <v>0</v>
      </c>
      <c r="Q2" s="10">
        <f>VLOOKUP(K2,'Offence Database'!$A$7:$B$1360,2, )</f>
        <v>0</v>
      </c>
      <c r="R2" s="10" t="str">
        <f>VLOOKUP(L2,'Offence Database'!$A$7:$B$1360,2, )</f>
        <v>-</v>
      </c>
      <c r="S2" s="10" t="str">
        <f>VLOOKUP(M2,'Offence Database'!$A$7:$B$1360,2, )</f>
        <v>-</v>
      </c>
      <c r="T2" s="10" t="str">
        <f>VLOOKUP(N2,'Offence Database'!$A$7:$B$1360,2, )</f>
        <v>-</v>
      </c>
      <c r="U2" s="10" t="str">
        <f>VLOOKUP(O2,'Offence Database'!$A$7:$B$1360,2, )</f>
        <v>-</v>
      </c>
      <c r="V2" s="10" t="str">
        <f>VLOOKUP(J2,'Offence Database'!$A$7:$C$1360,3, )</f>
        <v>Bailable</v>
      </c>
      <c r="W2" s="10" t="str">
        <f>VLOOKUP(K2,'Offence Database'!$A$7:$C$1360,3, )</f>
        <v>Bailable</v>
      </c>
      <c r="X2" s="10" t="str">
        <f>VLOOKUP(L2,'Offence Database'!$A$7:$C$1360,3, )</f>
        <v>-</v>
      </c>
      <c r="Y2" s="10" t="str">
        <f>VLOOKUP(M2,'Offence Database'!$A$7:$C$1360,3, )</f>
        <v>-</v>
      </c>
      <c r="Z2" s="10" t="str">
        <f>VLOOKUP(N2,'Offence Database'!$A$7:$C$1360,3, )</f>
        <v>-</v>
      </c>
      <c r="AA2" s="10" t="str">
        <f>VLOOKUP(O2,'Offence Database'!$A$7:$C$1360,3, )</f>
        <v>-</v>
      </c>
      <c r="AB2" s="10">
        <f t="shared" ref="AB2:AG2" si="0">IF(V2="Non-Bailable",$AB$1,$AC$1)</f>
        <v>0</v>
      </c>
      <c r="AC2" s="10">
        <f t="shared" si="0"/>
        <v>0</v>
      </c>
      <c r="AD2" s="10">
        <f t="shared" si="0"/>
        <v>0</v>
      </c>
      <c r="AE2" s="10">
        <f t="shared" si="0"/>
        <v>0</v>
      </c>
      <c r="AF2" s="10">
        <f t="shared" si="0"/>
        <v>0</v>
      </c>
      <c r="AG2" s="10">
        <f t="shared" si="0"/>
        <v>0</v>
      </c>
      <c r="AH2" s="10">
        <f t="shared" ref="AH2:AH500" si="1">SUM(AB2:AG2)</f>
        <v>0</v>
      </c>
      <c r="AI2" s="17" t="str">
        <f t="shared" ref="AI2:AI500" si="2">IF(AH2&lt;=0,"Bailable","Non-Bailable")</f>
        <v>Bailable</v>
      </c>
      <c r="AJ2" s="10" t="str">
        <f>VLOOKUP(J2,'Offence Database'!$A$7:$D$1360,4, )</f>
        <v>Non-Compoundable</v>
      </c>
      <c r="AK2" s="10" t="str">
        <f>VLOOKUP(K2,'Offence Database'!$A$7:$D$1360,4, )</f>
        <v>Non-Compoundable</v>
      </c>
      <c r="AL2" s="10" t="str">
        <f>VLOOKUP(L2,'Offence Database'!$A$7:$D$1360,4, )</f>
        <v>-</v>
      </c>
      <c r="AM2" s="10" t="str">
        <f>VLOOKUP(M2,'Offence Database'!$A$7:$D$1360,4, )</f>
        <v>-</v>
      </c>
      <c r="AN2" s="10" t="str">
        <f>VLOOKUP(N2,'Offence Database'!$A$7:$D$1360,4, )</f>
        <v>-</v>
      </c>
      <c r="AO2" s="10" t="str">
        <f>VLOOKUP(O2,'Offence Database'!$A$7:$D$1360,4, )</f>
        <v>-</v>
      </c>
      <c r="AP2" s="10">
        <f t="shared" ref="AP2:AU2" si="3">IF(AJ2="Non-Compoundable",$AB$1,$AC$1)</f>
        <v>1</v>
      </c>
      <c r="AQ2" s="10">
        <f t="shared" si="3"/>
        <v>1</v>
      </c>
      <c r="AR2" s="10">
        <f t="shared" si="3"/>
        <v>0</v>
      </c>
      <c r="AS2" s="10">
        <f t="shared" si="3"/>
        <v>0</v>
      </c>
      <c r="AT2" s="10">
        <f t="shared" si="3"/>
        <v>0</v>
      </c>
      <c r="AU2" s="10">
        <f t="shared" si="3"/>
        <v>0</v>
      </c>
      <c r="AV2" s="10">
        <f t="shared" ref="AV2:AV500" si="4">SUM(AP2:AU2)</f>
        <v>2</v>
      </c>
      <c r="AW2" s="17" t="str">
        <f t="shared" ref="AW2:AW500" si="5">IF(AV2&lt;=0,"Compoundable","Non-Compoundable")</f>
        <v>Non-Compoundable</v>
      </c>
      <c r="AX2" s="24" t="s">
        <v>111</v>
      </c>
      <c r="AY2" s="26">
        <f t="shared" ref="AY2:AY500" si="6">IF(AX2="NO",1,2)</f>
        <v>2</v>
      </c>
      <c r="AZ2" s="27">
        <f t="shared" ref="AZ2:AZ500" si="7">IF(BN2&gt;10,(I2+90),(I2+60))</f>
        <v>40604</v>
      </c>
      <c r="BA2" s="28">
        <f t="shared" ref="BA2:BA500" si="8">BN2/2*12</f>
        <v>0</v>
      </c>
      <c r="BB2" s="28">
        <f t="shared" ref="BB2:BB500" ca="1" si="9">IF((I2+7&gt;TODAY()),1,0)</f>
        <v>0</v>
      </c>
      <c r="BC2" s="29" t="str">
        <f t="shared" ref="BC2:BC500" si="10">IF(BN2&lt;=3,"YES","NO")</f>
        <v>YES</v>
      </c>
      <c r="BD2" s="10" t="str">
        <f t="shared" ref="BD2:BD500" si="11">IF(BN2&lt;=7,"YES","NO")</f>
        <v>YES</v>
      </c>
      <c r="BE2" s="29" t="str">
        <f t="shared" ref="BE2:BE500" ca="1" si="12">IF(AY2+BI2&gt;2,"NO","YES")</f>
        <v>NO</v>
      </c>
      <c r="BF2" s="29" t="str">
        <f t="shared" ref="BF2:BF500" ca="1" si="13">IF(SUM(BB2+AH2)&gt;0,"NO","YES")</f>
        <v>YES</v>
      </c>
      <c r="BG2" s="29" t="str">
        <f t="shared" ref="BG2:BG500" ca="1" si="14">IF(TODAY()&gt;BK2,"YES","NO")</f>
        <v>YES</v>
      </c>
      <c r="BH2" s="29" t="str">
        <f t="shared" ref="BH2:BH500" ca="1" si="15">IF(TODAY()&gt;BO2,"YES","NO")</f>
        <v>YES</v>
      </c>
      <c r="BI2" s="10">
        <f t="shared" ref="BI2:BI500" ca="1" si="16">IF(TODAY()&gt;AZ2,1,2)</f>
        <v>1</v>
      </c>
      <c r="BJ2" s="28">
        <f t="shared" ref="BJ2:BJ500" si="17">BN2/2</f>
        <v>0</v>
      </c>
      <c r="BK2" s="30">
        <f t="shared" ref="BK2:BK500" si="18">DATE(YEAR(I2),MONTH(I2)+BA2,DAY(I2))</f>
        <v>40544</v>
      </c>
      <c r="BL2" s="31">
        <f t="shared" ref="BL2:BL500" ca="1" si="19">(BK2-(TODAY()))/365</f>
        <v>-8.6438356164383556</v>
      </c>
      <c r="BM2" s="28">
        <f t="shared" ref="BM2:BM500" si="20">BN2*12</f>
        <v>0</v>
      </c>
      <c r="BN2" s="28">
        <f t="shared" ref="BN2:BN500" si="21">MAX(P2:U2)</f>
        <v>0</v>
      </c>
      <c r="BO2" s="30">
        <f t="shared" ref="BO2:BO500" si="22">DATE(YEAR(I2),MONTH(I2)+BM2,DAY(I2))</f>
        <v>40544</v>
      </c>
      <c r="BP2" s="31">
        <f t="shared" ref="BP2:BP500" ca="1" si="23">(BO2-(TODAY()))/365</f>
        <v>-8.6438356164383556</v>
      </c>
      <c r="BQ2" s="32">
        <f t="shared" ref="BQ2:BQ500" ca="1" si="24">((TODAY())-I2)/365</f>
        <v>8.6438356164383556</v>
      </c>
      <c r="BR2" s="32"/>
    </row>
    <row r="3" spans="1:70" ht="12" customHeight="1" x14ac:dyDescent="0.25">
      <c r="A3" s="10">
        <f t="shared" ref="A3:A500" si="25">A2+1</f>
        <v>2</v>
      </c>
      <c r="B3" s="11"/>
      <c r="C3" s="12" t="s">
        <v>116</v>
      </c>
      <c r="D3" s="13" t="s">
        <v>117</v>
      </c>
      <c r="E3" s="13"/>
      <c r="F3" s="13"/>
      <c r="G3" s="14"/>
      <c r="H3" s="15"/>
      <c r="I3" s="16">
        <v>41883</v>
      </c>
      <c r="J3" s="17">
        <v>323</v>
      </c>
      <c r="K3" s="17"/>
      <c r="L3" s="17"/>
      <c r="M3" s="17"/>
      <c r="N3" s="17"/>
      <c r="O3" s="17"/>
      <c r="P3" s="10">
        <f>VLOOKUP(J3,'Offence Database'!$A$7:$B$1360,2, )</f>
        <v>1</v>
      </c>
      <c r="Q3" s="10" t="str">
        <f>VLOOKUP(K3,'Offence Database'!$A$7:$B$1360,2, )</f>
        <v>-</v>
      </c>
      <c r="R3" s="10" t="str">
        <f>VLOOKUP(L3,'Offence Database'!$A$7:$B$1360,2, )</f>
        <v>-</v>
      </c>
      <c r="S3" s="10" t="str">
        <f>VLOOKUP(M3,'Offence Database'!$A$7:$B$1360,2, )</f>
        <v>-</v>
      </c>
      <c r="T3" s="10" t="str">
        <f>VLOOKUP(N3,'Offence Database'!$A$7:$B$1360,2, )</f>
        <v>-</v>
      </c>
      <c r="U3" s="10" t="str">
        <f>VLOOKUP(O3,'Offence Database'!$A$7:$B$1360,2, )</f>
        <v>-</v>
      </c>
      <c r="V3" s="10" t="str">
        <f>VLOOKUP(J3,'Offence Database'!$A$7:$C$1360,3, )</f>
        <v>Bailable</v>
      </c>
      <c r="W3" s="10" t="str">
        <f>VLOOKUP(K3,'Offence Database'!$A$7:$C$1360,3, )</f>
        <v>-</v>
      </c>
      <c r="X3" s="10" t="str">
        <f>VLOOKUP(L3,'Offence Database'!$A$7:$C$1360,3, )</f>
        <v>-</v>
      </c>
      <c r="Y3" s="10" t="str">
        <f>VLOOKUP(M3,'Offence Database'!$A$7:$C$1360,3, )</f>
        <v>-</v>
      </c>
      <c r="Z3" s="10" t="str">
        <f>VLOOKUP(N3,'Offence Database'!$A$7:$C$1360,3, )</f>
        <v>-</v>
      </c>
      <c r="AA3" s="10" t="str">
        <f>VLOOKUP(O3,'Offence Database'!$A$7:$C$1360,3, )</f>
        <v>-</v>
      </c>
      <c r="AB3" s="10">
        <f t="shared" ref="AB3:AG3" si="26">IF(V3="Non-Bailable",$AB$1,$AC$1)</f>
        <v>0</v>
      </c>
      <c r="AC3" s="10">
        <f t="shared" si="26"/>
        <v>0</v>
      </c>
      <c r="AD3" s="10">
        <f t="shared" si="26"/>
        <v>0</v>
      </c>
      <c r="AE3" s="10">
        <f t="shared" si="26"/>
        <v>0</v>
      </c>
      <c r="AF3" s="10">
        <f t="shared" si="26"/>
        <v>0</v>
      </c>
      <c r="AG3" s="10">
        <f t="shared" si="26"/>
        <v>0</v>
      </c>
      <c r="AH3" s="10">
        <f t="shared" si="1"/>
        <v>0</v>
      </c>
      <c r="AI3" s="17" t="str">
        <f t="shared" si="2"/>
        <v>Bailable</v>
      </c>
      <c r="AJ3" s="10" t="str">
        <f>VLOOKUP(J3,'Offence Database'!$A$7:$D$1360,4, )</f>
        <v>Compoundable</v>
      </c>
      <c r="AK3" s="10" t="str">
        <f>VLOOKUP(K3,'Offence Database'!$A$7:$D$1360,4, )</f>
        <v>-</v>
      </c>
      <c r="AL3" s="10" t="str">
        <f>VLOOKUP(L3,'Offence Database'!$A$7:$D$1360,4, )</f>
        <v>-</v>
      </c>
      <c r="AM3" s="10" t="str">
        <f>VLOOKUP(M3,'Offence Database'!$A$7:$D$1360,4, )</f>
        <v>-</v>
      </c>
      <c r="AN3" s="10" t="str">
        <f>VLOOKUP(N3,'Offence Database'!$A$7:$D$1360,4, )</f>
        <v>-</v>
      </c>
      <c r="AO3" s="10" t="str">
        <f>VLOOKUP(O3,'Offence Database'!$A$7:$D$1360,4, )</f>
        <v>-</v>
      </c>
      <c r="AP3" s="10">
        <f t="shared" ref="AP3:AU3" si="27">IF(AJ3="Non-Compoundable",$AB$1,$AC$1)</f>
        <v>0</v>
      </c>
      <c r="AQ3" s="10">
        <f t="shared" si="27"/>
        <v>0</v>
      </c>
      <c r="AR3" s="10">
        <f t="shared" si="27"/>
        <v>0</v>
      </c>
      <c r="AS3" s="10">
        <f t="shared" si="27"/>
        <v>0</v>
      </c>
      <c r="AT3" s="10">
        <f t="shared" si="27"/>
        <v>0</v>
      </c>
      <c r="AU3" s="10">
        <f t="shared" si="27"/>
        <v>0</v>
      </c>
      <c r="AV3" s="10">
        <f t="shared" si="4"/>
        <v>0</v>
      </c>
      <c r="AW3" s="17" t="str">
        <f t="shared" si="5"/>
        <v>Compoundable</v>
      </c>
      <c r="AX3" s="24" t="s">
        <v>118</v>
      </c>
      <c r="AY3" s="26">
        <f t="shared" si="6"/>
        <v>1</v>
      </c>
      <c r="AZ3" s="27">
        <f t="shared" si="7"/>
        <v>41943</v>
      </c>
      <c r="BA3" s="28">
        <f t="shared" si="8"/>
        <v>6</v>
      </c>
      <c r="BB3" s="28">
        <f t="shared" ca="1" si="9"/>
        <v>0</v>
      </c>
      <c r="BC3" s="29" t="str">
        <f t="shared" si="10"/>
        <v>YES</v>
      </c>
      <c r="BD3" s="10" t="str">
        <f t="shared" si="11"/>
        <v>YES</v>
      </c>
      <c r="BE3" s="29" t="str">
        <f t="shared" ca="1" si="12"/>
        <v>YES</v>
      </c>
      <c r="BF3" s="29" t="str">
        <f t="shared" ca="1" si="13"/>
        <v>YES</v>
      </c>
      <c r="BG3" s="29" t="str">
        <f t="shared" ca="1" si="14"/>
        <v>YES</v>
      </c>
      <c r="BH3" s="29" t="str">
        <f t="shared" ca="1" si="15"/>
        <v>YES</v>
      </c>
      <c r="BI3" s="10">
        <f t="shared" ca="1" si="16"/>
        <v>1</v>
      </c>
      <c r="BJ3" s="28">
        <f t="shared" si="17"/>
        <v>0.5</v>
      </c>
      <c r="BK3" s="30">
        <f t="shared" si="18"/>
        <v>42064</v>
      </c>
      <c r="BL3" s="31">
        <f t="shared" ca="1" si="19"/>
        <v>-4.4794520547945202</v>
      </c>
      <c r="BM3" s="28">
        <f t="shared" si="20"/>
        <v>12</v>
      </c>
      <c r="BN3" s="28">
        <f t="shared" si="21"/>
        <v>1</v>
      </c>
      <c r="BO3" s="30">
        <f t="shared" si="22"/>
        <v>42248</v>
      </c>
      <c r="BP3" s="31">
        <f t="shared" ca="1" si="23"/>
        <v>-3.9753424657534246</v>
      </c>
      <c r="BQ3" s="32">
        <f t="shared" ca="1" si="24"/>
        <v>4.9753424657534246</v>
      </c>
      <c r="BR3" s="32"/>
    </row>
    <row r="4" spans="1:70" ht="24" customHeight="1" x14ac:dyDescent="0.25">
      <c r="A4" s="10">
        <f t="shared" si="25"/>
        <v>3</v>
      </c>
      <c r="B4" s="11"/>
      <c r="C4" s="12" t="s">
        <v>119</v>
      </c>
      <c r="D4" s="13" t="s">
        <v>120</v>
      </c>
      <c r="E4" s="13"/>
      <c r="F4" s="13"/>
      <c r="G4" s="14"/>
      <c r="H4" s="15"/>
      <c r="I4" s="16">
        <v>41883</v>
      </c>
      <c r="J4" s="17" t="s">
        <v>121</v>
      </c>
      <c r="K4" s="17"/>
      <c r="L4" s="17"/>
      <c r="M4" s="17"/>
      <c r="N4" s="17"/>
      <c r="O4" s="17"/>
      <c r="P4" s="10">
        <f>VLOOKUP(J4,'Offence Database'!$A$7:$B$1360,2, )</f>
        <v>5</v>
      </c>
      <c r="Q4" s="10" t="str">
        <f>VLOOKUP(K4,'Offence Database'!$A$7:$B$1360,2, )</f>
        <v>-</v>
      </c>
      <c r="R4" s="10" t="str">
        <f>VLOOKUP(L4,'Offence Database'!$A$7:$B$1360,2, )</f>
        <v>-</v>
      </c>
      <c r="S4" s="10" t="str">
        <f>VLOOKUP(M4,'Offence Database'!$A$7:$B$1360,2, )</f>
        <v>-</v>
      </c>
      <c r="T4" s="10" t="str">
        <f>VLOOKUP(N4,'Offence Database'!$A$7:$B$1360,2, )</f>
        <v>-</v>
      </c>
      <c r="U4" s="10" t="str">
        <f>VLOOKUP(O4,'Offence Database'!$A$7:$B$1360,2, )</f>
        <v>-</v>
      </c>
      <c r="V4" s="10" t="str">
        <f>VLOOKUP(J4,'Offence Database'!$A$7:$C$1360,3, )</f>
        <v>Non-Bailable</v>
      </c>
      <c r="W4" s="10" t="str">
        <f>VLOOKUP(K4,'Offence Database'!$A$7:$C$1360,3, )</f>
        <v>-</v>
      </c>
      <c r="X4" s="10" t="str">
        <f>VLOOKUP(L4,'Offence Database'!$A$7:$C$1360,3, )</f>
        <v>-</v>
      </c>
      <c r="Y4" s="10" t="str">
        <f>VLOOKUP(M4,'Offence Database'!$A$7:$C$1360,3, )</f>
        <v>-</v>
      </c>
      <c r="Z4" s="10" t="str">
        <f>VLOOKUP(N4,'Offence Database'!$A$7:$C$1360,3, )</f>
        <v>-</v>
      </c>
      <c r="AA4" s="10" t="str">
        <f>VLOOKUP(O4,'Offence Database'!$A$7:$C$1360,3, )</f>
        <v>-</v>
      </c>
      <c r="AB4" s="10">
        <f t="shared" ref="AB4:AG4" si="28">IF(V4="Non-Bailable",$AB$1,$AC$1)</f>
        <v>1</v>
      </c>
      <c r="AC4" s="10">
        <f t="shared" si="28"/>
        <v>0</v>
      </c>
      <c r="AD4" s="10">
        <f t="shared" si="28"/>
        <v>0</v>
      </c>
      <c r="AE4" s="10">
        <f t="shared" si="28"/>
        <v>0</v>
      </c>
      <c r="AF4" s="10">
        <f t="shared" si="28"/>
        <v>0</v>
      </c>
      <c r="AG4" s="10">
        <f t="shared" si="28"/>
        <v>0</v>
      </c>
      <c r="AH4" s="10">
        <f t="shared" si="1"/>
        <v>1</v>
      </c>
      <c r="AI4" s="17" t="str">
        <f t="shared" si="2"/>
        <v>Non-Bailable</v>
      </c>
      <c r="AJ4" s="10" t="str">
        <f>VLOOKUP(J4,'Offence Database'!$A$7:$D$1360,4, )</f>
        <v>Non-Compoundable</v>
      </c>
      <c r="AK4" s="10" t="str">
        <f>VLOOKUP(K4,'Offence Database'!$A$7:$D$1360,4, )</f>
        <v>-</v>
      </c>
      <c r="AL4" s="10" t="str">
        <f>VLOOKUP(L4,'Offence Database'!$A$7:$D$1360,4, )</f>
        <v>-</v>
      </c>
      <c r="AM4" s="10" t="str">
        <f>VLOOKUP(M4,'Offence Database'!$A$7:$D$1360,4, )</f>
        <v>-</v>
      </c>
      <c r="AN4" s="10" t="str">
        <f>VLOOKUP(N4,'Offence Database'!$A$7:$D$1360,4, )</f>
        <v>-</v>
      </c>
      <c r="AO4" s="10" t="str">
        <f>VLOOKUP(O4,'Offence Database'!$A$7:$D$1360,4, )</f>
        <v>-</v>
      </c>
      <c r="AP4" s="10">
        <f t="shared" ref="AP4:AU4" si="29">IF(AJ4="Non-Compoundable",$AB$1,$AC$1)</f>
        <v>1</v>
      </c>
      <c r="AQ4" s="10">
        <f t="shared" si="29"/>
        <v>0</v>
      </c>
      <c r="AR4" s="10">
        <f t="shared" si="29"/>
        <v>0</v>
      </c>
      <c r="AS4" s="10">
        <f t="shared" si="29"/>
        <v>0</v>
      </c>
      <c r="AT4" s="10">
        <f t="shared" si="29"/>
        <v>0</v>
      </c>
      <c r="AU4" s="10">
        <f t="shared" si="29"/>
        <v>0</v>
      </c>
      <c r="AV4" s="10">
        <f t="shared" si="4"/>
        <v>1</v>
      </c>
      <c r="AW4" s="17" t="str">
        <f t="shared" si="5"/>
        <v>Non-Compoundable</v>
      </c>
      <c r="AX4" s="24" t="s">
        <v>118</v>
      </c>
      <c r="AY4" s="26">
        <f t="shared" si="6"/>
        <v>1</v>
      </c>
      <c r="AZ4" s="27">
        <f t="shared" si="7"/>
        <v>41943</v>
      </c>
      <c r="BA4" s="28">
        <f t="shared" si="8"/>
        <v>30</v>
      </c>
      <c r="BB4" s="28">
        <f t="shared" ca="1" si="9"/>
        <v>0</v>
      </c>
      <c r="BC4" s="29" t="str">
        <f t="shared" si="10"/>
        <v>NO</v>
      </c>
      <c r="BD4" s="10" t="str">
        <f t="shared" si="11"/>
        <v>YES</v>
      </c>
      <c r="BE4" s="29" t="str">
        <f t="shared" ca="1" si="12"/>
        <v>YES</v>
      </c>
      <c r="BF4" s="29" t="str">
        <f t="shared" ca="1" si="13"/>
        <v>NO</v>
      </c>
      <c r="BG4" s="29" t="str">
        <f t="shared" ca="1" si="14"/>
        <v>YES</v>
      </c>
      <c r="BH4" s="29" t="str">
        <f t="shared" ca="1" si="15"/>
        <v>NO</v>
      </c>
      <c r="BI4" s="10">
        <f t="shared" ca="1" si="16"/>
        <v>1</v>
      </c>
      <c r="BJ4" s="28">
        <f t="shared" si="17"/>
        <v>2.5</v>
      </c>
      <c r="BK4" s="30">
        <f t="shared" si="18"/>
        <v>42795</v>
      </c>
      <c r="BL4" s="31">
        <f t="shared" ca="1" si="19"/>
        <v>-2.4767123287671233</v>
      </c>
      <c r="BM4" s="28">
        <f t="shared" si="20"/>
        <v>60</v>
      </c>
      <c r="BN4" s="28">
        <f t="shared" si="21"/>
        <v>5</v>
      </c>
      <c r="BO4" s="30">
        <f t="shared" si="22"/>
        <v>43709</v>
      </c>
      <c r="BP4" s="31">
        <f t="shared" ca="1" si="23"/>
        <v>2.7397260273972601E-2</v>
      </c>
      <c r="BQ4" s="32">
        <f t="shared" ca="1" si="24"/>
        <v>4.9753424657534246</v>
      </c>
      <c r="BR4" s="32"/>
    </row>
    <row r="5" spans="1:70" ht="12" customHeight="1" x14ac:dyDescent="0.25">
      <c r="A5" s="10">
        <f t="shared" si="25"/>
        <v>4</v>
      </c>
      <c r="B5" s="11"/>
      <c r="C5" s="12" t="s">
        <v>122</v>
      </c>
      <c r="D5" s="13" t="s">
        <v>120</v>
      </c>
      <c r="E5" s="13"/>
      <c r="F5" s="13"/>
      <c r="G5" s="14"/>
      <c r="H5" s="15"/>
      <c r="I5" s="16">
        <v>41701</v>
      </c>
      <c r="J5" s="17">
        <v>379</v>
      </c>
      <c r="K5" s="17"/>
      <c r="L5" s="17"/>
      <c r="M5" s="17"/>
      <c r="N5" s="17"/>
      <c r="O5" s="17"/>
      <c r="P5" s="10">
        <f>VLOOKUP(J5,'Offence Database'!$A$7:$B$1360,2, )</f>
        <v>3</v>
      </c>
      <c r="Q5" s="10" t="str">
        <f>VLOOKUP(K5,'Offence Database'!$A$7:$B$1360,2, )</f>
        <v>-</v>
      </c>
      <c r="R5" s="10" t="str">
        <f>VLOOKUP(L5,'Offence Database'!$A$7:$B$1360,2, )</f>
        <v>-</v>
      </c>
      <c r="S5" s="10" t="str">
        <f>VLOOKUP(M5,'Offence Database'!$A$7:$B$1360,2, )</f>
        <v>-</v>
      </c>
      <c r="T5" s="10" t="str">
        <f>VLOOKUP(N5,'Offence Database'!$A$7:$B$1360,2, )</f>
        <v>-</v>
      </c>
      <c r="U5" s="10" t="str">
        <f>VLOOKUP(O5,'Offence Database'!$A$7:$B$1360,2, )</f>
        <v>-</v>
      </c>
      <c r="V5" s="10" t="str">
        <f>VLOOKUP(J5,'Offence Database'!$A$7:$C$1360,3, )</f>
        <v>Non-Bailable</v>
      </c>
      <c r="W5" s="10" t="str">
        <f>VLOOKUP(K5,'Offence Database'!$A$7:$C$1360,3, )</f>
        <v>-</v>
      </c>
      <c r="X5" s="10" t="str">
        <f>VLOOKUP(L5,'Offence Database'!$A$7:$C$1360,3, )</f>
        <v>-</v>
      </c>
      <c r="Y5" s="10" t="str">
        <f>VLOOKUP(M5,'Offence Database'!$A$7:$C$1360,3, )</f>
        <v>-</v>
      </c>
      <c r="Z5" s="10" t="str">
        <f>VLOOKUP(N5,'Offence Database'!$A$7:$C$1360,3, )</f>
        <v>-</v>
      </c>
      <c r="AA5" s="10" t="str">
        <f>VLOOKUP(O5,'Offence Database'!$A$7:$C$1360,3, )</f>
        <v>-</v>
      </c>
      <c r="AB5" s="10">
        <f t="shared" ref="AB5:AG5" si="30">IF(V5="Non-Bailable",$AB$1,$AC$1)</f>
        <v>1</v>
      </c>
      <c r="AC5" s="10">
        <f t="shared" si="30"/>
        <v>0</v>
      </c>
      <c r="AD5" s="10">
        <f t="shared" si="30"/>
        <v>0</v>
      </c>
      <c r="AE5" s="10">
        <f t="shared" si="30"/>
        <v>0</v>
      </c>
      <c r="AF5" s="10">
        <f t="shared" si="30"/>
        <v>0</v>
      </c>
      <c r="AG5" s="10">
        <f t="shared" si="30"/>
        <v>0</v>
      </c>
      <c r="AH5" s="10">
        <f t="shared" si="1"/>
        <v>1</v>
      </c>
      <c r="AI5" s="17" t="str">
        <f t="shared" si="2"/>
        <v>Non-Bailable</v>
      </c>
      <c r="AJ5" s="10" t="str">
        <f>VLOOKUP(J5,'Offence Database'!$A$7:$D$1360,4, )</f>
        <v>Compoundable</v>
      </c>
      <c r="AK5" s="10" t="str">
        <f>VLOOKUP(K5,'Offence Database'!$A$7:$D$1360,4, )</f>
        <v>-</v>
      </c>
      <c r="AL5" s="10" t="str">
        <f>VLOOKUP(L5,'Offence Database'!$A$7:$D$1360,4, )</f>
        <v>-</v>
      </c>
      <c r="AM5" s="10" t="str">
        <f>VLOOKUP(M5,'Offence Database'!$A$7:$D$1360,4, )</f>
        <v>-</v>
      </c>
      <c r="AN5" s="10" t="str">
        <f>VLOOKUP(N5,'Offence Database'!$A$7:$D$1360,4, )</f>
        <v>-</v>
      </c>
      <c r="AO5" s="10" t="str">
        <f>VLOOKUP(O5,'Offence Database'!$A$7:$D$1360,4, )</f>
        <v>-</v>
      </c>
      <c r="AP5" s="10">
        <f t="shared" ref="AP5:AU5" si="31">IF(AJ5="Non-Compoundable",$AB$1,$AC$1)</f>
        <v>0</v>
      </c>
      <c r="AQ5" s="10">
        <f t="shared" si="31"/>
        <v>0</v>
      </c>
      <c r="AR5" s="10">
        <f t="shared" si="31"/>
        <v>0</v>
      </c>
      <c r="AS5" s="10">
        <f t="shared" si="31"/>
        <v>0</v>
      </c>
      <c r="AT5" s="10">
        <f t="shared" si="31"/>
        <v>0</v>
      </c>
      <c r="AU5" s="10">
        <f t="shared" si="31"/>
        <v>0</v>
      </c>
      <c r="AV5" s="10">
        <f t="shared" si="4"/>
        <v>0</v>
      </c>
      <c r="AW5" s="17" t="str">
        <f t="shared" si="5"/>
        <v>Compoundable</v>
      </c>
      <c r="AX5" s="24" t="s">
        <v>123</v>
      </c>
      <c r="AY5" s="26">
        <f t="shared" si="6"/>
        <v>1</v>
      </c>
      <c r="AZ5" s="27">
        <f t="shared" si="7"/>
        <v>41761</v>
      </c>
      <c r="BA5" s="28">
        <f t="shared" si="8"/>
        <v>18</v>
      </c>
      <c r="BB5" s="28">
        <f t="shared" ca="1" si="9"/>
        <v>0</v>
      </c>
      <c r="BC5" s="29" t="str">
        <f t="shared" si="10"/>
        <v>YES</v>
      </c>
      <c r="BD5" s="10" t="str">
        <f t="shared" si="11"/>
        <v>YES</v>
      </c>
      <c r="BE5" s="29" t="str">
        <f t="shared" ca="1" si="12"/>
        <v>YES</v>
      </c>
      <c r="BF5" s="29" t="str">
        <f t="shared" ca="1" si="13"/>
        <v>NO</v>
      </c>
      <c r="BG5" s="29" t="str">
        <f t="shared" ca="1" si="14"/>
        <v>YES</v>
      </c>
      <c r="BH5" s="29" t="str">
        <f t="shared" ca="1" si="15"/>
        <v>YES</v>
      </c>
      <c r="BI5" s="10">
        <f t="shared" ca="1" si="16"/>
        <v>1</v>
      </c>
      <c r="BJ5" s="28">
        <f t="shared" si="17"/>
        <v>1.5</v>
      </c>
      <c r="BK5" s="30">
        <f t="shared" si="18"/>
        <v>42250</v>
      </c>
      <c r="BL5" s="31">
        <f t="shared" ca="1" si="19"/>
        <v>-3.9698630136986299</v>
      </c>
      <c r="BM5" s="28">
        <f t="shared" si="20"/>
        <v>36</v>
      </c>
      <c r="BN5" s="28">
        <f t="shared" si="21"/>
        <v>3</v>
      </c>
      <c r="BO5" s="30">
        <f t="shared" si="22"/>
        <v>42797</v>
      </c>
      <c r="BP5" s="31">
        <f t="shared" ca="1" si="23"/>
        <v>-2.4712328767123286</v>
      </c>
      <c r="BQ5" s="32">
        <f t="shared" ca="1" si="24"/>
        <v>5.4739726027397264</v>
      </c>
      <c r="BR5" s="32"/>
    </row>
    <row r="6" spans="1:70" ht="12" customHeight="1" x14ac:dyDescent="0.25">
      <c r="A6" s="10">
        <f t="shared" si="25"/>
        <v>5</v>
      </c>
      <c r="B6" s="11"/>
      <c r="C6" s="12"/>
      <c r="D6" s="13"/>
      <c r="E6" s="13"/>
      <c r="F6" s="13"/>
      <c r="G6" s="14"/>
      <c r="H6" s="15"/>
      <c r="I6" s="16"/>
      <c r="J6" s="17"/>
      <c r="K6" s="17"/>
      <c r="L6" s="17"/>
      <c r="M6" s="17"/>
      <c r="N6" s="17"/>
      <c r="O6" s="17"/>
      <c r="P6" s="10" t="str">
        <f>VLOOKUP(J6,'Offence Database'!$A$7:$B$1360,2, )</f>
        <v>-</v>
      </c>
      <c r="Q6" s="10" t="str">
        <f>VLOOKUP(K6,'Offence Database'!$A$7:$B$1360,2, )</f>
        <v>-</v>
      </c>
      <c r="R6" s="10" t="str">
        <f>VLOOKUP(L6,'Offence Database'!$A$7:$B$1360,2, )</f>
        <v>-</v>
      </c>
      <c r="S6" s="10" t="str">
        <f>VLOOKUP(M6,'Offence Database'!$A$7:$B$1360,2, )</f>
        <v>-</v>
      </c>
      <c r="T6" s="10" t="str">
        <f>VLOOKUP(N6,'Offence Database'!$A$7:$B$1360,2, )</f>
        <v>-</v>
      </c>
      <c r="U6" s="10" t="str">
        <f>VLOOKUP(O6,'Offence Database'!$A$7:$B$1360,2, )</f>
        <v>-</v>
      </c>
      <c r="V6" s="10" t="str">
        <f>VLOOKUP(J6,'Offence Database'!$A$7:$C$1360,3, )</f>
        <v>-</v>
      </c>
      <c r="W6" s="10" t="str">
        <f>VLOOKUP(K6,'Offence Database'!$A$7:$C$1360,3, )</f>
        <v>-</v>
      </c>
      <c r="X6" s="10" t="str">
        <f>VLOOKUP(L6,'Offence Database'!$A$7:$C$1360,3, )</f>
        <v>-</v>
      </c>
      <c r="Y6" s="10" t="str">
        <f>VLOOKUP(M6,'Offence Database'!$A$7:$C$1360,3, )</f>
        <v>-</v>
      </c>
      <c r="Z6" s="10" t="str">
        <f>VLOOKUP(N6,'Offence Database'!$A$7:$C$1360,3, )</f>
        <v>-</v>
      </c>
      <c r="AA6" s="10" t="str">
        <f>VLOOKUP(O6,'Offence Database'!$A$7:$C$1360,3, )</f>
        <v>-</v>
      </c>
      <c r="AB6" s="10">
        <f t="shared" ref="AB6:AG6" si="32">IF(V6="Non-Bailable",$AB$1,$AC$1)</f>
        <v>0</v>
      </c>
      <c r="AC6" s="10">
        <f t="shared" si="32"/>
        <v>0</v>
      </c>
      <c r="AD6" s="10">
        <f t="shared" si="32"/>
        <v>0</v>
      </c>
      <c r="AE6" s="10">
        <f t="shared" si="32"/>
        <v>0</v>
      </c>
      <c r="AF6" s="10">
        <f t="shared" si="32"/>
        <v>0</v>
      </c>
      <c r="AG6" s="10">
        <f t="shared" si="32"/>
        <v>0</v>
      </c>
      <c r="AH6" s="10">
        <f t="shared" si="1"/>
        <v>0</v>
      </c>
      <c r="AI6" s="17" t="str">
        <f t="shared" si="2"/>
        <v>Bailable</v>
      </c>
      <c r="AJ6" s="10" t="str">
        <f>VLOOKUP(J6,'Offence Database'!$A$7:$D$1360,4, )</f>
        <v>-</v>
      </c>
      <c r="AK6" s="10" t="str">
        <f>VLOOKUP(K6,'Offence Database'!$A$7:$D$1360,4, )</f>
        <v>-</v>
      </c>
      <c r="AL6" s="10" t="str">
        <f>VLOOKUP(L6,'Offence Database'!$A$7:$D$1360,4, )</f>
        <v>-</v>
      </c>
      <c r="AM6" s="10" t="str">
        <f>VLOOKUP(M6,'Offence Database'!$A$7:$D$1360,4, )</f>
        <v>-</v>
      </c>
      <c r="AN6" s="10" t="str">
        <f>VLOOKUP(N6,'Offence Database'!$A$7:$D$1360,4, )</f>
        <v>-</v>
      </c>
      <c r="AO6" s="10" t="str">
        <f>VLOOKUP(O6,'Offence Database'!$A$7:$D$1360,4, )</f>
        <v>-</v>
      </c>
      <c r="AP6" s="10">
        <f t="shared" ref="AP6:AU6" si="33">IF(AJ6="Non-Compoundable",$AB$1,$AC$1)</f>
        <v>0</v>
      </c>
      <c r="AQ6" s="10">
        <f t="shared" si="33"/>
        <v>0</v>
      </c>
      <c r="AR6" s="10">
        <f t="shared" si="33"/>
        <v>0</v>
      </c>
      <c r="AS6" s="10">
        <f t="shared" si="33"/>
        <v>0</v>
      </c>
      <c r="AT6" s="10">
        <f t="shared" si="33"/>
        <v>0</v>
      </c>
      <c r="AU6" s="10">
        <f t="shared" si="33"/>
        <v>0</v>
      </c>
      <c r="AV6" s="10">
        <f t="shared" si="4"/>
        <v>0</v>
      </c>
      <c r="AW6" s="17" t="str">
        <f t="shared" si="5"/>
        <v>Compoundable</v>
      </c>
      <c r="AX6" s="24"/>
      <c r="AY6" s="26">
        <f t="shared" si="6"/>
        <v>2</v>
      </c>
      <c r="AZ6" s="27">
        <f t="shared" si="7"/>
        <v>60</v>
      </c>
      <c r="BA6" s="28">
        <f t="shared" si="8"/>
        <v>0</v>
      </c>
      <c r="BB6" s="28">
        <f t="shared" ca="1" si="9"/>
        <v>0</v>
      </c>
      <c r="BC6" s="29" t="str">
        <f t="shared" si="10"/>
        <v>YES</v>
      </c>
      <c r="BD6" s="10" t="str">
        <f t="shared" si="11"/>
        <v>YES</v>
      </c>
      <c r="BE6" s="29" t="str">
        <f t="shared" ca="1" si="12"/>
        <v>NO</v>
      </c>
      <c r="BF6" s="29" t="str">
        <f t="shared" ca="1" si="13"/>
        <v>YES</v>
      </c>
      <c r="BG6" s="29" t="str">
        <f t="shared" ca="1" si="14"/>
        <v>YES</v>
      </c>
      <c r="BH6" s="29" t="str">
        <f t="shared" ca="1" si="15"/>
        <v>YES</v>
      </c>
      <c r="BI6" s="10">
        <f t="shared" ca="1" si="16"/>
        <v>1</v>
      </c>
      <c r="BJ6" s="28">
        <f t="shared" si="17"/>
        <v>0</v>
      </c>
      <c r="BK6" s="30">
        <f t="shared" si="18"/>
        <v>0</v>
      </c>
      <c r="BL6" s="31">
        <f t="shared" ca="1" si="19"/>
        <v>-119.72328767123288</v>
      </c>
      <c r="BM6" s="28">
        <f t="shared" si="20"/>
        <v>0</v>
      </c>
      <c r="BN6" s="28">
        <f t="shared" si="21"/>
        <v>0</v>
      </c>
      <c r="BO6" s="30">
        <f t="shared" si="22"/>
        <v>0</v>
      </c>
      <c r="BP6" s="31">
        <f t="shared" ca="1" si="23"/>
        <v>-119.72328767123288</v>
      </c>
      <c r="BQ6" s="32">
        <f t="shared" ca="1" si="24"/>
        <v>119.72328767123288</v>
      </c>
      <c r="BR6" s="32"/>
    </row>
    <row r="7" spans="1:70" ht="12" customHeight="1" x14ac:dyDescent="0.25">
      <c r="A7" s="10">
        <f t="shared" si="25"/>
        <v>6</v>
      </c>
      <c r="B7" s="11"/>
      <c r="C7" s="12"/>
      <c r="D7" s="13"/>
      <c r="E7" s="13"/>
      <c r="F7" s="13"/>
      <c r="G7" s="14"/>
      <c r="H7" s="15"/>
      <c r="I7" s="16"/>
      <c r="J7" s="17"/>
      <c r="K7" s="17"/>
      <c r="L7" s="17"/>
      <c r="M7" s="17"/>
      <c r="N7" s="17"/>
      <c r="O7" s="17"/>
      <c r="P7" s="10" t="str">
        <f>VLOOKUP(J7,'Offence Database'!$A$7:$B$1360,2, )</f>
        <v>-</v>
      </c>
      <c r="Q7" s="10" t="str">
        <f>VLOOKUP(K7,'Offence Database'!$A$7:$B$1360,2, )</f>
        <v>-</v>
      </c>
      <c r="R7" s="10" t="str">
        <f>VLOOKUP(L7,'Offence Database'!$A$7:$B$1360,2, )</f>
        <v>-</v>
      </c>
      <c r="S7" s="10" t="str">
        <f>VLOOKUP(M7,'Offence Database'!$A$7:$B$1360,2, )</f>
        <v>-</v>
      </c>
      <c r="T7" s="10" t="str">
        <f>VLOOKUP(N7,'Offence Database'!$A$7:$B$1360,2, )</f>
        <v>-</v>
      </c>
      <c r="U7" s="10" t="str">
        <f>VLOOKUP(O7,'Offence Database'!$A$7:$B$1360,2, )</f>
        <v>-</v>
      </c>
      <c r="V7" s="10" t="str">
        <f>VLOOKUP(J7,'Offence Database'!$A$7:$C$1360,3, )</f>
        <v>-</v>
      </c>
      <c r="W7" s="10" t="str">
        <f>VLOOKUP(K7,'Offence Database'!$A$7:$C$1360,3, )</f>
        <v>-</v>
      </c>
      <c r="X7" s="10" t="str">
        <f>VLOOKUP(L7,'Offence Database'!$A$7:$C$1360,3, )</f>
        <v>-</v>
      </c>
      <c r="Y7" s="10" t="str">
        <f>VLOOKUP(M7,'Offence Database'!$A$7:$C$1360,3, )</f>
        <v>-</v>
      </c>
      <c r="Z7" s="10" t="str">
        <f>VLOOKUP(N7,'Offence Database'!$A$7:$C$1360,3, )</f>
        <v>-</v>
      </c>
      <c r="AA7" s="10" t="str">
        <f>VLOOKUP(O7,'Offence Database'!$A$7:$C$1360,3, )</f>
        <v>-</v>
      </c>
      <c r="AB7" s="10">
        <f t="shared" ref="AB7:AG7" si="34">IF(V7="Non-Bailable",$AB$1,$AC$1)</f>
        <v>0</v>
      </c>
      <c r="AC7" s="10">
        <f t="shared" si="34"/>
        <v>0</v>
      </c>
      <c r="AD7" s="10">
        <f t="shared" si="34"/>
        <v>0</v>
      </c>
      <c r="AE7" s="10">
        <f t="shared" si="34"/>
        <v>0</v>
      </c>
      <c r="AF7" s="10">
        <f t="shared" si="34"/>
        <v>0</v>
      </c>
      <c r="AG7" s="10">
        <f t="shared" si="34"/>
        <v>0</v>
      </c>
      <c r="AH7" s="10">
        <f t="shared" si="1"/>
        <v>0</v>
      </c>
      <c r="AI7" s="17" t="str">
        <f t="shared" si="2"/>
        <v>Bailable</v>
      </c>
      <c r="AJ7" s="10" t="str">
        <f>VLOOKUP(J7,'Offence Database'!$A$7:$D$1360,4, )</f>
        <v>-</v>
      </c>
      <c r="AK7" s="10" t="str">
        <f>VLOOKUP(K7,'Offence Database'!$A$7:$D$1360,4, )</f>
        <v>-</v>
      </c>
      <c r="AL7" s="10" t="str">
        <f>VLOOKUP(L7,'Offence Database'!$A$7:$D$1360,4, )</f>
        <v>-</v>
      </c>
      <c r="AM7" s="10" t="str">
        <f>VLOOKUP(M7,'Offence Database'!$A$7:$D$1360,4, )</f>
        <v>-</v>
      </c>
      <c r="AN7" s="10" t="str">
        <f>VLOOKUP(N7,'Offence Database'!$A$7:$D$1360,4, )</f>
        <v>-</v>
      </c>
      <c r="AO7" s="10" t="str">
        <f>VLOOKUP(O7,'Offence Database'!$A$7:$D$1360,4, )</f>
        <v>-</v>
      </c>
      <c r="AP7" s="10">
        <f t="shared" ref="AP7:AU7" si="35">IF(AJ7="Non-Compoundable",$AB$1,$AC$1)</f>
        <v>0</v>
      </c>
      <c r="AQ7" s="10">
        <f t="shared" si="35"/>
        <v>0</v>
      </c>
      <c r="AR7" s="10">
        <f t="shared" si="35"/>
        <v>0</v>
      </c>
      <c r="AS7" s="10">
        <f t="shared" si="35"/>
        <v>0</v>
      </c>
      <c r="AT7" s="10">
        <f t="shared" si="35"/>
        <v>0</v>
      </c>
      <c r="AU7" s="10">
        <f t="shared" si="35"/>
        <v>0</v>
      </c>
      <c r="AV7" s="10">
        <f t="shared" si="4"/>
        <v>0</v>
      </c>
      <c r="AW7" s="17" t="str">
        <f t="shared" si="5"/>
        <v>Compoundable</v>
      </c>
      <c r="AX7" s="24"/>
      <c r="AY7" s="26">
        <f t="shared" si="6"/>
        <v>2</v>
      </c>
      <c r="AZ7" s="27">
        <f t="shared" si="7"/>
        <v>60</v>
      </c>
      <c r="BA7" s="28">
        <f t="shared" si="8"/>
        <v>0</v>
      </c>
      <c r="BB7" s="28">
        <f t="shared" ca="1" si="9"/>
        <v>0</v>
      </c>
      <c r="BC7" s="29" t="str">
        <f t="shared" si="10"/>
        <v>YES</v>
      </c>
      <c r="BD7" s="10" t="str">
        <f t="shared" si="11"/>
        <v>YES</v>
      </c>
      <c r="BE7" s="29" t="str">
        <f t="shared" ca="1" si="12"/>
        <v>NO</v>
      </c>
      <c r="BF7" s="29" t="str">
        <f t="shared" ca="1" si="13"/>
        <v>YES</v>
      </c>
      <c r="BG7" s="29" t="str">
        <f t="shared" ca="1" si="14"/>
        <v>YES</v>
      </c>
      <c r="BH7" s="29" t="str">
        <f t="shared" ca="1" si="15"/>
        <v>YES</v>
      </c>
      <c r="BI7" s="10">
        <f t="shared" ca="1" si="16"/>
        <v>1</v>
      </c>
      <c r="BJ7" s="28">
        <f t="shared" si="17"/>
        <v>0</v>
      </c>
      <c r="BK7" s="30">
        <f t="shared" si="18"/>
        <v>0</v>
      </c>
      <c r="BL7" s="31">
        <f t="shared" ca="1" si="19"/>
        <v>-119.72328767123288</v>
      </c>
      <c r="BM7" s="28">
        <f t="shared" si="20"/>
        <v>0</v>
      </c>
      <c r="BN7" s="28">
        <f t="shared" si="21"/>
        <v>0</v>
      </c>
      <c r="BO7" s="30">
        <f t="shared" si="22"/>
        <v>0</v>
      </c>
      <c r="BP7" s="31">
        <f t="shared" ca="1" si="23"/>
        <v>-119.72328767123288</v>
      </c>
      <c r="BQ7" s="32">
        <f t="shared" ca="1" si="24"/>
        <v>119.72328767123288</v>
      </c>
      <c r="BR7" s="32"/>
    </row>
    <row r="8" spans="1:70" ht="12" customHeight="1" x14ac:dyDescent="0.25">
      <c r="A8" s="10">
        <f t="shared" si="25"/>
        <v>7</v>
      </c>
      <c r="B8" s="11"/>
      <c r="C8" s="12"/>
      <c r="D8" s="13"/>
      <c r="E8" s="13"/>
      <c r="F8" s="13"/>
      <c r="G8" s="14"/>
      <c r="H8" s="15"/>
      <c r="I8" s="16"/>
      <c r="J8" s="17"/>
      <c r="K8" s="17"/>
      <c r="L8" s="17"/>
      <c r="M8" s="17"/>
      <c r="N8" s="17"/>
      <c r="O8" s="17"/>
      <c r="P8" s="10" t="str">
        <f>VLOOKUP(J8,'Offence Database'!$A$7:$B$1360,2, )</f>
        <v>-</v>
      </c>
      <c r="Q8" s="10" t="str">
        <f>VLOOKUP(K8,'Offence Database'!$A$7:$B$1360,2, )</f>
        <v>-</v>
      </c>
      <c r="R8" s="10" t="str">
        <f>VLOOKUP(L8,'Offence Database'!$A$7:$B$1360,2, )</f>
        <v>-</v>
      </c>
      <c r="S8" s="10" t="str">
        <f>VLOOKUP(M8,'Offence Database'!$A$7:$B$1360,2, )</f>
        <v>-</v>
      </c>
      <c r="T8" s="10" t="str">
        <f>VLOOKUP(N8,'Offence Database'!$A$7:$B$1360,2, )</f>
        <v>-</v>
      </c>
      <c r="U8" s="10" t="str">
        <f>VLOOKUP(O8,'Offence Database'!$A$7:$B$1360,2, )</f>
        <v>-</v>
      </c>
      <c r="V8" s="10" t="str">
        <f>VLOOKUP(J8,'Offence Database'!$A$7:$C$1360,3, )</f>
        <v>-</v>
      </c>
      <c r="W8" s="10" t="str">
        <f>VLOOKUP(K8,'Offence Database'!$A$7:$C$1360,3, )</f>
        <v>-</v>
      </c>
      <c r="X8" s="10" t="str">
        <f>VLOOKUP(L8,'Offence Database'!$A$7:$C$1360,3, )</f>
        <v>-</v>
      </c>
      <c r="Y8" s="10" t="str">
        <f>VLOOKUP(M8,'Offence Database'!$A$7:$C$1360,3, )</f>
        <v>-</v>
      </c>
      <c r="Z8" s="10" t="str">
        <f>VLOOKUP(N8,'Offence Database'!$A$7:$C$1360,3, )</f>
        <v>-</v>
      </c>
      <c r="AA8" s="10" t="str">
        <f>VLOOKUP(O8,'Offence Database'!$A$7:$C$1360,3, )</f>
        <v>-</v>
      </c>
      <c r="AB8" s="10">
        <f t="shared" ref="AB8:AG8" si="36">IF(V8="Non-Bailable",$AB$1,$AC$1)</f>
        <v>0</v>
      </c>
      <c r="AC8" s="10">
        <f t="shared" si="36"/>
        <v>0</v>
      </c>
      <c r="AD8" s="10">
        <f t="shared" si="36"/>
        <v>0</v>
      </c>
      <c r="AE8" s="10">
        <f t="shared" si="36"/>
        <v>0</v>
      </c>
      <c r="AF8" s="10">
        <f t="shared" si="36"/>
        <v>0</v>
      </c>
      <c r="AG8" s="10">
        <f t="shared" si="36"/>
        <v>0</v>
      </c>
      <c r="AH8" s="10">
        <f t="shared" si="1"/>
        <v>0</v>
      </c>
      <c r="AI8" s="17" t="str">
        <f t="shared" si="2"/>
        <v>Bailable</v>
      </c>
      <c r="AJ8" s="10" t="str">
        <f>VLOOKUP(J8,'Offence Database'!$A$7:$D$1360,4, )</f>
        <v>-</v>
      </c>
      <c r="AK8" s="10" t="str">
        <f>VLOOKUP(K8,'Offence Database'!$A$7:$D$1360,4, )</f>
        <v>-</v>
      </c>
      <c r="AL8" s="10" t="str">
        <f>VLOOKUP(L8,'Offence Database'!$A$7:$D$1360,4, )</f>
        <v>-</v>
      </c>
      <c r="AM8" s="10" t="str">
        <f>VLOOKUP(M8,'Offence Database'!$A$7:$D$1360,4, )</f>
        <v>-</v>
      </c>
      <c r="AN8" s="10" t="str">
        <f>VLOOKUP(N8,'Offence Database'!$A$7:$D$1360,4, )</f>
        <v>-</v>
      </c>
      <c r="AO8" s="10" t="str">
        <f>VLOOKUP(O8,'Offence Database'!$A$7:$D$1360,4, )</f>
        <v>-</v>
      </c>
      <c r="AP8" s="10">
        <f t="shared" ref="AP8:AU8" si="37">IF(AJ8="Non-Compoundable",$AB$1,$AC$1)</f>
        <v>0</v>
      </c>
      <c r="AQ8" s="10">
        <f t="shared" si="37"/>
        <v>0</v>
      </c>
      <c r="AR8" s="10">
        <f t="shared" si="37"/>
        <v>0</v>
      </c>
      <c r="AS8" s="10">
        <f t="shared" si="37"/>
        <v>0</v>
      </c>
      <c r="AT8" s="10">
        <f t="shared" si="37"/>
        <v>0</v>
      </c>
      <c r="AU8" s="10">
        <f t="shared" si="37"/>
        <v>0</v>
      </c>
      <c r="AV8" s="10">
        <f t="shared" si="4"/>
        <v>0</v>
      </c>
      <c r="AW8" s="17" t="str">
        <f t="shared" si="5"/>
        <v>Compoundable</v>
      </c>
      <c r="AX8" s="24"/>
      <c r="AY8" s="26">
        <f t="shared" si="6"/>
        <v>2</v>
      </c>
      <c r="AZ8" s="27">
        <f t="shared" si="7"/>
        <v>60</v>
      </c>
      <c r="BA8" s="28">
        <f t="shared" si="8"/>
        <v>0</v>
      </c>
      <c r="BB8" s="28">
        <f t="shared" ca="1" si="9"/>
        <v>0</v>
      </c>
      <c r="BC8" s="29" t="str">
        <f t="shared" si="10"/>
        <v>YES</v>
      </c>
      <c r="BD8" s="10" t="str">
        <f t="shared" si="11"/>
        <v>YES</v>
      </c>
      <c r="BE8" s="29" t="str">
        <f t="shared" ca="1" si="12"/>
        <v>NO</v>
      </c>
      <c r="BF8" s="29" t="str">
        <f t="shared" ca="1" si="13"/>
        <v>YES</v>
      </c>
      <c r="BG8" s="29" t="str">
        <f t="shared" ca="1" si="14"/>
        <v>YES</v>
      </c>
      <c r="BH8" s="29" t="str">
        <f t="shared" ca="1" si="15"/>
        <v>YES</v>
      </c>
      <c r="BI8" s="10">
        <f t="shared" ca="1" si="16"/>
        <v>1</v>
      </c>
      <c r="BJ8" s="28">
        <f t="shared" si="17"/>
        <v>0</v>
      </c>
      <c r="BK8" s="30">
        <f t="shared" si="18"/>
        <v>0</v>
      </c>
      <c r="BL8" s="31">
        <f t="shared" ca="1" si="19"/>
        <v>-119.72328767123288</v>
      </c>
      <c r="BM8" s="28">
        <f t="shared" si="20"/>
        <v>0</v>
      </c>
      <c r="BN8" s="28">
        <f t="shared" si="21"/>
        <v>0</v>
      </c>
      <c r="BO8" s="30">
        <f t="shared" si="22"/>
        <v>0</v>
      </c>
      <c r="BP8" s="31">
        <f t="shared" ca="1" si="23"/>
        <v>-119.72328767123288</v>
      </c>
      <c r="BQ8" s="32">
        <f t="shared" ca="1" si="24"/>
        <v>119.72328767123288</v>
      </c>
      <c r="BR8" s="32"/>
    </row>
    <row r="9" spans="1:70" ht="12" customHeight="1" x14ac:dyDescent="0.25">
      <c r="A9" s="10">
        <f t="shared" si="25"/>
        <v>8</v>
      </c>
      <c r="B9" s="11"/>
      <c r="C9" s="12"/>
      <c r="D9" s="13"/>
      <c r="E9" s="13"/>
      <c r="F9" s="13"/>
      <c r="G9" s="14"/>
      <c r="H9" s="15"/>
      <c r="I9" s="16"/>
      <c r="J9" s="17"/>
      <c r="K9" s="17"/>
      <c r="L9" s="17"/>
      <c r="M9" s="17"/>
      <c r="N9" s="17"/>
      <c r="O9" s="17"/>
      <c r="P9" s="10" t="str">
        <f>VLOOKUP(J9,'Offence Database'!$A$7:$B$1360,2, )</f>
        <v>-</v>
      </c>
      <c r="Q9" s="10" t="str">
        <f>VLOOKUP(K9,'Offence Database'!$A$7:$B$1360,2, )</f>
        <v>-</v>
      </c>
      <c r="R9" s="10" t="str">
        <f>VLOOKUP(L9,'Offence Database'!$A$7:$B$1360,2, )</f>
        <v>-</v>
      </c>
      <c r="S9" s="10" t="str">
        <f>VLOOKUP(M9,'Offence Database'!$A$7:$B$1360,2, )</f>
        <v>-</v>
      </c>
      <c r="T9" s="10" t="str">
        <f>VLOOKUP(N9,'Offence Database'!$A$7:$B$1360,2, )</f>
        <v>-</v>
      </c>
      <c r="U9" s="10" t="str">
        <f>VLOOKUP(O9,'Offence Database'!$A$7:$B$1360,2, )</f>
        <v>-</v>
      </c>
      <c r="V9" s="10" t="str">
        <f>VLOOKUP(J9,'Offence Database'!$A$7:$C$1360,3, )</f>
        <v>-</v>
      </c>
      <c r="W9" s="10" t="str">
        <f>VLOOKUP(K9,'Offence Database'!$A$7:$C$1360,3, )</f>
        <v>-</v>
      </c>
      <c r="X9" s="10" t="str">
        <f>VLOOKUP(L9,'Offence Database'!$A$7:$C$1360,3, )</f>
        <v>-</v>
      </c>
      <c r="Y9" s="10" t="str">
        <f>VLOOKUP(M9,'Offence Database'!$A$7:$C$1360,3, )</f>
        <v>-</v>
      </c>
      <c r="Z9" s="10" t="str">
        <f>VLOOKUP(N9,'Offence Database'!$A$7:$C$1360,3, )</f>
        <v>-</v>
      </c>
      <c r="AA9" s="10" t="str">
        <f>VLOOKUP(O9,'Offence Database'!$A$7:$C$1360,3, )</f>
        <v>-</v>
      </c>
      <c r="AB9" s="10">
        <f t="shared" ref="AB9:AG9" si="38">IF(V9="Non-Bailable",$AB$1,$AC$1)</f>
        <v>0</v>
      </c>
      <c r="AC9" s="10">
        <f t="shared" si="38"/>
        <v>0</v>
      </c>
      <c r="AD9" s="10">
        <f t="shared" si="38"/>
        <v>0</v>
      </c>
      <c r="AE9" s="10">
        <f t="shared" si="38"/>
        <v>0</v>
      </c>
      <c r="AF9" s="10">
        <f t="shared" si="38"/>
        <v>0</v>
      </c>
      <c r="AG9" s="10">
        <f t="shared" si="38"/>
        <v>0</v>
      </c>
      <c r="AH9" s="10">
        <f t="shared" si="1"/>
        <v>0</v>
      </c>
      <c r="AI9" s="17" t="str">
        <f t="shared" si="2"/>
        <v>Bailable</v>
      </c>
      <c r="AJ9" s="10" t="str">
        <f>VLOOKUP(J9,'Offence Database'!$A$7:$D$1360,4, )</f>
        <v>-</v>
      </c>
      <c r="AK9" s="10" t="str">
        <f>VLOOKUP(K9,'Offence Database'!$A$7:$D$1360,4, )</f>
        <v>-</v>
      </c>
      <c r="AL9" s="10" t="str">
        <f>VLOOKUP(L9,'Offence Database'!$A$7:$D$1360,4, )</f>
        <v>-</v>
      </c>
      <c r="AM9" s="10" t="str">
        <f>VLOOKUP(M9,'Offence Database'!$A$7:$D$1360,4, )</f>
        <v>-</v>
      </c>
      <c r="AN9" s="10" t="str">
        <f>VLOOKUP(N9,'Offence Database'!$A$7:$D$1360,4, )</f>
        <v>-</v>
      </c>
      <c r="AO9" s="10" t="str">
        <f>VLOOKUP(O9,'Offence Database'!$A$7:$D$1360,4, )</f>
        <v>-</v>
      </c>
      <c r="AP9" s="10">
        <f t="shared" ref="AP9:AU9" si="39">IF(AJ9="Non-Compoundable",$AB$1,$AC$1)</f>
        <v>0</v>
      </c>
      <c r="AQ9" s="10">
        <f t="shared" si="39"/>
        <v>0</v>
      </c>
      <c r="AR9" s="10">
        <f t="shared" si="39"/>
        <v>0</v>
      </c>
      <c r="AS9" s="10">
        <f t="shared" si="39"/>
        <v>0</v>
      </c>
      <c r="AT9" s="10">
        <f t="shared" si="39"/>
        <v>0</v>
      </c>
      <c r="AU9" s="10">
        <f t="shared" si="39"/>
        <v>0</v>
      </c>
      <c r="AV9" s="10">
        <f t="shared" si="4"/>
        <v>0</v>
      </c>
      <c r="AW9" s="17" t="str">
        <f t="shared" si="5"/>
        <v>Compoundable</v>
      </c>
      <c r="AX9" s="24"/>
      <c r="AY9" s="26">
        <f t="shared" si="6"/>
        <v>2</v>
      </c>
      <c r="AZ9" s="27">
        <f t="shared" si="7"/>
        <v>60</v>
      </c>
      <c r="BA9" s="28">
        <f t="shared" si="8"/>
        <v>0</v>
      </c>
      <c r="BB9" s="28">
        <f t="shared" ca="1" si="9"/>
        <v>0</v>
      </c>
      <c r="BC9" s="29" t="str">
        <f t="shared" si="10"/>
        <v>YES</v>
      </c>
      <c r="BD9" s="10" t="str">
        <f t="shared" si="11"/>
        <v>YES</v>
      </c>
      <c r="BE9" s="29" t="str">
        <f t="shared" ca="1" si="12"/>
        <v>NO</v>
      </c>
      <c r="BF9" s="29" t="str">
        <f t="shared" ca="1" si="13"/>
        <v>YES</v>
      </c>
      <c r="BG9" s="29" t="str">
        <f t="shared" ca="1" si="14"/>
        <v>YES</v>
      </c>
      <c r="BH9" s="29" t="str">
        <f t="shared" ca="1" si="15"/>
        <v>YES</v>
      </c>
      <c r="BI9" s="10">
        <f t="shared" ca="1" si="16"/>
        <v>1</v>
      </c>
      <c r="BJ9" s="28">
        <f t="shared" si="17"/>
        <v>0</v>
      </c>
      <c r="BK9" s="30">
        <f t="shared" si="18"/>
        <v>0</v>
      </c>
      <c r="BL9" s="31">
        <f t="shared" ca="1" si="19"/>
        <v>-119.72328767123288</v>
      </c>
      <c r="BM9" s="28">
        <f t="shared" si="20"/>
        <v>0</v>
      </c>
      <c r="BN9" s="28">
        <f t="shared" si="21"/>
        <v>0</v>
      </c>
      <c r="BO9" s="30">
        <f t="shared" si="22"/>
        <v>0</v>
      </c>
      <c r="BP9" s="31">
        <f t="shared" ca="1" si="23"/>
        <v>-119.72328767123288</v>
      </c>
      <c r="BQ9" s="32">
        <f t="shared" ca="1" si="24"/>
        <v>119.72328767123288</v>
      </c>
      <c r="BR9" s="32"/>
    </row>
    <row r="10" spans="1:70" ht="12" customHeight="1" x14ac:dyDescent="0.25">
      <c r="A10" s="10">
        <f t="shared" si="25"/>
        <v>9</v>
      </c>
      <c r="B10" s="11"/>
      <c r="C10" s="12"/>
      <c r="D10" s="13"/>
      <c r="E10" s="13"/>
      <c r="F10" s="13"/>
      <c r="G10" s="14"/>
      <c r="H10" s="15"/>
      <c r="I10" s="16"/>
      <c r="J10" s="17"/>
      <c r="K10" s="17"/>
      <c r="L10" s="17"/>
      <c r="M10" s="17"/>
      <c r="N10" s="17"/>
      <c r="O10" s="17"/>
      <c r="P10" s="10" t="str">
        <f>VLOOKUP(J10,'Offence Database'!$A$7:$B$1360,2, )</f>
        <v>-</v>
      </c>
      <c r="Q10" s="10" t="str">
        <f>VLOOKUP(K10,'Offence Database'!$A$7:$B$1360,2, )</f>
        <v>-</v>
      </c>
      <c r="R10" s="10" t="str">
        <f>VLOOKUP(L10,'Offence Database'!$A$7:$B$1360,2, )</f>
        <v>-</v>
      </c>
      <c r="S10" s="10" t="str">
        <f>VLOOKUP(M10,'Offence Database'!$A$7:$B$1360,2, )</f>
        <v>-</v>
      </c>
      <c r="T10" s="10" t="str">
        <f>VLOOKUP(N10,'Offence Database'!$A$7:$B$1360,2, )</f>
        <v>-</v>
      </c>
      <c r="U10" s="10" t="str">
        <f>VLOOKUP(O10,'Offence Database'!$A$7:$B$1360,2, )</f>
        <v>-</v>
      </c>
      <c r="V10" s="10" t="str">
        <f>VLOOKUP(J10,'Offence Database'!$A$7:$C$1360,3, )</f>
        <v>-</v>
      </c>
      <c r="W10" s="10" t="str">
        <f>VLOOKUP(K10,'Offence Database'!$A$7:$C$1360,3, )</f>
        <v>-</v>
      </c>
      <c r="X10" s="10" t="str">
        <f>VLOOKUP(L10,'Offence Database'!$A$7:$C$1360,3, )</f>
        <v>-</v>
      </c>
      <c r="Y10" s="10" t="str">
        <f>VLOOKUP(M10,'Offence Database'!$A$7:$C$1360,3, )</f>
        <v>-</v>
      </c>
      <c r="Z10" s="10" t="str">
        <f>VLOOKUP(N10,'Offence Database'!$A$7:$C$1360,3, )</f>
        <v>-</v>
      </c>
      <c r="AA10" s="10" t="str">
        <f>VLOOKUP(O10,'Offence Database'!$A$7:$C$1360,3, )</f>
        <v>-</v>
      </c>
      <c r="AB10" s="10">
        <f t="shared" ref="AB10:AG10" si="40">IF(V10="Non-Bailable",$AB$1,$AC$1)</f>
        <v>0</v>
      </c>
      <c r="AC10" s="10">
        <f t="shared" si="40"/>
        <v>0</v>
      </c>
      <c r="AD10" s="10">
        <f t="shared" si="40"/>
        <v>0</v>
      </c>
      <c r="AE10" s="10">
        <f t="shared" si="40"/>
        <v>0</v>
      </c>
      <c r="AF10" s="10">
        <f t="shared" si="40"/>
        <v>0</v>
      </c>
      <c r="AG10" s="10">
        <f t="shared" si="40"/>
        <v>0</v>
      </c>
      <c r="AH10" s="10">
        <f t="shared" si="1"/>
        <v>0</v>
      </c>
      <c r="AI10" s="17" t="str">
        <f t="shared" si="2"/>
        <v>Bailable</v>
      </c>
      <c r="AJ10" s="10" t="str">
        <f>VLOOKUP(J10,'Offence Database'!$A$7:$D$1360,4, )</f>
        <v>-</v>
      </c>
      <c r="AK10" s="10" t="str">
        <f>VLOOKUP(K10,'Offence Database'!$A$7:$D$1360,4, )</f>
        <v>-</v>
      </c>
      <c r="AL10" s="10" t="str">
        <f>VLOOKUP(L10,'Offence Database'!$A$7:$D$1360,4, )</f>
        <v>-</v>
      </c>
      <c r="AM10" s="10" t="str">
        <f>VLOOKUP(M10,'Offence Database'!$A$7:$D$1360,4, )</f>
        <v>-</v>
      </c>
      <c r="AN10" s="10" t="str">
        <f>VLOOKUP(N10,'Offence Database'!$A$7:$D$1360,4, )</f>
        <v>-</v>
      </c>
      <c r="AO10" s="10" t="str">
        <f>VLOOKUP(O10,'Offence Database'!$A$7:$D$1360,4, )</f>
        <v>-</v>
      </c>
      <c r="AP10" s="10">
        <f t="shared" ref="AP10:AU10" si="41">IF(AJ10="Non-Compoundable",$AB$1,$AC$1)</f>
        <v>0</v>
      </c>
      <c r="AQ10" s="10">
        <f t="shared" si="41"/>
        <v>0</v>
      </c>
      <c r="AR10" s="10">
        <f t="shared" si="41"/>
        <v>0</v>
      </c>
      <c r="AS10" s="10">
        <f t="shared" si="41"/>
        <v>0</v>
      </c>
      <c r="AT10" s="10">
        <f t="shared" si="41"/>
        <v>0</v>
      </c>
      <c r="AU10" s="10">
        <f t="shared" si="41"/>
        <v>0</v>
      </c>
      <c r="AV10" s="10">
        <f t="shared" si="4"/>
        <v>0</v>
      </c>
      <c r="AW10" s="17" t="str">
        <f t="shared" si="5"/>
        <v>Compoundable</v>
      </c>
      <c r="AX10" s="24"/>
      <c r="AY10" s="26">
        <f t="shared" si="6"/>
        <v>2</v>
      </c>
      <c r="AZ10" s="27">
        <f t="shared" si="7"/>
        <v>60</v>
      </c>
      <c r="BA10" s="28">
        <f t="shared" si="8"/>
        <v>0</v>
      </c>
      <c r="BB10" s="28">
        <f t="shared" ca="1" si="9"/>
        <v>0</v>
      </c>
      <c r="BC10" s="29" t="str">
        <f t="shared" si="10"/>
        <v>YES</v>
      </c>
      <c r="BD10" s="10" t="str">
        <f t="shared" si="11"/>
        <v>YES</v>
      </c>
      <c r="BE10" s="29" t="str">
        <f t="shared" ca="1" si="12"/>
        <v>NO</v>
      </c>
      <c r="BF10" s="29" t="str">
        <f t="shared" ca="1" si="13"/>
        <v>YES</v>
      </c>
      <c r="BG10" s="29" t="str">
        <f t="shared" ca="1" si="14"/>
        <v>YES</v>
      </c>
      <c r="BH10" s="29" t="str">
        <f t="shared" ca="1" si="15"/>
        <v>YES</v>
      </c>
      <c r="BI10" s="10">
        <f t="shared" ca="1" si="16"/>
        <v>1</v>
      </c>
      <c r="BJ10" s="28">
        <f t="shared" si="17"/>
        <v>0</v>
      </c>
      <c r="BK10" s="30">
        <f t="shared" si="18"/>
        <v>0</v>
      </c>
      <c r="BL10" s="31">
        <f t="shared" ca="1" si="19"/>
        <v>-119.72328767123288</v>
      </c>
      <c r="BM10" s="28">
        <f t="shared" si="20"/>
        <v>0</v>
      </c>
      <c r="BN10" s="28">
        <f t="shared" si="21"/>
        <v>0</v>
      </c>
      <c r="BO10" s="30">
        <f t="shared" si="22"/>
        <v>0</v>
      </c>
      <c r="BP10" s="31">
        <f t="shared" ca="1" si="23"/>
        <v>-119.72328767123288</v>
      </c>
      <c r="BQ10" s="32">
        <f t="shared" ca="1" si="24"/>
        <v>119.72328767123288</v>
      </c>
      <c r="BR10" s="32"/>
    </row>
    <row r="11" spans="1:70" ht="12" customHeight="1" x14ac:dyDescent="0.25">
      <c r="A11" s="10">
        <f t="shared" si="25"/>
        <v>10</v>
      </c>
      <c r="B11" s="11"/>
      <c r="C11" s="12"/>
      <c r="D11" s="13"/>
      <c r="E11" s="13"/>
      <c r="F11" s="13"/>
      <c r="G11" s="14"/>
      <c r="H11" s="15"/>
      <c r="I11" s="16"/>
      <c r="J11" s="17"/>
      <c r="K11" s="17"/>
      <c r="L11" s="17"/>
      <c r="M11" s="17"/>
      <c r="N11" s="17"/>
      <c r="O11" s="17"/>
      <c r="P11" s="10" t="str">
        <f>VLOOKUP(J11,'Offence Database'!$A$7:$B$1360,2, )</f>
        <v>-</v>
      </c>
      <c r="Q11" s="10" t="str">
        <f>VLOOKUP(K11,'Offence Database'!$A$7:$B$1360,2, )</f>
        <v>-</v>
      </c>
      <c r="R11" s="10" t="str">
        <f>VLOOKUP(L11,'Offence Database'!$A$7:$B$1360,2, )</f>
        <v>-</v>
      </c>
      <c r="S11" s="10" t="str">
        <f>VLOOKUP(M11,'Offence Database'!$A$7:$B$1360,2, )</f>
        <v>-</v>
      </c>
      <c r="T11" s="10" t="str">
        <f>VLOOKUP(N11,'Offence Database'!$A$7:$B$1360,2, )</f>
        <v>-</v>
      </c>
      <c r="U11" s="10" t="str">
        <f>VLOOKUP(O11,'Offence Database'!$A$7:$B$1360,2, )</f>
        <v>-</v>
      </c>
      <c r="V11" s="10" t="str">
        <f>VLOOKUP(J11,'Offence Database'!$A$7:$C$1360,3, )</f>
        <v>-</v>
      </c>
      <c r="W11" s="10" t="str">
        <f>VLOOKUP(K11,'Offence Database'!$A$7:$C$1360,3, )</f>
        <v>-</v>
      </c>
      <c r="X11" s="10" t="str">
        <f>VLOOKUP(L11,'Offence Database'!$A$7:$C$1360,3, )</f>
        <v>-</v>
      </c>
      <c r="Y11" s="10" t="str">
        <f>VLOOKUP(M11,'Offence Database'!$A$7:$C$1360,3, )</f>
        <v>-</v>
      </c>
      <c r="Z11" s="10" t="str">
        <f>VLOOKUP(N11,'Offence Database'!$A$7:$C$1360,3, )</f>
        <v>-</v>
      </c>
      <c r="AA11" s="10" t="str">
        <f>VLOOKUP(O11,'Offence Database'!$A$7:$C$1360,3, )</f>
        <v>-</v>
      </c>
      <c r="AB11" s="10">
        <f t="shared" ref="AB11:AG11" si="42">IF(V11="Non-Bailable",$AB$1,$AC$1)</f>
        <v>0</v>
      </c>
      <c r="AC11" s="10">
        <f t="shared" si="42"/>
        <v>0</v>
      </c>
      <c r="AD11" s="10">
        <f t="shared" si="42"/>
        <v>0</v>
      </c>
      <c r="AE11" s="10">
        <f t="shared" si="42"/>
        <v>0</v>
      </c>
      <c r="AF11" s="10">
        <f t="shared" si="42"/>
        <v>0</v>
      </c>
      <c r="AG11" s="10">
        <f t="shared" si="42"/>
        <v>0</v>
      </c>
      <c r="AH11" s="10">
        <f t="shared" si="1"/>
        <v>0</v>
      </c>
      <c r="AI11" s="17" t="str">
        <f t="shared" si="2"/>
        <v>Bailable</v>
      </c>
      <c r="AJ11" s="10" t="str">
        <f>VLOOKUP(J11,'Offence Database'!$A$7:$D$1360,4, )</f>
        <v>-</v>
      </c>
      <c r="AK11" s="10" t="str">
        <f>VLOOKUP(K11,'Offence Database'!$A$7:$D$1360,4, )</f>
        <v>-</v>
      </c>
      <c r="AL11" s="10" t="str">
        <f>VLOOKUP(L11,'Offence Database'!$A$7:$D$1360,4, )</f>
        <v>-</v>
      </c>
      <c r="AM11" s="10" t="str">
        <f>VLOOKUP(M11,'Offence Database'!$A$7:$D$1360,4, )</f>
        <v>-</v>
      </c>
      <c r="AN11" s="10" t="str">
        <f>VLOOKUP(N11,'Offence Database'!$A$7:$D$1360,4, )</f>
        <v>-</v>
      </c>
      <c r="AO11" s="10" t="str">
        <f>VLOOKUP(O11,'Offence Database'!$A$7:$D$1360,4, )</f>
        <v>-</v>
      </c>
      <c r="AP11" s="10">
        <f t="shared" ref="AP11:AU11" si="43">IF(AJ11="Non-Compoundable",$AB$1,$AC$1)</f>
        <v>0</v>
      </c>
      <c r="AQ11" s="10">
        <f t="shared" si="43"/>
        <v>0</v>
      </c>
      <c r="AR11" s="10">
        <f t="shared" si="43"/>
        <v>0</v>
      </c>
      <c r="AS11" s="10">
        <f t="shared" si="43"/>
        <v>0</v>
      </c>
      <c r="AT11" s="10">
        <f t="shared" si="43"/>
        <v>0</v>
      </c>
      <c r="AU11" s="10">
        <f t="shared" si="43"/>
        <v>0</v>
      </c>
      <c r="AV11" s="10">
        <f t="shared" si="4"/>
        <v>0</v>
      </c>
      <c r="AW11" s="17" t="str">
        <f t="shared" si="5"/>
        <v>Compoundable</v>
      </c>
      <c r="AX11" s="24"/>
      <c r="AY11" s="26">
        <f t="shared" si="6"/>
        <v>2</v>
      </c>
      <c r="AZ11" s="27">
        <f t="shared" si="7"/>
        <v>60</v>
      </c>
      <c r="BA11" s="28">
        <f t="shared" si="8"/>
        <v>0</v>
      </c>
      <c r="BB11" s="28">
        <f t="shared" ca="1" si="9"/>
        <v>0</v>
      </c>
      <c r="BC11" s="29" t="str">
        <f t="shared" si="10"/>
        <v>YES</v>
      </c>
      <c r="BD11" s="10" t="str">
        <f t="shared" si="11"/>
        <v>YES</v>
      </c>
      <c r="BE11" s="29" t="str">
        <f t="shared" ca="1" si="12"/>
        <v>NO</v>
      </c>
      <c r="BF11" s="29" t="str">
        <f t="shared" ca="1" si="13"/>
        <v>YES</v>
      </c>
      <c r="BG11" s="29" t="str">
        <f t="shared" ca="1" si="14"/>
        <v>YES</v>
      </c>
      <c r="BH11" s="29" t="str">
        <f t="shared" ca="1" si="15"/>
        <v>YES</v>
      </c>
      <c r="BI11" s="10">
        <f t="shared" ca="1" si="16"/>
        <v>1</v>
      </c>
      <c r="BJ11" s="28">
        <f t="shared" si="17"/>
        <v>0</v>
      </c>
      <c r="BK11" s="30">
        <f t="shared" si="18"/>
        <v>0</v>
      </c>
      <c r="BL11" s="31">
        <f t="shared" ca="1" si="19"/>
        <v>-119.72328767123288</v>
      </c>
      <c r="BM11" s="28">
        <f t="shared" si="20"/>
        <v>0</v>
      </c>
      <c r="BN11" s="28">
        <f t="shared" si="21"/>
        <v>0</v>
      </c>
      <c r="BO11" s="30">
        <f t="shared" si="22"/>
        <v>0</v>
      </c>
      <c r="BP11" s="31">
        <f t="shared" ca="1" si="23"/>
        <v>-119.72328767123288</v>
      </c>
      <c r="BQ11" s="32">
        <f t="shared" ca="1" si="24"/>
        <v>119.72328767123288</v>
      </c>
      <c r="BR11" s="32"/>
    </row>
    <row r="12" spans="1:70" ht="12" customHeight="1" x14ac:dyDescent="0.25">
      <c r="A12" s="10">
        <f t="shared" si="25"/>
        <v>11</v>
      </c>
      <c r="B12" s="11"/>
      <c r="C12" s="12"/>
      <c r="D12" s="13"/>
      <c r="E12" s="13"/>
      <c r="F12" s="13"/>
      <c r="G12" s="14"/>
      <c r="H12" s="15"/>
      <c r="I12" s="16"/>
      <c r="J12" s="17"/>
      <c r="K12" s="17"/>
      <c r="L12" s="17"/>
      <c r="M12" s="17"/>
      <c r="N12" s="17"/>
      <c r="O12" s="17"/>
      <c r="P12" s="10" t="str">
        <f>VLOOKUP(J12,'Offence Database'!$A$7:$B$1360,2, )</f>
        <v>-</v>
      </c>
      <c r="Q12" s="10" t="str">
        <f>VLOOKUP(K12,'Offence Database'!$A$7:$B$1360,2, )</f>
        <v>-</v>
      </c>
      <c r="R12" s="10" t="str">
        <f>VLOOKUP(L12,'Offence Database'!$A$7:$B$1360,2, )</f>
        <v>-</v>
      </c>
      <c r="S12" s="10" t="str">
        <f>VLOOKUP(M12,'Offence Database'!$A$7:$B$1360,2, )</f>
        <v>-</v>
      </c>
      <c r="T12" s="10" t="str">
        <f>VLOOKUP(N12,'Offence Database'!$A$7:$B$1360,2, )</f>
        <v>-</v>
      </c>
      <c r="U12" s="10" t="str">
        <f>VLOOKUP(O12,'Offence Database'!$A$7:$B$1360,2, )</f>
        <v>-</v>
      </c>
      <c r="V12" s="10" t="str">
        <f>VLOOKUP(J12,'Offence Database'!$A$7:$C$1360,3, )</f>
        <v>-</v>
      </c>
      <c r="W12" s="10" t="str">
        <f>VLOOKUP(K12,'Offence Database'!$A$7:$C$1360,3, )</f>
        <v>-</v>
      </c>
      <c r="X12" s="10" t="str">
        <f>VLOOKUP(L12,'Offence Database'!$A$7:$C$1360,3, )</f>
        <v>-</v>
      </c>
      <c r="Y12" s="10" t="str">
        <f>VLOOKUP(M12,'Offence Database'!$A$7:$C$1360,3, )</f>
        <v>-</v>
      </c>
      <c r="Z12" s="10" t="str">
        <f>VLOOKUP(N12,'Offence Database'!$A$7:$C$1360,3, )</f>
        <v>-</v>
      </c>
      <c r="AA12" s="10" t="str">
        <f>VLOOKUP(O12,'Offence Database'!$A$7:$C$1360,3, )</f>
        <v>-</v>
      </c>
      <c r="AB12" s="10">
        <f t="shared" ref="AB12:AG12" si="44">IF(V12="Non-Bailable",$AB$1,$AC$1)</f>
        <v>0</v>
      </c>
      <c r="AC12" s="10">
        <f t="shared" si="44"/>
        <v>0</v>
      </c>
      <c r="AD12" s="10">
        <f t="shared" si="44"/>
        <v>0</v>
      </c>
      <c r="AE12" s="10">
        <f t="shared" si="44"/>
        <v>0</v>
      </c>
      <c r="AF12" s="10">
        <f t="shared" si="44"/>
        <v>0</v>
      </c>
      <c r="AG12" s="10">
        <f t="shared" si="44"/>
        <v>0</v>
      </c>
      <c r="AH12" s="10">
        <f t="shared" si="1"/>
        <v>0</v>
      </c>
      <c r="AI12" s="17" t="str">
        <f t="shared" si="2"/>
        <v>Bailable</v>
      </c>
      <c r="AJ12" s="10" t="str">
        <f>VLOOKUP(J12,'Offence Database'!$A$7:$D$1360,4, )</f>
        <v>-</v>
      </c>
      <c r="AK12" s="10" t="str">
        <f>VLOOKUP(K12,'Offence Database'!$A$7:$D$1360,4, )</f>
        <v>-</v>
      </c>
      <c r="AL12" s="10" t="str">
        <f>VLOOKUP(L12,'Offence Database'!$A$7:$D$1360,4, )</f>
        <v>-</v>
      </c>
      <c r="AM12" s="10" t="str">
        <f>VLOOKUP(M12,'Offence Database'!$A$7:$D$1360,4, )</f>
        <v>-</v>
      </c>
      <c r="AN12" s="10" t="str">
        <f>VLOOKUP(N12,'Offence Database'!$A$7:$D$1360,4, )</f>
        <v>-</v>
      </c>
      <c r="AO12" s="10" t="str">
        <f>VLOOKUP(O12,'Offence Database'!$A$7:$D$1360,4, )</f>
        <v>-</v>
      </c>
      <c r="AP12" s="10">
        <f t="shared" ref="AP12:AU12" si="45">IF(AJ12="Non-Compoundable",$AB$1,$AC$1)</f>
        <v>0</v>
      </c>
      <c r="AQ12" s="10">
        <f t="shared" si="45"/>
        <v>0</v>
      </c>
      <c r="AR12" s="10">
        <f t="shared" si="45"/>
        <v>0</v>
      </c>
      <c r="AS12" s="10">
        <f t="shared" si="45"/>
        <v>0</v>
      </c>
      <c r="AT12" s="10">
        <f t="shared" si="45"/>
        <v>0</v>
      </c>
      <c r="AU12" s="10">
        <f t="shared" si="45"/>
        <v>0</v>
      </c>
      <c r="AV12" s="10">
        <f t="shared" si="4"/>
        <v>0</v>
      </c>
      <c r="AW12" s="17" t="str">
        <f t="shared" si="5"/>
        <v>Compoundable</v>
      </c>
      <c r="AX12" s="24"/>
      <c r="AY12" s="26">
        <f t="shared" si="6"/>
        <v>2</v>
      </c>
      <c r="AZ12" s="27">
        <f t="shared" si="7"/>
        <v>60</v>
      </c>
      <c r="BA12" s="28">
        <f t="shared" si="8"/>
        <v>0</v>
      </c>
      <c r="BB12" s="28">
        <f t="shared" ca="1" si="9"/>
        <v>0</v>
      </c>
      <c r="BC12" s="29" t="str">
        <f t="shared" si="10"/>
        <v>YES</v>
      </c>
      <c r="BD12" s="10" t="str">
        <f t="shared" si="11"/>
        <v>YES</v>
      </c>
      <c r="BE12" s="29" t="str">
        <f t="shared" ca="1" si="12"/>
        <v>NO</v>
      </c>
      <c r="BF12" s="29" t="str">
        <f t="shared" ca="1" si="13"/>
        <v>YES</v>
      </c>
      <c r="BG12" s="29" t="str">
        <f t="shared" ca="1" si="14"/>
        <v>YES</v>
      </c>
      <c r="BH12" s="29" t="str">
        <f t="shared" ca="1" si="15"/>
        <v>YES</v>
      </c>
      <c r="BI12" s="10">
        <f t="shared" ca="1" si="16"/>
        <v>1</v>
      </c>
      <c r="BJ12" s="28">
        <f t="shared" si="17"/>
        <v>0</v>
      </c>
      <c r="BK12" s="30">
        <f t="shared" si="18"/>
        <v>0</v>
      </c>
      <c r="BL12" s="31">
        <f t="shared" ca="1" si="19"/>
        <v>-119.72328767123288</v>
      </c>
      <c r="BM12" s="28">
        <f t="shared" si="20"/>
        <v>0</v>
      </c>
      <c r="BN12" s="28">
        <f t="shared" si="21"/>
        <v>0</v>
      </c>
      <c r="BO12" s="30">
        <f t="shared" si="22"/>
        <v>0</v>
      </c>
      <c r="BP12" s="31">
        <f t="shared" ca="1" si="23"/>
        <v>-119.72328767123288</v>
      </c>
      <c r="BQ12" s="32">
        <f t="shared" ca="1" si="24"/>
        <v>119.72328767123288</v>
      </c>
      <c r="BR12" s="32"/>
    </row>
    <row r="13" spans="1:70" ht="12" customHeight="1" x14ac:dyDescent="0.25">
      <c r="A13" s="10">
        <f t="shared" si="25"/>
        <v>12</v>
      </c>
      <c r="B13" s="11"/>
      <c r="C13" s="12"/>
      <c r="D13" s="13"/>
      <c r="E13" s="13"/>
      <c r="F13" s="13"/>
      <c r="G13" s="14"/>
      <c r="H13" s="15"/>
      <c r="I13" s="16"/>
      <c r="J13" s="17"/>
      <c r="K13" s="17"/>
      <c r="L13" s="17"/>
      <c r="M13" s="17"/>
      <c r="N13" s="17"/>
      <c r="O13" s="17"/>
      <c r="P13" s="10" t="str">
        <f>VLOOKUP(J13,'Offence Database'!$A$7:$B$1360,2, )</f>
        <v>-</v>
      </c>
      <c r="Q13" s="10" t="str">
        <f>VLOOKUP(K13,'Offence Database'!$A$7:$B$1360,2, )</f>
        <v>-</v>
      </c>
      <c r="R13" s="10" t="str">
        <f>VLOOKUP(L13,'Offence Database'!$A$7:$B$1360,2, )</f>
        <v>-</v>
      </c>
      <c r="S13" s="10" t="str">
        <f>VLOOKUP(M13,'Offence Database'!$A$7:$B$1360,2, )</f>
        <v>-</v>
      </c>
      <c r="T13" s="10" t="str">
        <f>VLOOKUP(N13,'Offence Database'!$A$7:$B$1360,2, )</f>
        <v>-</v>
      </c>
      <c r="U13" s="10" t="str">
        <f>VLOOKUP(O13,'Offence Database'!$A$7:$B$1360,2, )</f>
        <v>-</v>
      </c>
      <c r="V13" s="10" t="str">
        <f>VLOOKUP(J13,'Offence Database'!$A$7:$C$1360,3, )</f>
        <v>-</v>
      </c>
      <c r="W13" s="10" t="str">
        <f>VLOOKUP(K13,'Offence Database'!$A$7:$C$1360,3, )</f>
        <v>-</v>
      </c>
      <c r="X13" s="10" t="str">
        <f>VLOOKUP(L13,'Offence Database'!$A$7:$C$1360,3, )</f>
        <v>-</v>
      </c>
      <c r="Y13" s="10" t="str">
        <f>VLOOKUP(M13,'Offence Database'!$A$7:$C$1360,3, )</f>
        <v>-</v>
      </c>
      <c r="Z13" s="10" t="str">
        <f>VLOOKUP(N13,'Offence Database'!$A$7:$C$1360,3, )</f>
        <v>-</v>
      </c>
      <c r="AA13" s="10" t="str">
        <f>VLOOKUP(O13,'Offence Database'!$A$7:$C$1360,3, )</f>
        <v>-</v>
      </c>
      <c r="AB13" s="10">
        <f t="shared" ref="AB13:AG13" si="46">IF(V13="Non-Bailable",$AB$1,$AC$1)</f>
        <v>0</v>
      </c>
      <c r="AC13" s="10">
        <f t="shared" si="46"/>
        <v>0</v>
      </c>
      <c r="AD13" s="10">
        <f t="shared" si="46"/>
        <v>0</v>
      </c>
      <c r="AE13" s="10">
        <f t="shared" si="46"/>
        <v>0</v>
      </c>
      <c r="AF13" s="10">
        <f t="shared" si="46"/>
        <v>0</v>
      </c>
      <c r="AG13" s="10">
        <f t="shared" si="46"/>
        <v>0</v>
      </c>
      <c r="AH13" s="10">
        <f t="shared" si="1"/>
        <v>0</v>
      </c>
      <c r="AI13" s="17" t="str">
        <f t="shared" si="2"/>
        <v>Bailable</v>
      </c>
      <c r="AJ13" s="10" t="str">
        <f>VLOOKUP(J13,'Offence Database'!$A$7:$D$1360,4, )</f>
        <v>-</v>
      </c>
      <c r="AK13" s="10" t="str">
        <f>VLOOKUP(K13,'Offence Database'!$A$7:$D$1360,4, )</f>
        <v>-</v>
      </c>
      <c r="AL13" s="10" t="str">
        <f>VLOOKUP(L13,'Offence Database'!$A$7:$D$1360,4, )</f>
        <v>-</v>
      </c>
      <c r="AM13" s="10" t="str">
        <f>VLOOKUP(M13,'Offence Database'!$A$7:$D$1360,4, )</f>
        <v>-</v>
      </c>
      <c r="AN13" s="10" t="str">
        <f>VLOOKUP(N13,'Offence Database'!$A$7:$D$1360,4, )</f>
        <v>-</v>
      </c>
      <c r="AO13" s="10" t="str">
        <f>VLOOKUP(O13,'Offence Database'!$A$7:$D$1360,4, )</f>
        <v>-</v>
      </c>
      <c r="AP13" s="10">
        <f t="shared" ref="AP13:AU13" si="47">IF(AJ13="Non-Compoundable",$AB$1,$AC$1)</f>
        <v>0</v>
      </c>
      <c r="AQ13" s="10">
        <f t="shared" si="47"/>
        <v>0</v>
      </c>
      <c r="AR13" s="10">
        <f t="shared" si="47"/>
        <v>0</v>
      </c>
      <c r="AS13" s="10">
        <f t="shared" si="47"/>
        <v>0</v>
      </c>
      <c r="AT13" s="10">
        <f t="shared" si="47"/>
        <v>0</v>
      </c>
      <c r="AU13" s="10">
        <f t="shared" si="47"/>
        <v>0</v>
      </c>
      <c r="AV13" s="10">
        <f t="shared" si="4"/>
        <v>0</v>
      </c>
      <c r="AW13" s="17" t="str">
        <f t="shared" si="5"/>
        <v>Compoundable</v>
      </c>
      <c r="AX13" s="24"/>
      <c r="AY13" s="26">
        <f t="shared" si="6"/>
        <v>2</v>
      </c>
      <c r="AZ13" s="27">
        <f t="shared" si="7"/>
        <v>60</v>
      </c>
      <c r="BA13" s="28">
        <f t="shared" si="8"/>
        <v>0</v>
      </c>
      <c r="BB13" s="28">
        <f t="shared" ca="1" si="9"/>
        <v>0</v>
      </c>
      <c r="BC13" s="29" t="str">
        <f t="shared" si="10"/>
        <v>YES</v>
      </c>
      <c r="BD13" s="10" t="str">
        <f t="shared" si="11"/>
        <v>YES</v>
      </c>
      <c r="BE13" s="29" t="str">
        <f t="shared" ca="1" si="12"/>
        <v>NO</v>
      </c>
      <c r="BF13" s="29" t="str">
        <f t="shared" ca="1" si="13"/>
        <v>YES</v>
      </c>
      <c r="BG13" s="29" t="str">
        <f t="shared" ca="1" si="14"/>
        <v>YES</v>
      </c>
      <c r="BH13" s="29" t="str">
        <f t="shared" ca="1" si="15"/>
        <v>YES</v>
      </c>
      <c r="BI13" s="10">
        <f t="shared" ca="1" si="16"/>
        <v>1</v>
      </c>
      <c r="BJ13" s="28">
        <f t="shared" si="17"/>
        <v>0</v>
      </c>
      <c r="BK13" s="30">
        <f t="shared" si="18"/>
        <v>0</v>
      </c>
      <c r="BL13" s="31">
        <f t="shared" ca="1" si="19"/>
        <v>-119.72328767123288</v>
      </c>
      <c r="BM13" s="28">
        <f t="shared" si="20"/>
        <v>0</v>
      </c>
      <c r="BN13" s="28">
        <f t="shared" si="21"/>
        <v>0</v>
      </c>
      <c r="BO13" s="30">
        <f t="shared" si="22"/>
        <v>0</v>
      </c>
      <c r="BP13" s="31">
        <f t="shared" ca="1" si="23"/>
        <v>-119.72328767123288</v>
      </c>
      <c r="BQ13" s="32">
        <f t="shared" ca="1" si="24"/>
        <v>119.72328767123288</v>
      </c>
      <c r="BR13" s="32"/>
    </row>
    <row r="14" spans="1:70" ht="12" customHeight="1" x14ac:dyDescent="0.25">
      <c r="A14" s="10">
        <f t="shared" si="25"/>
        <v>13</v>
      </c>
      <c r="B14" s="11"/>
      <c r="C14" s="12"/>
      <c r="D14" s="13"/>
      <c r="E14" s="13"/>
      <c r="F14" s="13"/>
      <c r="G14" s="14"/>
      <c r="H14" s="15"/>
      <c r="I14" s="16"/>
      <c r="J14" s="17"/>
      <c r="K14" s="17"/>
      <c r="L14" s="17"/>
      <c r="M14" s="17"/>
      <c r="N14" s="17"/>
      <c r="O14" s="17"/>
      <c r="P14" s="10" t="str">
        <f>VLOOKUP(J14,'Offence Database'!$A$7:$B$1360,2, )</f>
        <v>-</v>
      </c>
      <c r="Q14" s="10" t="str">
        <f>VLOOKUP(K14,'Offence Database'!$A$7:$B$1360,2, )</f>
        <v>-</v>
      </c>
      <c r="R14" s="10" t="str">
        <f>VLOOKUP(L14,'Offence Database'!$A$7:$B$1360,2, )</f>
        <v>-</v>
      </c>
      <c r="S14" s="10" t="str">
        <f>VLOOKUP(M14,'Offence Database'!$A$7:$B$1360,2, )</f>
        <v>-</v>
      </c>
      <c r="T14" s="10" t="str">
        <f>VLOOKUP(N14,'Offence Database'!$A$7:$B$1360,2, )</f>
        <v>-</v>
      </c>
      <c r="U14" s="10" t="str">
        <f>VLOOKUP(O14,'Offence Database'!$A$7:$B$1360,2, )</f>
        <v>-</v>
      </c>
      <c r="V14" s="10" t="str">
        <f>VLOOKUP(J14,'Offence Database'!$A$7:$C$1360,3, )</f>
        <v>-</v>
      </c>
      <c r="W14" s="10" t="str">
        <f>VLOOKUP(K14,'Offence Database'!$A$7:$C$1360,3, )</f>
        <v>-</v>
      </c>
      <c r="X14" s="10" t="str">
        <f>VLOOKUP(L14,'Offence Database'!$A$7:$C$1360,3, )</f>
        <v>-</v>
      </c>
      <c r="Y14" s="10" t="str">
        <f>VLOOKUP(M14,'Offence Database'!$A$7:$C$1360,3, )</f>
        <v>-</v>
      </c>
      <c r="Z14" s="10" t="str">
        <f>VLOOKUP(N14,'Offence Database'!$A$7:$C$1360,3, )</f>
        <v>-</v>
      </c>
      <c r="AA14" s="10" t="str">
        <f>VLOOKUP(O14,'Offence Database'!$A$7:$C$1360,3, )</f>
        <v>-</v>
      </c>
      <c r="AB14" s="10">
        <f t="shared" ref="AB14:AG14" si="48">IF(V14="Non-Bailable",$AB$1,$AC$1)</f>
        <v>0</v>
      </c>
      <c r="AC14" s="10">
        <f t="shared" si="48"/>
        <v>0</v>
      </c>
      <c r="AD14" s="10">
        <f t="shared" si="48"/>
        <v>0</v>
      </c>
      <c r="AE14" s="10">
        <f t="shared" si="48"/>
        <v>0</v>
      </c>
      <c r="AF14" s="10">
        <f t="shared" si="48"/>
        <v>0</v>
      </c>
      <c r="AG14" s="10">
        <f t="shared" si="48"/>
        <v>0</v>
      </c>
      <c r="AH14" s="10">
        <f t="shared" si="1"/>
        <v>0</v>
      </c>
      <c r="AI14" s="17" t="str">
        <f t="shared" si="2"/>
        <v>Bailable</v>
      </c>
      <c r="AJ14" s="10" t="str">
        <f>VLOOKUP(J14,'Offence Database'!$A$7:$D$1360,4, )</f>
        <v>-</v>
      </c>
      <c r="AK14" s="10" t="str">
        <f>VLOOKUP(K14,'Offence Database'!$A$7:$D$1360,4, )</f>
        <v>-</v>
      </c>
      <c r="AL14" s="10" t="str">
        <f>VLOOKUP(L14,'Offence Database'!$A$7:$D$1360,4, )</f>
        <v>-</v>
      </c>
      <c r="AM14" s="10" t="str">
        <f>VLOOKUP(M14,'Offence Database'!$A$7:$D$1360,4, )</f>
        <v>-</v>
      </c>
      <c r="AN14" s="10" t="str">
        <f>VLOOKUP(N14,'Offence Database'!$A$7:$D$1360,4, )</f>
        <v>-</v>
      </c>
      <c r="AO14" s="10" t="str">
        <f>VLOOKUP(O14,'Offence Database'!$A$7:$D$1360,4, )</f>
        <v>-</v>
      </c>
      <c r="AP14" s="10">
        <f t="shared" ref="AP14:AU14" si="49">IF(AJ14="Non-Compoundable",$AB$1,$AC$1)</f>
        <v>0</v>
      </c>
      <c r="AQ14" s="10">
        <f t="shared" si="49"/>
        <v>0</v>
      </c>
      <c r="AR14" s="10">
        <f t="shared" si="49"/>
        <v>0</v>
      </c>
      <c r="AS14" s="10">
        <f t="shared" si="49"/>
        <v>0</v>
      </c>
      <c r="AT14" s="10">
        <f t="shared" si="49"/>
        <v>0</v>
      </c>
      <c r="AU14" s="10">
        <f t="shared" si="49"/>
        <v>0</v>
      </c>
      <c r="AV14" s="10">
        <f t="shared" si="4"/>
        <v>0</v>
      </c>
      <c r="AW14" s="17" t="str">
        <f t="shared" si="5"/>
        <v>Compoundable</v>
      </c>
      <c r="AX14" s="24"/>
      <c r="AY14" s="26">
        <f t="shared" si="6"/>
        <v>2</v>
      </c>
      <c r="AZ14" s="27">
        <f t="shared" si="7"/>
        <v>60</v>
      </c>
      <c r="BA14" s="28">
        <f t="shared" si="8"/>
        <v>0</v>
      </c>
      <c r="BB14" s="28">
        <f t="shared" ca="1" si="9"/>
        <v>0</v>
      </c>
      <c r="BC14" s="29" t="str">
        <f t="shared" si="10"/>
        <v>YES</v>
      </c>
      <c r="BD14" s="10" t="str">
        <f t="shared" si="11"/>
        <v>YES</v>
      </c>
      <c r="BE14" s="29" t="str">
        <f t="shared" ca="1" si="12"/>
        <v>NO</v>
      </c>
      <c r="BF14" s="29" t="str">
        <f t="shared" ca="1" si="13"/>
        <v>YES</v>
      </c>
      <c r="BG14" s="29" t="str">
        <f t="shared" ca="1" si="14"/>
        <v>YES</v>
      </c>
      <c r="BH14" s="29" t="str">
        <f t="shared" ca="1" si="15"/>
        <v>YES</v>
      </c>
      <c r="BI14" s="10">
        <f t="shared" ca="1" si="16"/>
        <v>1</v>
      </c>
      <c r="BJ14" s="28">
        <f t="shared" si="17"/>
        <v>0</v>
      </c>
      <c r="BK14" s="30">
        <f t="shared" si="18"/>
        <v>0</v>
      </c>
      <c r="BL14" s="31">
        <f t="shared" ca="1" si="19"/>
        <v>-119.72328767123288</v>
      </c>
      <c r="BM14" s="28">
        <f t="shared" si="20"/>
        <v>0</v>
      </c>
      <c r="BN14" s="28">
        <f t="shared" si="21"/>
        <v>0</v>
      </c>
      <c r="BO14" s="30">
        <f t="shared" si="22"/>
        <v>0</v>
      </c>
      <c r="BP14" s="31">
        <f t="shared" ca="1" si="23"/>
        <v>-119.72328767123288</v>
      </c>
      <c r="BQ14" s="32">
        <f t="shared" ca="1" si="24"/>
        <v>119.72328767123288</v>
      </c>
      <c r="BR14" s="32"/>
    </row>
    <row r="15" spans="1:70" ht="12" customHeight="1" x14ac:dyDescent="0.25">
      <c r="A15" s="10">
        <f t="shared" si="25"/>
        <v>14</v>
      </c>
      <c r="B15" s="11"/>
      <c r="C15" s="12"/>
      <c r="D15" s="13"/>
      <c r="E15" s="13"/>
      <c r="F15" s="13"/>
      <c r="G15" s="14"/>
      <c r="H15" s="15"/>
      <c r="I15" s="16"/>
      <c r="J15" s="17"/>
      <c r="K15" s="17"/>
      <c r="L15" s="17"/>
      <c r="M15" s="17"/>
      <c r="N15" s="17"/>
      <c r="O15" s="17"/>
      <c r="P15" s="10" t="str">
        <f>VLOOKUP(J15,'Offence Database'!$A$7:$B$1360,2, )</f>
        <v>-</v>
      </c>
      <c r="Q15" s="10" t="str">
        <f>VLOOKUP(K15,'Offence Database'!$A$7:$B$1360,2, )</f>
        <v>-</v>
      </c>
      <c r="R15" s="10" t="str">
        <f>VLOOKUP(L15,'Offence Database'!$A$7:$B$1360,2, )</f>
        <v>-</v>
      </c>
      <c r="S15" s="10" t="str">
        <f>VLOOKUP(M15,'Offence Database'!$A$7:$B$1360,2, )</f>
        <v>-</v>
      </c>
      <c r="T15" s="10" t="str">
        <f>VLOOKUP(N15,'Offence Database'!$A$7:$B$1360,2, )</f>
        <v>-</v>
      </c>
      <c r="U15" s="10" t="str">
        <f>VLOOKUP(O15,'Offence Database'!$A$7:$B$1360,2, )</f>
        <v>-</v>
      </c>
      <c r="V15" s="10" t="str">
        <f>VLOOKUP(J15,'Offence Database'!$A$7:$C$1360,3, )</f>
        <v>-</v>
      </c>
      <c r="W15" s="10" t="str">
        <f>VLOOKUP(K15,'Offence Database'!$A$7:$C$1360,3, )</f>
        <v>-</v>
      </c>
      <c r="X15" s="10" t="str">
        <f>VLOOKUP(L15,'Offence Database'!$A$7:$C$1360,3, )</f>
        <v>-</v>
      </c>
      <c r="Y15" s="10" t="str">
        <f>VLOOKUP(M15,'Offence Database'!$A$7:$C$1360,3, )</f>
        <v>-</v>
      </c>
      <c r="Z15" s="10" t="str">
        <f>VLOOKUP(N15,'Offence Database'!$A$7:$C$1360,3, )</f>
        <v>-</v>
      </c>
      <c r="AA15" s="10" t="str">
        <f>VLOOKUP(O15,'Offence Database'!$A$7:$C$1360,3, )</f>
        <v>-</v>
      </c>
      <c r="AB15" s="10">
        <f t="shared" ref="AB15:AG15" si="50">IF(V15="Non-Bailable",$AB$1,$AC$1)</f>
        <v>0</v>
      </c>
      <c r="AC15" s="10">
        <f t="shared" si="50"/>
        <v>0</v>
      </c>
      <c r="AD15" s="10">
        <f t="shared" si="50"/>
        <v>0</v>
      </c>
      <c r="AE15" s="10">
        <f t="shared" si="50"/>
        <v>0</v>
      </c>
      <c r="AF15" s="10">
        <f t="shared" si="50"/>
        <v>0</v>
      </c>
      <c r="AG15" s="10">
        <f t="shared" si="50"/>
        <v>0</v>
      </c>
      <c r="AH15" s="10">
        <f t="shared" si="1"/>
        <v>0</v>
      </c>
      <c r="AI15" s="17" t="str">
        <f t="shared" si="2"/>
        <v>Bailable</v>
      </c>
      <c r="AJ15" s="10" t="str">
        <f>VLOOKUP(J15,'Offence Database'!$A$7:$D$1360,4, )</f>
        <v>-</v>
      </c>
      <c r="AK15" s="10" t="str">
        <f>VLOOKUP(K15,'Offence Database'!$A$7:$D$1360,4, )</f>
        <v>-</v>
      </c>
      <c r="AL15" s="10" t="str">
        <f>VLOOKUP(L15,'Offence Database'!$A$7:$D$1360,4, )</f>
        <v>-</v>
      </c>
      <c r="AM15" s="10" t="str">
        <f>VLOOKUP(M15,'Offence Database'!$A$7:$D$1360,4, )</f>
        <v>-</v>
      </c>
      <c r="AN15" s="10" t="str">
        <f>VLOOKUP(N15,'Offence Database'!$A$7:$D$1360,4, )</f>
        <v>-</v>
      </c>
      <c r="AO15" s="10" t="str">
        <f>VLOOKUP(O15,'Offence Database'!$A$7:$D$1360,4, )</f>
        <v>-</v>
      </c>
      <c r="AP15" s="10">
        <f t="shared" ref="AP15:AU15" si="51">IF(AJ15="Non-Compoundable",$AB$1,$AC$1)</f>
        <v>0</v>
      </c>
      <c r="AQ15" s="10">
        <f t="shared" si="51"/>
        <v>0</v>
      </c>
      <c r="AR15" s="10">
        <f t="shared" si="51"/>
        <v>0</v>
      </c>
      <c r="AS15" s="10">
        <f t="shared" si="51"/>
        <v>0</v>
      </c>
      <c r="AT15" s="10">
        <f t="shared" si="51"/>
        <v>0</v>
      </c>
      <c r="AU15" s="10">
        <f t="shared" si="51"/>
        <v>0</v>
      </c>
      <c r="AV15" s="10">
        <f t="shared" si="4"/>
        <v>0</v>
      </c>
      <c r="AW15" s="17" t="str">
        <f t="shared" si="5"/>
        <v>Compoundable</v>
      </c>
      <c r="AX15" s="24"/>
      <c r="AY15" s="26">
        <f t="shared" si="6"/>
        <v>2</v>
      </c>
      <c r="AZ15" s="27">
        <f t="shared" si="7"/>
        <v>60</v>
      </c>
      <c r="BA15" s="28">
        <f t="shared" si="8"/>
        <v>0</v>
      </c>
      <c r="BB15" s="28">
        <f t="shared" ca="1" si="9"/>
        <v>0</v>
      </c>
      <c r="BC15" s="29" t="str">
        <f t="shared" si="10"/>
        <v>YES</v>
      </c>
      <c r="BD15" s="10" t="str">
        <f t="shared" si="11"/>
        <v>YES</v>
      </c>
      <c r="BE15" s="29" t="str">
        <f t="shared" ca="1" si="12"/>
        <v>NO</v>
      </c>
      <c r="BF15" s="29" t="str">
        <f t="shared" ca="1" si="13"/>
        <v>YES</v>
      </c>
      <c r="BG15" s="29" t="str">
        <f t="shared" ca="1" si="14"/>
        <v>YES</v>
      </c>
      <c r="BH15" s="29" t="str">
        <f t="shared" ca="1" si="15"/>
        <v>YES</v>
      </c>
      <c r="BI15" s="10">
        <f t="shared" ca="1" si="16"/>
        <v>1</v>
      </c>
      <c r="BJ15" s="28">
        <f t="shared" si="17"/>
        <v>0</v>
      </c>
      <c r="BK15" s="30">
        <f t="shared" si="18"/>
        <v>0</v>
      </c>
      <c r="BL15" s="31">
        <f t="shared" ca="1" si="19"/>
        <v>-119.72328767123288</v>
      </c>
      <c r="BM15" s="28">
        <f t="shared" si="20"/>
        <v>0</v>
      </c>
      <c r="BN15" s="28">
        <f t="shared" si="21"/>
        <v>0</v>
      </c>
      <c r="BO15" s="30">
        <f t="shared" si="22"/>
        <v>0</v>
      </c>
      <c r="BP15" s="31">
        <f t="shared" ca="1" si="23"/>
        <v>-119.72328767123288</v>
      </c>
      <c r="BQ15" s="32">
        <f t="shared" ca="1" si="24"/>
        <v>119.72328767123288</v>
      </c>
      <c r="BR15" s="32"/>
    </row>
    <row r="16" spans="1:70" ht="12" customHeight="1" x14ac:dyDescent="0.25">
      <c r="A16" s="10">
        <f t="shared" si="25"/>
        <v>15</v>
      </c>
      <c r="B16" s="11"/>
      <c r="C16" s="12"/>
      <c r="D16" s="13"/>
      <c r="E16" s="13"/>
      <c r="F16" s="13"/>
      <c r="G16" s="14"/>
      <c r="H16" s="15"/>
      <c r="I16" s="16"/>
      <c r="J16" s="17"/>
      <c r="K16" s="17"/>
      <c r="L16" s="17"/>
      <c r="M16" s="17"/>
      <c r="N16" s="17"/>
      <c r="O16" s="17"/>
      <c r="P16" s="10" t="str">
        <f>VLOOKUP(J16,'Offence Database'!$A$7:$B$1360,2, )</f>
        <v>-</v>
      </c>
      <c r="Q16" s="10" t="str">
        <f>VLOOKUP(K16,'Offence Database'!$A$7:$B$1360,2, )</f>
        <v>-</v>
      </c>
      <c r="R16" s="10" t="str">
        <f>VLOOKUP(L16,'Offence Database'!$A$7:$B$1360,2, )</f>
        <v>-</v>
      </c>
      <c r="S16" s="10" t="str">
        <f>VLOOKUP(M16,'Offence Database'!$A$7:$B$1360,2, )</f>
        <v>-</v>
      </c>
      <c r="T16" s="10" t="str">
        <f>VLOOKUP(N16,'Offence Database'!$A$7:$B$1360,2, )</f>
        <v>-</v>
      </c>
      <c r="U16" s="10" t="str">
        <f>VLOOKUP(O16,'Offence Database'!$A$7:$B$1360,2, )</f>
        <v>-</v>
      </c>
      <c r="V16" s="10" t="str">
        <f>VLOOKUP(J16,'Offence Database'!$A$7:$C$1360,3, )</f>
        <v>-</v>
      </c>
      <c r="W16" s="10" t="str">
        <f>VLOOKUP(K16,'Offence Database'!$A$7:$C$1360,3, )</f>
        <v>-</v>
      </c>
      <c r="X16" s="10" t="str">
        <f>VLOOKUP(L16,'Offence Database'!$A$7:$C$1360,3, )</f>
        <v>-</v>
      </c>
      <c r="Y16" s="10" t="str">
        <f>VLOOKUP(M16,'Offence Database'!$A$7:$C$1360,3, )</f>
        <v>-</v>
      </c>
      <c r="Z16" s="10" t="str">
        <f>VLOOKUP(N16,'Offence Database'!$A$7:$C$1360,3, )</f>
        <v>-</v>
      </c>
      <c r="AA16" s="10" t="str">
        <f>VLOOKUP(O16,'Offence Database'!$A$7:$C$1360,3, )</f>
        <v>-</v>
      </c>
      <c r="AB16" s="10">
        <f t="shared" ref="AB16:AG16" si="52">IF(V16="Non-Bailable",$AB$1,$AC$1)</f>
        <v>0</v>
      </c>
      <c r="AC16" s="10">
        <f t="shared" si="52"/>
        <v>0</v>
      </c>
      <c r="AD16" s="10">
        <f t="shared" si="52"/>
        <v>0</v>
      </c>
      <c r="AE16" s="10">
        <f t="shared" si="52"/>
        <v>0</v>
      </c>
      <c r="AF16" s="10">
        <f t="shared" si="52"/>
        <v>0</v>
      </c>
      <c r="AG16" s="10">
        <f t="shared" si="52"/>
        <v>0</v>
      </c>
      <c r="AH16" s="10">
        <f t="shared" si="1"/>
        <v>0</v>
      </c>
      <c r="AI16" s="17" t="str">
        <f t="shared" si="2"/>
        <v>Bailable</v>
      </c>
      <c r="AJ16" s="10" t="str">
        <f>VLOOKUP(J16,'Offence Database'!$A$7:$D$1360,4, )</f>
        <v>-</v>
      </c>
      <c r="AK16" s="10" t="str">
        <f>VLOOKUP(K16,'Offence Database'!$A$7:$D$1360,4, )</f>
        <v>-</v>
      </c>
      <c r="AL16" s="10" t="str">
        <f>VLOOKUP(L16,'Offence Database'!$A$7:$D$1360,4, )</f>
        <v>-</v>
      </c>
      <c r="AM16" s="10" t="str">
        <f>VLOOKUP(M16,'Offence Database'!$A$7:$D$1360,4, )</f>
        <v>-</v>
      </c>
      <c r="AN16" s="10" t="str">
        <f>VLOOKUP(N16,'Offence Database'!$A$7:$D$1360,4, )</f>
        <v>-</v>
      </c>
      <c r="AO16" s="10" t="str">
        <f>VLOOKUP(O16,'Offence Database'!$A$7:$D$1360,4, )</f>
        <v>-</v>
      </c>
      <c r="AP16" s="10">
        <f t="shared" ref="AP16:AU16" si="53">IF(AJ16="Non-Compoundable",$AB$1,$AC$1)</f>
        <v>0</v>
      </c>
      <c r="AQ16" s="10">
        <f t="shared" si="53"/>
        <v>0</v>
      </c>
      <c r="AR16" s="10">
        <f t="shared" si="53"/>
        <v>0</v>
      </c>
      <c r="AS16" s="10">
        <f t="shared" si="53"/>
        <v>0</v>
      </c>
      <c r="AT16" s="10">
        <f t="shared" si="53"/>
        <v>0</v>
      </c>
      <c r="AU16" s="10">
        <f t="shared" si="53"/>
        <v>0</v>
      </c>
      <c r="AV16" s="10">
        <f t="shared" si="4"/>
        <v>0</v>
      </c>
      <c r="AW16" s="17" t="str">
        <f t="shared" si="5"/>
        <v>Compoundable</v>
      </c>
      <c r="AX16" s="24"/>
      <c r="AY16" s="26">
        <f t="shared" si="6"/>
        <v>2</v>
      </c>
      <c r="AZ16" s="27">
        <f t="shared" si="7"/>
        <v>60</v>
      </c>
      <c r="BA16" s="28">
        <f t="shared" si="8"/>
        <v>0</v>
      </c>
      <c r="BB16" s="28">
        <f t="shared" ca="1" si="9"/>
        <v>0</v>
      </c>
      <c r="BC16" s="29" t="str">
        <f t="shared" si="10"/>
        <v>YES</v>
      </c>
      <c r="BD16" s="10" t="str">
        <f t="shared" si="11"/>
        <v>YES</v>
      </c>
      <c r="BE16" s="29" t="str">
        <f t="shared" ca="1" si="12"/>
        <v>NO</v>
      </c>
      <c r="BF16" s="29" t="str">
        <f t="shared" ca="1" si="13"/>
        <v>YES</v>
      </c>
      <c r="BG16" s="29" t="str">
        <f t="shared" ca="1" si="14"/>
        <v>YES</v>
      </c>
      <c r="BH16" s="29" t="str">
        <f t="shared" ca="1" si="15"/>
        <v>YES</v>
      </c>
      <c r="BI16" s="10">
        <f t="shared" ca="1" si="16"/>
        <v>1</v>
      </c>
      <c r="BJ16" s="28">
        <f t="shared" si="17"/>
        <v>0</v>
      </c>
      <c r="BK16" s="30">
        <f t="shared" si="18"/>
        <v>0</v>
      </c>
      <c r="BL16" s="31">
        <f t="shared" ca="1" si="19"/>
        <v>-119.72328767123288</v>
      </c>
      <c r="BM16" s="28">
        <f t="shared" si="20"/>
        <v>0</v>
      </c>
      <c r="BN16" s="28">
        <f t="shared" si="21"/>
        <v>0</v>
      </c>
      <c r="BO16" s="30">
        <f t="shared" si="22"/>
        <v>0</v>
      </c>
      <c r="BP16" s="31">
        <f t="shared" ca="1" si="23"/>
        <v>-119.72328767123288</v>
      </c>
      <c r="BQ16" s="32">
        <f t="shared" ca="1" si="24"/>
        <v>119.72328767123288</v>
      </c>
      <c r="BR16" s="32"/>
    </row>
    <row r="17" spans="1:70" ht="12" customHeight="1" x14ac:dyDescent="0.25">
      <c r="A17" s="10">
        <f t="shared" si="25"/>
        <v>16</v>
      </c>
      <c r="B17" s="11"/>
      <c r="C17" s="12"/>
      <c r="D17" s="13"/>
      <c r="E17" s="13"/>
      <c r="F17" s="13"/>
      <c r="G17" s="14"/>
      <c r="H17" s="15"/>
      <c r="I17" s="16"/>
      <c r="J17" s="17"/>
      <c r="K17" s="17"/>
      <c r="L17" s="17"/>
      <c r="M17" s="17"/>
      <c r="N17" s="17"/>
      <c r="O17" s="17"/>
      <c r="P17" s="10" t="str">
        <f>VLOOKUP(J17,'Offence Database'!$A$7:$B$1360,2, )</f>
        <v>-</v>
      </c>
      <c r="Q17" s="10" t="str">
        <f>VLOOKUP(K17,'Offence Database'!$A$7:$B$1360,2, )</f>
        <v>-</v>
      </c>
      <c r="R17" s="10" t="str">
        <f>VLOOKUP(L17,'Offence Database'!$A$7:$B$1360,2, )</f>
        <v>-</v>
      </c>
      <c r="S17" s="10" t="str">
        <f>VLOOKUP(M17,'Offence Database'!$A$7:$B$1360,2, )</f>
        <v>-</v>
      </c>
      <c r="T17" s="10" t="str">
        <f>VLOOKUP(N17,'Offence Database'!$A$7:$B$1360,2, )</f>
        <v>-</v>
      </c>
      <c r="U17" s="10" t="str">
        <f>VLOOKUP(O17,'Offence Database'!$A$7:$B$1360,2, )</f>
        <v>-</v>
      </c>
      <c r="V17" s="10" t="str">
        <f>VLOOKUP(J17,'Offence Database'!$A$7:$C$1360,3, )</f>
        <v>-</v>
      </c>
      <c r="W17" s="10" t="str">
        <f>VLOOKUP(K17,'Offence Database'!$A$7:$C$1360,3, )</f>
        <v>-</v>
      </c>
      <c r="X17" s="10" t="str">
        <f>VLOOKUP(L17,'Offence Database'!$A$7:$C$1360,3, )</f>
        <v>-</v>
      </c>
      <c r="Y17" s="10" t="str">
        <f>VLOOKUP(M17,'Offence Database'!$A$7:$C$1360,3, )</f>
        <v>-</v>
      </c>
      <c r="Z17" s="10" t="str">
        <f>VLOOKUP(N17,'Offence Database'!$A$7:$C$1360,3, )</f>
        <v>-</v>
      </c>
      <c r="AA17" s="10" t="str">
        <f>VLOOKUP(O17,'Offence Database'!$A$7:$C$1360,3, )</f>
        <v>-</v>
      </c>
      <c r="AB17" s="10">
        <f t="shared" ref="AB17:AG17" si="54">IF(V17="Non-Bailable",$AB$1,$AC$1)</f>
        <v>0</v>
      </c>
      <c r="AC17" s="10">
        <f t="shared" si="54"/>
        <v>0</v>
      </c>
      <c r="AD17" s="10">
        <f t="shared" si="54"/>
        <v>0</v>
      </c>
      <c r="AE17" s="10">
        <f t="shared" si="54"/>
        <v>0</v>
      </c>
      <c r="AF17" s="10">
        <f t="shared" si="54"/>
        <v>0</v>
      </c>
      <c r="AG17" s="10">
        <f t="shared" si="54"/>
        <v>0</v>
      </c>
      <c r="AH17" s="10">
        <f t="shared" si="1"/>
        <v>0</v>
      </c>
      <c r="AI17" s="17" t="str">
        <f t="shared" si="2"/>
        <v>Bailable</v>
      </c>
      <c r="AJ17" s="10" t="str">
        <f>VLOOKUP(J17,'Offence Database'!$A$7:$D$1360,4, )</f>
        <v>-</v>
      </c>
      <c r="AK17" s="10" t="str">
        <f>VLOOKUP(K17,'Offence Database'!$A$7:$D$1360,4, )</f>
        <v>-</v>
      </c>
      <c r="AL17" s="10" t="str">
        <f>VLOOKUP(L17,'Offence Database'!$A$7:$D$1360,4, )</f>
        <v>-</v>
      </c>
      <c r="AM17" s="10" t="str">
        <f>VLOOKUP(M17,'Offence Database'!$A$7:$D$1360,4, )</f>
        <v>-</v>
      </c>
      <c r="AN17" s="10" t="str">
        <f>VLOOKUP(N17,'Offence Database'!$A$7:$D$1360,4, )</f>
        <v>-</v>
      </c>
      <c r="AO17" s="10" t="str">
        <f>VLOOKUP(O17,'Offence Database'!$A$7:$D$1360,4, )</f>
        <v>-</v>
      </c>
      <c r="AP17" s="10">
        <f t="shared" ref="AP17:AU17" si="55">IF(AJ17="Non-Compoundable",$AB$1,$AC$1)</f>
        <v>0</v>
      </c>
      <c r="AQ17" s="10">
        <f t="shared" si="55"/>
        <v>0</v>
      </c>
      <c r="AR17" s="10">
        <f t="shared" si="55"/>
        <v>0</v>
      </c>
      <c r="AS17" s="10">
        <f t="shared" si="55"/>
        <v>0</v>
      </c>
      <c r="AT17" s="10">
        <f t="shared" si="55"/>
        <v>0</v>
      </c>
      <c r="AU17" s="10">
        <f t="shared" si="55"/>
        <v>0</v>
      </c>
      <c r="AV17" s="10">
        <f t="shared" si="4"/>
        <v>0</v>
      </c>
      <c r="AW17" s="17" t="str">
        <f t="shared" si="5"/>
        <v>Compoundable</v>
      </c>
      <c r="AX17" s="24"/>
      <c r="AY17" s="26">
        <f t="shared" si="6"/>
        <v>2</v>
      </c>
      <c r="AZ17" s="27">
        <f t="shared" si="7"/>
        <v>60</v>
      </c>
      <c r="BA17" s="28">
        <f t="shared" si="8"/>
        <v>0</v>
      </c>
      <c r="BB17" s="28">
        <f t="shared" ca="1" si="9"/>
        <v>0</v>
      </c>
      <c r="BC17" s="29" t="str">
        <f t="shared" si="10"/>
        <v>YES</v>
      </c>
      <c r="BD17" s="10" t="str">
        <f t="shared" si="11"/>
        <v>YES</v>
      </c>
      <c r="BE17" s="29" t="str">
        <f t="shared" ca="1" si="12"/>
        <v>NO</v>
      </c>
      <c r="BF17" s="29" t="str">
        <f t="shared" ca="1" si="13"/>
        <v>YES</v>
      </c>
      <c r="BG17" s="29" t="str">
        <f t="shared" ca="1" si="14"/>
        <v>YES</v>
      </c>
      <c r="BH17" s="29" t="str">
        <f t="shared" ca="1" si="15"/>
        <v>YES</v>
      </c>
      <c r="BI17" s="10">
        <f t="shared" ca="1" si="16"/>
        <v>1</v>
      </c>
      <c r="BJ17" s="28">
        <f t="shared" si="17"/>
        <v>0</v>
      </c>
      <c r="BK17" s="30">
        <f t="shared" si="18"/>
        <v>0</v>
      </c>
      <c r="BL17" s="31">
        <f t="shared" ca="1" si="19"/>
        <v>-119.72328767123288</v>
      </c>
      <c r="BM17" s="28">
        <f t="shared" si="20"/>
        <v>0</v>
      </c>
      <c r="BN17" s="28">
        <f t="shared" si="21"/>
        <v>0</v>
      </c>
      <c r="BO17" s="30">
        <f t="shared" si="22"/>
        <v>0</v>
      </c>
      <c r="BP17" s="31">
        <f t="shared" ca="1" si="23"/>
        <v>-119.72328767123288</v>
      </c>
      <c r="BQ17" s="32">
        <f t="shared" ca="1" si="24"/>
        <v>119.72328767123288</v>
      </c>
      <c r="BR17" s="32"/>
    </row>
    <row r="18" spans="1:70" ht="12" customHeight="1" x14ac:dyDescent="0.25">
      <c r="A18" s="10">
        <f t="shared" si="25"/>
        <v>17</v>
      </c>
      <c r="B18" s="11"/>
      <c r="C18" s="12"/>
      <c r="D18" s="13"/>
      <c r="E18" s="13"/>
      <c r="F18" s="13"/>
      <c r="G18" s="14"/>
      <c r="H18" s="15"/>
      <c r="I18" s="16"/>
      <c r="J18" s="17"/>
      <c r="K18" s="17"/>
      <c r="L18" s="17"/>
      <c r="M18" s="17"/>
      <c r="N18" s="17"/>
      <c r="O18" s="17"/>
      <c r="P18" s="10" t="str">
        <f>VLOOKUP(J18,'Offence Database'!$A$7:$B$1360,2, )</f>
        <v>-</v>
      </c>
      <c r="Q18" s="10" t="str">
        <f>VLOOKUP(K18,'Offence Database'!$A$7:$B$1360,2, )</f>
        <v>-</v>
      </c>
      <c r="R18" s="10" t="str">
        <f>VLOOKUP(L18,'Offence Database'!$A$7:$B$1360,2, )</f>
        <v>-</v>
      </c>
      <c r="S18" s="10" t="str">
        <f>VLOOKUP(M18,'Offence Database'!$A$7:$B$1360,2, )</f>
        <v>-</v>
      </c>
      <c r="T18" s="10" t="str">
        <f>VLOOKUP(N18,'Offence Database'!$A$7:$B$1360,2, )</f>
        <v>-</v>
      </c>
      <c r="U18" s="10" t="str">
        <f>VLOOKUP(O18,'Offence Database'!$A$7:$B$1360,2, )</f>
        <v>-</v>
      </c>
      <c r="V18" s="10" t="str">
        <f>VLOOKUP(J18,'Offence Database'!$A$7:$C$1360,3, )</f>
        <v>-</v>
      </c>
      <c r="W18" s="10" t="str">
        <f>VLOOKUP(K18,'Offence Database'!$A$7:$C$1360,3, )</f>
        <v>-</v>
      </c>
      <c r="X18" s="10" t="str">
        <f>VLOOKUP(L18,'Offence Database'!$A$7:$C$1360,3, )</f>
        <v>-</v>
      </c>
      <c r="Y18" s="10" t="str">
        <f>VLOOKUP(M18,'Offence Database'!$A$7:$C$1360,3, )</f>
        <v>-</v>
      </c>
      <c r="Z18" s="10" t="str">
        <f>VLOOKUP(N18,'Offence Database'!$A$7:$C$1360,3, )</f>
        <v>-</v>
      </c>
      <c r="AA18" s="10" t="str">
        <f>VLOOKUP(O18,'Offence Database'!$A$7:$C$1360,3, )</f>
        <v>-</v>
      </c>
      <c r="AB18" s="10">
        <f t="shared" ref="AB18:AG18" si="56">IF(V18="Non-Bailable",$AB$1,$AC$1)</f>
        <v>0</v>
      </c>
      <c r="AC18" s="10">
        <f t="shared" si="56"/>
        <v>0</v>
      </c>
      <c r="AD18" s="10">
        <f t="shared" si="56"/>
        <v>0</v>
      </c>
      <c r="AE18" s="10">
        <f t="shared" si="56"/>
        <v>0</v>
      </c>
      <c r="AF18" s="10">
        <f t="shared" si="56"/>
        <v>0</v>
      </c>
      <c r="AG18" s="10">
        <f t="shared" si="56"/>
        <v>0</v>
      </c>
      <c r="AH18" s="10">
        <f t="shared" si="1"/>
        <v>0</v>
      </c>
      <c r="AI18" s="17" t="str">
        <f t="shared" si="2"/>
        <v>Bailable</v>
      </c>
      <c r="AJ18" s="10" t="str">
        <f>VLOOKUP(J18,'Offence Database'!$A$7:$D$1360,4, )</f>
        <v>-</v>
      </c>
      <c r="AK18" s="10" t="str">
        <f>VLOOKUP(K18,'Offence Database'!$A$7:$D$1360,4, )</f>
        <v>-</v>
      </c>
      <c r="AL18" s="10" t="str">
        <f>VLOOKUP(L18,'Offence Database'!$A$7:$D$1360,4, )</f>
        <v>-</v>
      </c>
      <c r="AM18" s="10" t="str">
        <f>VLOOKUP(M18,'Offence Database'!$A$7:$D$1360,4, )</f>
        <v>-</v>
      </c>
      <c r="AN18" s="10" t="str">
        <f>VLOOKUP(N18,'Offence Database'!$A$7:$D$1360,4, )</f>
        <v>-</v>
      </c>
      <c r="AO18" s="10" t="str">
        <f>VLOOKUP(O18,'Offence Database'!$A$7:$D$1360,4, )</f>
        <v>-</v>
      </c>
      <c r="AP18" s="10">
        <f t="shared" ref="AP18:AU18" si="57">IF(AJ18="Non-Compoundable",$AB$1,$AC$1)</f>
        <v>0</v>
      </c>
      <c r="AQ18" s="10">
        <f t="shared" si="57"/>
        <v>0</v>
      </c>
      <c r="AR18" s="10">
        <f t="shared" si="57"/>
        <v>0</v>
      </c>
      <c r="AS18" s="10">
        <f t="shared" si="57"/>
        <v>0</v>
      </c>
      <c r="AT18" s="10">
        <f t="shared" si="57"/>
        <v>0</v>
      </c>
      <c r="AU18" s="10">
        <f t="shared" si="57"/>
        <v>0</v>
      </c>
      <c r="AV18" s="10">
        <f t="shared" si="4"/>
        <v>0</v>
      </c>
      <c r="AW18" s="17" t="str">
        <f t="shared" si="5"/>
        <v>Compoundable</v>
      </c>
      <c r="AX18" s="24"/>
      <c r="AY18" s="26">
        <f t="shared" si="6"/>
        <v>2</v>
      </c>
      <c r="AZ18" s="27">
        <f t="shared" si="7"/>
        <v>60</v>
      </c>
      <c r="BA18" s="28">
        <f t="shared" si="8"/>
        <v>0</v>
      </c>
      <c r="BB18" s="28">
        <f t="shared" ca="1" si="9"/>
        <v>0</v>
      </c>
      <c r="BC18" s="29" t="str">
        <f t="shared" si="10"/>
        <v>YES</v>
      </c>
      <c r="BD18" s="10" t="str">
        <f t="shared" si="11"/>
        <v>YES</v>
      </c>
      <c r="BE18" s="29" t="str">
        <f t="shared" ca="1" si="12"/>
        <v>NO</v>
      </c>
      <c r="BF18" s="29" t="str">
        <f t="shared" ca="1" si="13"/>
        <v>YES</v>
      </c>
      <c r="BG18" s="29" t="str">
        <f t="shared" ca="1" si="14"/>
        <v>YES</v>
      </c>
      <c r="BH18" s="29" t="str">
        <f t="shared" ca="1" si="15"/>
        <v>YES</v>
      </c>
      <c r="BI18" s="10">
        <f t="shared" ca="1" si="16"/>
        <v>1</v>
      </c>
      <c r="BJ18" s="28">
        <f t="shared" si="17"/>
        <v>0</v>
      </c>
      <c r="BK18" s="30">
        <f t="shared" si="18"/>
        <v>0</v>
      </c>
      <c r="BL18" s="31">
        <f t="shared" ca="1" si="19"/>
        <v>-119.72328767123288</v>
      </c>
      <c r="BM18" s="28">
        <f t="shared" si="20"/>
        <v>0</v>
      </c>
      <c r="BN18" s="28">
        <f t="shared" si="21"/>
        <v>0</v>
      </c>
      <c r="BO18" s="30">
        <f t="shared" si="22"/>
        <v>0</v>
      </c>
      <c r="BP18" s="31">
        <f t="shared" ca="1" si="23"/>
        <v>-119.72328767123288</v>
      </c>
      <c r="BQ18" s="32">
        <f t="shared" ca="1" si="24"/>
        <v>119.72328767123288</v>
      </c>
      <c r="BR18" s="32"/>
    </row>
    <row r="19" spans="1:70" ht="12" customHeight="1" x14ac:dyDescent="0.25">
      <c r="A19" s="10">
        <f t="shared" si="25"/>
        <v>18</v>
      </c>
      <c r="B19" s="11"/>
      <c r="C19" s="12"/>
      <c r="D19" s="13"/>
      <c r="E19" s="13"/>
      <c r="F19" s="13"/>
      <c r="G19" s="14"/>
      <c r="H19" s="15"/>
      <c r="I19" s="16"/>
      <c r="J19" s="17"/>
      <c r="K19" s="17"/>
      <c r="L19" s="17"/>
      <c r="M19" s="17"/>
      <c r="N19" s="17"/>
      <c r="O19" s="17"/>
      <c r="P19" s="10" t="str">
        <f>VLOOKUP(J19,'Offence Database'!$A$7:$B$1360,2, )</f>
        <v>-</v>
      </c>
      <c r="Q19" s="10" t="str">
        <f>VLOOKUP(K19,'Offence Database'!$A$7:$B$1360,2, )</f>
        <v>-</v>
      </c>
      <c r="R19" s="10" t="str">
        <f>VLOOKUP(L19,'Offence Database'!$A$7:$B$1360,2, )</f>
        <v>-</v>
      </c>
      <c r="S19" s="10" t="str">
        <f>VLOOKUP(M19,'Offence Database'!$A$7:$B$1360,2, )</f>
        <v>-</v>
      </c>
      <c r="T19" s="10" t="str">
        <f>VLOOKUP(N19,'Offence Database'!$A$7:$B$1360,2, )</f>
        <v>-</v>
      </c>
      <c r="U19" s="10" t="str">
        <f>VLOOKUP(O19,'Offence Database'!$A$7:$B$1360,2, )</f>
        <v>-</v>
      </c>
      <c r="V19" s="10" t="str">
        <f>VLOOKUP(J19,'Offence Database'!$A$7:$C$1360,3, )</f>
        <v>-</v>
      </c>
      <c r="W19" s="10" t="str">
        <f>VLOOKUP(K19,'Offence Database'!$A$7:$C$1360,3, )</f>
        <v>-</v>
      </c>
      <c r="X19" s="10" t="str">
        <f>VLOOKUP(L19,'Offence Database'!$A$7:$C$1360,3, )</f>
        <v>-</v>
      </c>
      <c r="Y19" s="10" t="str">
        <f>VLOOKUP(M19,'Offence Database'!$A$7:$C$1360,3, )</f>
        <v>-</v>
      </c>
      <c r="Z19" s="10" t="str">
        <f>VLOOKUP(N19,'Offence Database'!$A$7:$C$1360,3, )</f>
        <v>-</v>
      </c>
      <c r="AA19" s="10" t="str">
        <f>VLOOKUP(O19,'Offence Database'!$A$7:$C$1360,3, )</f>
        <v>-</v>
      </c>
      <c r="AB19" s="10">
        <f t="shared" ref="AB19:AG19" si="58">IF(V19="Non-Bailable",$AB$1,$AC$1)</f>
        <v>0</v>
      </c>
      <c r="AC19" s="10">
        <f t="shared" si="58"/>
        <v>0</v>
      </c>
      <c r="AD19" s="10">
        <f t="shared" si="58"/>
        <v>0</v>
      </c>
      <c r="AE19" s="10">
        <f t="shared" si="58"/>
        <v>0</v>
      </c>
      <c r="AF19" s="10">
        <f t="shared" si="58"/>
        <v>0</v>
      </c>
      <c r="AG19" s="10">
        <f t="shared" si="58"/>
        <v>0</v>
      </c>
      <c r="AH19" s="10">
        <f t="shared" si="1"/>
        <v>0</v>
      </c>
      <c r="AI19" s="17" t="str">
        <f t="shared" si="2"/>
        <v>Bailable</v>
      </c>
      <c r="AJ19" s="10" t="str">
        <f>VLOOKUP(J19,'Offence Database'!$A$7:$D$1360,4, )</f>
        <v>-</v>
      </c>
      <c r="AK19" s="10" t="str">
        <f>VLOOKUP(K19,'Offence Database'!$A$7:$D$1360,4, )</f>
        <v>-</v>
      </c>
      <c r="AL19" s="10" t="str">
        <f>VLOOKUP(L19,'Offence Database'!$A$7:$D$1360,4, )</f>
        <v>-</v>
      </c>
      <c r="AM19" s="10" t="str">
        <f>VLOOKUP(M19,'Offence Database'!$A$7:$D$1360,4, )</f>
        <v>-</v>
      </c>
      <c r="AN19" s="10" t="str">
        <f>VLOOKUP(N19,'Offence Database'!$A$7:$D$1360,4, )</f>
        <v>-</v>
      </c>
      <c r="AO19" s="10" t="str">
        <f>VLOOKUP(O19,'Offence Database'!$A$7:$D$1360,4, )</f>
        <v>-</v>
      </c>
      <c r="AP19" s="10">
        <f t="shared" ref="AP19:AU19" si="59">IF(AJ19="Non-Compoundable",$AB$1,$AC$1)</f>
        <v>0</v>
      </c>
      <c r="AQ19" s="10">
        <f t="shared" si="59"/>
        <v>0</v>
      </c>
      <c r="AR19" s="10">
        <f t="shared" si="59"/>
        <v>0</v>
      </c>
      <c r="AS19" s="10">
        <f t="shared" si="59"/>
        <v>0</v>
      </c>
      <c r="AT19" s="10">
        <f t="shared" si="59"/>
        <v>0</v>
      </c>
      <c r="AU19" s="10">
        <f t="shared" si="59"/>
        <v>0</v>
      </c>
      <c r="AV19" s="10">
        <f t="shared" si="4"/>
        <v>0</v>
      </c>
      <c r="AW19" s="17" t="str">
        <f t="shared" si="5"/>
        <v>Compoundable</v>
      </c>
      <c r="AX19" s="24"/>
      <c r="AY19" s="26">
        <f t="shared" si="6"/>
        <v>2</v>
      </c>
      <c r="AZ19" s="27">
        <f t="shared" si="7"/>
        <v>60</v>
      </c>
      <c r="BA19" s="28">
        <f t="shared" si="8"/>
        <v>0</v>
      </c>
      <c r="BB19" s="28">
        <f t="shared" ca="1" si="9"/>
        <v>0</v>
      </c>
      <c r="BC19" s="29" t="str">
        <f t="shared" si="10"/>
        <v>YES</v>
      </c>
      <c r="BD19" s="10" t="str">
        <f t="shared" si="11"/>
        <v>YES</v>
      </c>
      <c r="BE19" s="29" t="str">
        <f t="shared" ca="1" si="12"/>
        <v>NO</v>
      </c>
      <c r="BF19" s="29" t="str">
        <f t="shared" ca="1" si="13"/>
        <v>YES</v>
      </c>
      <c r="BG19" s="29" t="str">
        <f t="shared" ca="1" si="14"/>
        <v>YES</v>
      </c>
      <c r="BH19" s="29" t="str">
        <f t="shared" ca="1" si="15"/>
        <v>YES</v>
      </c>
      <c r="BI19" s="10">
        <f t="shared" ca="1" si="16"/>
        <v>1</v>
      </c>
      <c r="BJ19" s="28">
        <f t="shared" si="17"/>
        <v>0</v>
      </c>
      <c r="BK19" s="30">
        <f t="shared" si="18"/>
        <v>0</v>
      </c>
      <c r="BL19" s="31">
        <f t="shared" ca="1" si="19"/>
        <v>-119.72328767123288</v>
      </c>
      <c r="BM19" s="28">
        <f t="shared" si="20"/>
        <v>0</v>
      </c>
      <c r="BN19" s="28">
        <f t="shared" si="21"/>
        <v>0</v>
      </c>
      <c r="BO19" s="30">
        <f t="shared" si="22"/>
        <v>0</v>
      </c>
      <c r="BP19" s="31">
        <f t="shared" ca="1" si="23"/>
        <v>-119.72328767123288</v>
      </c>
      <c r="BQ19" s="32">
        <f t="shared" ca="1" si="24"/>
        <v>119.72328767123288</v>
      </c>
      <c r="BR19" s="32"/>
    </row>
    <row r="20" spans="1:70" ht="12" customHeight="1" x14ac:dyDescent="0.25">
      <c r="A20" s="10">
        <f t="shared" si="25"/>
        <v>19</v>
      </c>
      <c r="B20" s="11"/>
      <c r="C20" s="12"/>
      <c r="D20" s="13"/>
      <c r="E20" s="13"/>
      <c r="F20" s="13"/>
      <c r="G20" s="14"/>
      <c r="H20" s="15"/>
      <c r="I20" s="16"/>
      <c r="J20" s="17"/>
      <c r="K20" s="17"/>
      <c r="L20" s="17"/>
      <c r="M20" s="17"/>
      <c r="N20" s="17"/>
      <c r="O20" s="17"/>
      <c r="P20" s="10" t="str">
        <f>VLOOKUP(J20,'Offence Database'!$A$7:$B$1360,2, )</f>
        <v>-</v>
      </c>
      <c r="Q20" s="10" t="str">
        <f>VLOOKUP(K20,'Offence Database'!$A$7:$B$1360,2, )</f>
        <v>-</v>
      </c>
      <c r="R20" s="10" t="str">
        <f>VLOOKUP(L20,'Offence Database'!$A$7:$B$1360,2, )</f>
        <v>-</v>
      </c>
      <c r="S20" s="10" t="str">
        <f>VLOOKUP(M20,'Offence Database'!$A$7:$B$1360,2, )</f>
        <v>-</v>
      </c>
      <c r="T20" s="10" t="str">
        <f>VLOOKUP(N20,'Offence Database'!$A$7:$B$1360,2, )</f>
        <v>-</v>
      </c>
      <c r="U20" s="10" t="str">
        <f>VLOOKUP(O20,'Offence Database'!$A$7:$B$1360,2, )</f>
        <v>-</v>
      </c>
      <c r="V20" s="10" t="str">
        <f>VLOOKUP(J20,'Offence Database'!$A$7:$C$1360,3, )</f>
        <v>-</v>
      </c>
      <c r="W20" s="10" t="str">
        <f>VLOOKUP(K20,'Offence Database'!$A$7:$C$1360,3, )</f>
        <v>-</v>
      </c>
      <c r="X20" s="10" t="str">
        <f>VLOOKUP(L20,'Offence Database'!$A$7:$C$1360,3, )</f>
        <v>-</v>
      </c>
      <c r="Y20" s="10" t="str">
        <f>VLOOKUP(M20,'Offence Database'!$A$7:$C$1360,3, )</f>
        <v>-</v>
      </c>
      <c r="Z20" s="10" t="str">
        <f>VLOOKUP(N20,'Offence Database'!$A$7:$C$1360,3, )</f>
        <v>-</v>
      </c>
      <c r="AA20" s="10" t="str">
        <f>VLOOKUP(O20,'Offence Database'!$A$7:$C$1360,3, )</f>
        <v>-</v>
      </c>
      <c r="AB20" s="10">
        <f t="shared" ref="AB20:AG20" si="60">IF(V20="Non-Bailable",$AB$1,$AC$1)</f>
        <v>0</v>
      </c>
      <c r="AC20" s="10">
        <f t="shared" si="60"/>
        <v>0</v>
      </c>
      <c r="AD20" s="10">
        <f t="shared" si="60"/>
        <v>0</v>
      </c>
      <c r="AE20" s="10">
        <f t="shared" si="60"/>
        <v>0</v>
      </c>
      <c r="AF20" s="10">
        <f t="shared" si="60"/>
        <v>0</v>
      </c>
      <c r="AG20" s="10">
        <f t="shared" si="60"/>
        <v>0</v>
      </c>
      <c r="AH20" s="10">
        <f t="shared" si="1"/>
        <v>0</v>
      </c>
      <c r="AI20" s="17" t="str">
        <f t="shared" si="2"/>
        <v>Bailable</v>
      </c>
      <c r="AJ20" s="10" t="str">
        <f>VLOOKUP(J20,'Offence Database'!$A$7:$D$1360,4, )</f>
        <v>-</v>
      </c>
      <c r="AK20" s="10" t="str">
        <f>VLOOKUP(K20,'Offence Database'!$A$7:$D$1360,4, )</f>
        <v>-</v>
      </c>
      <c r="AL20" s="10" t="str">
        <f>VLOOKUP(L20,'Offence Database'!$A$7:$D$1360,4, )</f>
        <v>-</v>
      </c>
      <c r="AM20" s="10" t="str">
        <f>VLOOKUP(M20,'Offence Database'!$A$7:$D$1360,4, )</f>
        <v>-</v>
      </c>
      <c r="AN20" s="10" t="str">
        <f>VLOOKUP(N20,'Offence Database'!$A$7:$D$1360,4, )</f>
        <v>-</v>
      </c>
      <c r="AO20" s="10" t="str">
        <f>VLOOKUP(O20,'Offence Database'!$A$7:$D$1360,4, )</f>
        <v>-</v>
      </c>
      <c r="AP20" s="10">
        <f t="shared" ref="AP20:AU20" si="61">IF(AJ20="Non-Compoundable",$AB$1,$AC$1)</f>
        <v>0</v>
      </c>
      <c r="AQ20" s="10">
        <f t="shared" si="61"/>
        <v>0</v>
      </c>
      <c r="AR20" s="10">
        <f t="shared" si="61"/>
        <v>0</v>
      </c>
      <c r="AS20" s="10">
        <f t="shared" si="61"/>
        <v>0</v>
      </c>
      <c r="AT20" s="10">
        <f t="shared" si="61"/>
        <v>0</v>
      </c>
      <c r="AU20" s="10">
        <f t="shared" si="61"/>
        <v>0</v>
      </c>
      <c r="AV20" s="10">
        <f t="shared" si="4"/>
        <v>0</v>
      </c>
      <c r="AW20" s="17" t="str">
        <f t="shared" si="5"/>
        <v>Compoundable</v>
      </c>
      <c r="AX20" s="24"/>
      <c r="AY20" s="26">
        <f t="shared" si="6"/>
        <v>2</v>
      </c>
      <c r="AZ20" s="27">
        <f t="shared" si="7"/>
        <v>60</v>
      </c>
      <c r="BA20" s="28">
        <f t="shared" si="8"/>
        <v>0</v>
      </c>
      <c r="BB20" s="28">
        <f t="shared" ca="1" si="9"/>
        <v>0</v>
      </c>
      <c r="BC20" s="29" t="str">
        <f t="shared" si="10"/>
        <v>YES</v>
      </c>
      <c r="BD20" s="10" t="str">
        <f t="shared" si="11"/>
        <v>YES</v>
      </c>
      <c r="BE20" s="29" t="str">
        <f t="shared" ca="1" si="12"/>
        <v>NO</v>
      </c>
      <c r="BF20" s="29" t="str">
        <f t="shared" ca="1" si="13"/>
        <v>YES</v>
      </c>
      <c r="BG20" s="29" t="str">
        <f t="shared" ca="1" si="14"/>
        <v>YES</v>
      </c>
      <c r="BH20" s="29" t="str">
        <f t="shared" ca="1" si="15"/>
        <v>YES</v>
      </c>
      <c r="BI20" s="10">
        <f t="shared" ca="1" si="16"/>
        <v>1</v>
      </c>
      <c r="BJ20" s="28">
        <f t="shared" si="17"/>
        <v>0</v>
      </c>
      <c r="BK20" s="30">
        <f t="shared" si="18"/>
        <v>0</v>
      </c>
      <c r="BL20" s="31">
        <f t="shared" ca="1" si="19"/>
        <v>-119.72328767123288</v>
      </c>
      <c r="BM20" s="28">
        <f t="shared" si="20"/>
        <v>0</v>
      </c>
      <c r="BN20" s="28">
        <f t="shared" si="21"/>
        <v>0</v>
      </c>
      <c r="BO20" s="30">
        <f t="shared" si="22"/>
        <v>0</v>
      </c>
      <c r="BP20" s="31">
        <f t="shared" ca="1" si="23"/>
        <v>-119.72328767123288</v>
      </c>
      <c r="BQ20" s="32">
        <f t="shared" ca="1" si="24"/>
        <v>119.72328767123288</v>
      </c>
      <c r="BR20" s="32"/>
    </row>
    <row r="21" spans="1:70" ht="12" customHeight="1" x14ac:dyDescent="0.25">
      <c r="A21" s="10">
        <f t="shared" si="25"/>
        <v>20</v>
      </c>
      <c r="B21" s="11"/>
      <c r="C21" s="12"/>
      <c r="D21" s="13"/>
      <c r="E21" s="13"/>
      <c r="F21" s="13"/>
      <c r="G21" s="14"/>
      <c r="H21" s="15"/>
      <c r="I21" s="16"/>
      <c r="J21" s="17"/>
      <c r="K21" s="17"/>
      <c r="L21" s="17"/>
      <c r="M21" s="17"/>
      <c r="N21" s="17"/>
      <c r="O21" s="17"/>
      <c r="P21" s="10" t="str">
        <f>VLOOKUP(J21,'Offence Database'!$A$7:$B$1360,2, )</f>
        <v>-</v>
      </c>
      <c r="Q21" s="10" t="str">
        <f>VLOOKUP(K21,'Offence Database'!$A$7:$B$1360,2, )</f>
        <v>-</v>
      </c>
      <c r="R21" s="10" t="str">
        <f>VLOOKUP(L21,'Offence Database'!$A$7:$B$1360,2, )</f>
        <v>-</v>
      </c>
      <c r="S21" s="10" t="str">
        <f>VLOOKUP(M21,'Offence Database'!$A$7:$B$1360,2, )</f>
        <v>-</v>
      </c>
      <c r="T21" s="10" t="str">
        <f>VLOOKUP(N21,'Offence Database'!$A$7:$B$1360,2, )</f>
        <v>-</v>
      </c>
      <c r="U21" s="10" t="str">
        <f>VLOOKUP(O21,'Offence Database'!$A$7:$B$1360,2, )</f>
        <v>-</v>
      </c>
      <c r="V21" s="10" t="str">
        <f>VLOOKUP(J21,'Offence Database'!$A$7:$C$1360,3, )</f>
        <v>-</v>
      </c>
      <c r="W21" s="10" t="str">
        <f>VLOOKUP(K21,'Offence Database'!$A$7:$C$1360,3, )</f>
        <v>-</v>
      </c>
      <c r="X21" s="10" t="str">
        <f>VLOOKUP(L21,'Offence Database'!$A$7:$C$1360,3, )</f>
        <v>-</v>
      </c>
      <c r="Y21" s="10" t="str">
        <f>VLOOKUP(M21,'Offence Database'!$A$7:$C$1360,3, )</f>
        <v>-</v>
      </c>
      <c r="Z21" s="10" t="str">
        <f>VLOOKUP(N21,'Offence Database'!$A$7:$C$1360,3, )</f>
        <v>-</v>
      </c>
      <c r="AA21" s="10" t="str">
        <f>VLOOKUP(O21,'Offence Database'!$A$7:$C$1360,3, )</f>
        <v>-</v>
      </c>
      <c r="AB21" s="10">
        <f t="shared" ref="AB21:AG21" si="62">IF(V21="Non-Bailable",$AB$1,$AC$1)</f>
        <v>0</v>
      </c>
      <c r="AC21" s="10">
        <f t="shared" si="62"/>
        <v>0</v>
      </c>
      <c r="AD21" s="10">
        <f t="shared" si="62"/>
        <v>0</v>
      </c>
      <c r="AE21" s="10">
        <f t="shared" si="62"/>
        <v>0</v>
      </c>
      <c r="AF21" s="10">
        <f t="shared" si="62"/>
        <v>0</v>
      </c>
      <c r="AG21" s="10">
        <f t="shared" si="62"/>
        <v>0</v>
      </c>
      <c r="AH21" s="10">
        <f t="shared" si="1"/>
        <v>0</v>
      </c>
      <c r="AI21" s="17" t="str">
        <f t="shared" si="2"/>
        <v>Bailable</v>
      </c>
      <c r="AJ21" s="10" t="str">
        <f>VLOOKUP(J21,'Offence Database'!$A$7:$D$1360,4, )</f>
        <v>-</v>
      </c>
      <c r="AK21" s="10" t="str">
        <f>VLOOKUP(K21,'Offence Database'!$A$7:$D$1360,4, )</f>
        <v>-</v>
      </c>
      <c r="AL21" s="10" t="str">
        <f>VLOOKUP(L21,'Offence Database'!$A$7:$D$1360,4, )</f>
        <v>-</v>
      </c>
      <c r="AM21" s="10" t="str">
        <f>VLOOKUP(M21,'Offence Database'!$A$7:$D$1360,4, )</f>
        <v>-</v>
      </c>
      <c r="AN21" s="10" t="str">
        <f>VLOOKUP(N21,'Offence Database'!$A$7:$D$1360,4, )</f>
        <v>-</v>
      </c>
      <c r="AO21" s="10" t="str">
        <f>VLOOKUP(O21,'Offence Database'!$A$7:$D$1360,4, )</f>
        <v>-</v>
      </c>
      <c r="AP21" s="10">
        <f t="shared" ref="AP21:AU21" si="63">IF(AJ21="Non-Compoundable",$AB$1,$AC$1)</f>
        <v>0</v>
      </c>
      <c r="AQ21" s="10">
        <f t="shared" si="63"/>
        <v>0</v>
      </c>
      <c r="AR21" s="10">
        <f t="shared" si="63"/>
        <v>0</v>
      </c>
      <c r="AS21" s="10">
        <f t="shared" si="63"/>
        <v>0</v>
      </c>
      <c r="AT21" s="10">
        <f t="shared" si="63"/>
        <v>0</v>
      </c>
      <c r="AU21" s="10">
        <f t="shared" si="63"/>
        <v>0</v>
      </c>
      <c r="AV21" s="10">
        <f t="shared" si="4"/>
        <v>0</v>
      </c>
      <c r="AW21" s="17" t="str">
        <f t="shared" si="5"/>
        <v>Compoundable</v>
      </c>
      <c r="AX21" s="24"/>
      <c r="AY21" s="26">
        <f t="shared" si="6"/>
        <v>2</v>
      </c>
      <c r="AZ21" s="27">
        <f t="shared" si="7"/>
        <v>60</v>
      </c>
      <c r="BA21" s="28">
        <f t="shared" si="8"/>
        <v>0</v>
      </c>
      <c r="BB21" s="28">
        <f t="shared" ca="1" si="9"/>
        <v>0</v>
      </c>
      <c r="BC21" s="29" t="str">
        <f t="shared" si="10"/>
        <v>YES</v>
      </c>
      <c r="BD21" s="10" t="str">
        <f t="shared" si="11"/>
        <v>YES</v>
      </c>
      <c r="BE21" s="29" t="str">
        <f t="shared" ca="1" si="12"/>
        <v>NO</v>
      </c>
      <c r="BF21" s="29" t="str">
        <f t="shared" ca="1" si="13"/>
        <v>YES</v>
      </c>
      <c r="BG21" s="29" t="str">
        <f t="shared" ca="1" si="14"/>
        <v>YES</v>
      </c>
      <c r="BH21" s="29" t="str">
        <f t="shared" ca="1" si="15"/>
        <v>YES</v>
      </c>
      <c r="BI21" s="10">
        <f t="shared" ca="1" si="16"/>
        <v>1</v>
      </c>
      <c r="BJ21" s="28">
        <f t="shared" si="17"/>
        <v>0</v>
      </c>
      <c r="BK21" s="30">
        <f t="shared" si="18"/>
        <v>0</v>
      </c>
      <c r="BL21" s="31">
        <f t="shared" ca="1" si="19"/>
        <v>-119.72328767123288</v>
      </c>
      <c r="BM21" s="28">
        <f t="shared" si="20"/>
        <v>0</v>
      </c>
      <c r="BN21" s="28">
        <f t="shared" si="21"/>
        <v>0</v>
      </c>
      <c r="BO21" s="30">
        <f t="shared" si="22"/>
        <v>0</v>
      </c>
      <c r="BP21" s="31">
        <f t="shared" ca="1" si="23"/>
        <v>-119.72328767123288</v>
      </c>
      <c r="BQ21" s="32">
        <f t="shared" ca="1" si="24"/>
        <v>119.72328767123288</v>
      </c>
      <c r="BR21" s="32"/>
    </row>
    <row r="22" spans="1:70" ht="12" customHeight="1" x14ac:dyDescent="0.25">
      <c r="A22" s="10">
        <f t="shared" si="25"/>
        <v>21</v>
      </c>
      <c r="B22" s="11"/>
      <c r="C22" s="12"/>
      <c r="D22" s="13"/>
      <c r="E22" s="13"/>
      <c r="F22" s="13"/>
      <c r="G22" s="14"/>
      <c r="H22" s="15"/>
      <c r="I22" s="16"/>
      <c r="J22" s="17"/>
      <c r="K22" s="17"/>
      <c r="L22" s="17"/>
      <c r="M22" s="17"/>
      <c r="N22" s="17"/>
      <c r="O22" s="17"/>
      <c r="P22" s="10" t="str">
        <f>VLOOKUP(J22,'Offence Database'!$A$7:$B$1360,2, )</f>
        <v>-</v>
      </c>
      <c r="Q22" s="10" t="str">
        <f>VLOOKUP(K22,'Offence Database'!$A$7:$B$1360,2, )</f>
        <v>-</v>
      </c>
      <c r="R22" s="10" t="str">
        <f>VLOOKUP(L22,'Offence Database'!$A$7:$B$1360,2, )</f>
        <v>-</v>
      </c>
      <c r="S22" s="10" t="str">
        <f>VLOOKUP(M22,'Offence Database'!$A$7:$B$1360,2, )</f>
        <v>-</v>
      </c>
      <c r="T22" s="10" t="str">
        <f>VLOOKUP(N22,'Offence Database'!$A$7:$B$1360,2, )</f>
        <v>-</v>
      </c>
      <c r="U22" s="10" t="str">
        <f>VLOOKUP(O22,'Offence Database'!$A$7:$B$1360,2, )</f>
        <v>-</v>
      </c>
      <c r="V22" s="10" t="str">
        <f>VLOOKUP(J22,'Offence Database'!$A$7:$C$1360,3, )</f>
        <v>-</v>
      </c>
      <c r="W22" s="10" t="str">
        <f>VLOOKUP(K22,'Offence Database'!$A$7:$C$1360,3, )</f>
        <v>-</v>
      </c>
      <c r="X22" s="10" t="str">
        <f>VLOOKUP(L22,'Offence Database'!$A$7:$C$1360,3, )</f>
        <v>-</v>
      </c>
      <c r="Y22" s="10" t="str">
        <f>VLOOKUP(M22,'Offence Database'!$A$7:$C$1360,3, )</f>
        <v>-</v>
      </c>
      <c r="Z22" s="10" t="str">
        <f>VLOOKUP(N22,'Offence Database'!$A$7:$C$1360,3, )</f>
        <v>-</v>
      </c>
      <c r="AA22" s="10" t="str">
        <f>VLOOKUP(O22,'Offence Database'!$A$7:$C$1360,3, )</f>
        <v>-</v>
      </c>
      <c r="AB22" s="10">
        <f t="shared" ref="AB22:AG22" si="64">IF(V22="Non-Bailable",$AB$1,$AC$1)</f>
        <v>0</v>
      </c>
      <c r="AC22" s="10">
        <f t="shared" si="64"/>
        <v>0</v>
      </c>
      <c r="AD22" s="10">
        <f t="shared" si="64"/>
        <v>0</v>
      </c>
      <c r="AE22" s="10">
        <f t="shared" si="64"/>
        <v>0</v>
      </c>
      <c r="AF22" s="10">
        <f t="shared" si="64"/>
        <v>0</v>
      </c>
      <c r="AG22" s="10">
        <f t="shared" si="64"/>
        <v>0</v>
      </c>
      <c r="AH22" s="10">
        <f t="shared" si="1"/>
        <v>0</v>
      </c>
      <c r="AI22" s="17" t="str">
        <f t="shared" si="2"/>
        <v>Bailable</v>
      </c>
      <c r="AJ22" s="10" t="str">
        <f>VLOOKUP(J22,'Offence Database'!$A$7:$D$1360,4, )</f>
        <v>-</v>
      </c>
      <c r="AK22" s="10" t="str">
        <f>VLOOKUP(K22,'Offence Database'!$A$7:$D$1360,4, )</f>
        <v>-</v>
      </c>
      <c r="AL22" s="10" t="str">
        <f>VLOOKUP(L22,'Offence Database'!$A$7:$D$1360,4, )</f>
        <v>-</v>
      </c>
      <c r="AM22" s="10" t="str">
        <f>VLOOKUP(M22,'Offence Database'!$A$7:$D$1360,4, )</f>
        <v>-</v>
      </c>
      <c r="AN22" s="10" t="str">
        <f>VLOOKUP(N22,'Offence Database'!$A$7:$D$1360,4, )</f>
        <v>-</v>
      </c>
      <c r="AO22" s="10" t="str">
        <f>VLOOKUP(O22,'Offence Database'!$A$7:$D$1360,4, )</f>
        <v>-</v>
      </c>
      <c r="AP22" s="10">
        <f t="shared" ref="AP22:AU22" si="65">IF(AJ22="Non-Compoundable",$AB$1,$AC$1)</f>
        <v>0</v>
      </c>
      <c r="AQ22" s="10">
        <f t="shared" si="65"/>
        <v>0</v>
      </c>
      <c r="AR22" s="10">
        <f t="shared" si="65"/>
        <v>0</v>
      </c>
      <c r="AS22" s="10">
        <f t="shared" si="65"/>
        <v>0</v>
      </c>
      <c r="AT22" s="10">
        <f t="shared" si="65"/>
        <v>0</v>
      </c>
      <c r="AU22" s="10">
        <f t="shared" si="65"/>
        <v>0</v>
      </c>
      <c r="AV22" s="10">
        <f t="shared" si="4"/>
        <v>0</v>
      </c>
      <c r="AW22" s="17" t="str">
        <f t="shared" si="5"/>
        <v>Compoundable</v>
      </c>
      <c r="AX22" s="24"/>
      <c r="AY22" s="26">
        <f t="shared" si="6"/>
        <v>2</v>
      </c>
      <c r="AZ22" s="27">
        <f t="shared" si="7"/>
        <v>60</v>
      </c>
      <c r="BA22" s="28">
        <f t="shared" si="8"/>
        <v>0</v>
      </c>
      <c r="BB22" s="28">
        <f t="shared" ca="1" si="9"/>
        <v>0</v>
      </c>
      <c r="BC22" s="29" t="str">
        <f t="shared" si="10"/>
        <v>YES</v>
      </c>
      <c r="BD22" s="10" t="str">
        <f t="shared" si="11"/>
        <v>YES</v>
      </c>
      <c r="BE22" s="29" t="str">
        <f t="shared" ca="1" si="12"/>
        <v>NO</v>
      </c>
      <c r="BF22" s="29" t="str">
        <f t="shared" ca="1" si="13"/>
        <v>YES</v>
      </c>
      <c r="BG22" s="29" t="str">
        <f t="shared" ca="1" si="14"/>
        <v>YES</v>
      </c>
      <c r="BH22" s="29" t="str">
        <f t="shared" ca="1" si="15"/>
        <v>YES</v>
      </c>
      <c r="BI22" s="10">
        <f t="shared" ca="1" si="16"/>
        <v>1</v>
      </c>
      <c r="BJ22" s="28">
        <f t="shared" si="17"/>
        <v>0</v>
      </c>
      <c r="BK22" s="30">
        <f t="shared" si="18"/>
        <v>0</v>
      </c>
      <c r="BL22" s="31">
        <f t="shared" ca="1" si="19"/>
        <v>-119.72328767123288</v>
      </c>
      <c r="BM22" s="28">
        <f t="shared" si="20"/>
        <v>0</v>
      </c>
      <c r="BN22" s="28">
        <f t="shared" si="21"/>
        <v>0</v>
      </c>
      <c r="BO22" s="30">
        <f t="shared" si="22"/>
        <v>0</v>
      </c>
      <c r="BP22" s="31">
        <f t="shared" ca="1" si="23"/>
        <v>-119.72328767123288</v>
      </c>
      <c r="BQ22" s="32">
        <f t="shared" ca="1" si="24"/>
        <v>119.72328767123288</v>
      </c>
      <c r="BR22" s="32"/>
    </row>
    <row r="23" spans="1:70" ht="12" customHeight="1" x14ac:dyDescent="0.25">
      <c r="A23" s="10">
        <f t="shared" si="25"/>
        <v>22</v>
      </c>
      <c r="B23" s="11"/>
      <c r="C23" s="12"/>
      <c r="D23" s="13"/>
      <c r="E23" s="13"/>
      <c r="F23" s="13"/>
      <c r="G23" s="14"/>
      <c r="H23" s="15"/>
      <c r="I23" s="16"/>
      <c r="J23" s="17"/>
      <c r="K23" s="17"/>
      <c r="L23" s="17"/>
      <c r="M23" s="17"/>
      <c r="N23" s="17"/>
      <c r="O23" s="17"/>
      <c r="P23" s="10" t="str">
        <f>VLOOKUP(J23,'Offence Database'!$A$7:$B$1360,2, )</f>
        <v>-</v>
      </c>
      <c r="Q23" s="10" t="str">
        <f>VLOOKUP(K23,'Offence Database'!$A$7:$B$1360,2, )</f>
        <v>-</v>
      </c>
      <c r="R23" s="10" t="str">
        <f>VLOOKUP(L23,'Offence Database'!$A$7:$B$1360,2, )</f>
        <v>-</v>
      </c>
      <c r="S23" s="10" t="str">
        <f>VLOOKUP(M23,'Offence Database'!$A$7:$B$1360,2, )</f>
        <v>-</v>
      </c>
      <c r="T23" s="10" t="str">
        <f>VLOOKUP(N23,'Offence Database'!$A$7:$B$1360,2, )</f>
        <v>-</v>
      </c>
      <c r="U23" s="10" t="str">
        <f>VLOOKUP(O23,'Offence Database'!$A$7:$B$1360,2, )</f>
        <v>-</v>
      </c>
      <c r="V23" s="10" t="str">
        <f>VLOOKUP(J23,'Offence Database'!$A$7:$C$1360,3, )</f>
        <v>-</v>
      </c>
      <c r="W23" s="10" t="str">
        <f>VLOOKUP(K23,'Offence Database'!$A$7:$C$1360,3, )</f>
        <v>-</v>
      </c>
      <c r="X23" s="10" t="str">
        <f>VLOOKUP(L23,'Offence Database'!$A$7:$C$1360,3, )</f>
        <v>-</v>
      </c>
      <c r="Y23" s="10" t="str">
        <f>VLOOKUP(M23,'Offence Database'!$A$7:$C$1360,3, )</f>
        <v>-</v>
      </c>
      <c r="Z23" s="10" t="str">
        <f>VLOOKUP(N23,'Offence Database'!$A$7:$C$1360,3, )</f>
        <v>-</v>
      </c>
      <c r="AA23" s="10" t="str">
        <f>VLOOKUP(O23,'Offence Database'!$A$7:$C$1360,3, )</f>
        <v>-</v>
      </c>
      <c r="AB23" s="10">
        <f t="shared" ref="AB23:AG23" si="66">IF(V23="Non-Bailable",$AB$1,$AC$1)</f>
        <v>0</v>
      </c>
      <c r="AC23" s="10">
        <f t="shared" si="66"/>
        <v>0</v>
      </c>
      <c r="AD23" s="10">
        <f t="shared" si="66"/>
        <v>0</v>
      </c>
      <c r="AE23" s="10">
        <f t="shared" si="66"/>
        <v>0</v>
      </c>
      <c r="AF23" s="10">
        <f t="shared" si="66"/>
        <v>0</v>
      </c>
      <c r="AG23" s="10">
        <f t="shared" si="66"/>
        <v>0</v>
      </c>
      <c r="AH23" s="10">
        <f t="shared" si="1"/>
        <v>0</v>
      </c>
      <c r="AI23" s="17" t="str">
        <f t="shared" si="2"/>
        <v>Bailable</v>
      </c>
      <c r="AJ23" s="10" t="str">
        <f>VLOOKUP(J23,'Offence Database'!$A$7:$D$1360,4, )</f>
        <v>-</v>
      </c>
      <c r="AK23" s="10" t="str">
        <f>VLOOKUP(K23,'Offence Database'!$A$7:$D$1360,4, )</f>
        <v>-</v>
      </c>
      <c r="AL23" s="10" t="str">
        <f>VLOOKUP(L23,'Offence Database'!$A$7:$D$1360,4, )</f>
        <v>-</v>
      </c>
      <c r="AM23" s="10" t="str">
        <f>VLOOKUP(M23,'Offence Database'!$A$7:$D$1360,4, )</f>
        <v>-</v>
      </c>
      <c r="AN23" s="10" t="str">
        <f>VLOOKUP(N23,'Offence Database'!$A$7:$D$1360,4, )</f>
        <v>-</v>
      </c>
      <c r="AO23" s="10" t="str">
        <f>VLOOKUP(O23,'Offence Database'!$A$7:$D$1360,4, )</f>
        <v>-</v>
      </c>
      <c r="AP23" s="10">
        <f t="shared" ref="AP23:AU23" si="67">IF(AJ23="Non-Compoundable",$AB$1,$AC$1)</f>
        <v>0</v>
      </c>
      <c r="AQ23" s="10">
        <f t="shared" si="67"/>
        <v>0</v>
      </c>
      <c r="AR23" s="10">
        <f t="shared" si="67"/>
        <v>0</v>
      </c>
      <c r="AS23" s="10">
        <f t="shared" si="67"/>
        <v>0</v>
      </c>
      <c r="AT23" s="10">
        <f t="shared" si="67"/>
        <v>0</v>
      </c>
      <c r="AU23" s="10">
        <f t="shared" si="67"/>
        <v>0</v>
      </c>
      <c r="AV23" s="10">
        <f t="shared" si="4"/>
        <v>0</v>
      </c>
      <c r="AW23" s="17" t="str">
        <f t="shared" si="5"/>
        <v>Compoundable</v>
      </c>
      <c r="AX23" s="24"/>
      <c r="AY23" s="26">
        <f t="shared" si="6"/>
        <v>2</v>
      </c>
      <c r="AZ23" s="27">
        <f t="shared" si="7"/>
        <v>60</v>
      </c>
      <c r="BA23" s="28">
        <f t="shared" si="8"/>
        <v>0</v>
      </c>
      <c r="BB23" s="28">
        <f t="shared" ca="1" si="9"/>
        <v>0</v>
      </c>
      <c r="BC23" s="29" t="str">
        <f t="shared" si="10"/>
        <v>YES</v>
      </c>
      <c r="BD23" s="10" t="str">
        <f t="shared" si="11"/>
        <v>YES</v>
      </c>
      <c r="BE23" s="29" t="str">
        <f t="shared" ca="1" si="12"/>
        <v>NO</v>
      </c>
      <c r="BF23" s="29" t="str">
        <f t="shared" ca="1" si="13"/>
        <v>YES</v>
      </c>
      <c r="BG23" s="29" t="str">
        <f t="shared" ca="1" si="14"/>
        <v>YES</v>
      </c>
      <c r="BH23" s="29" t="str">
        <f t="shared" ca="1" si="15"/>
        <v>YES</v>
      </c>
      <c r="BI23" s="10">
        <f t="shared" ca="1" si="16"/>
        <v>1</v>
      </c>
      <c r="BJ23" s="28">
        <f t="shared" si="17"/>
        <v>0</v>
      </c>
      <c r="BK23" s="30">
        <f t="shared" si="18"/>
        <v>0</v>
      </c>
      <c r="BL23" s="31">
        <f t="shared" ca="1" si="19"/>
        <v>-119.72328767123288</v>
      </c>
      <c r="BM23" s="28">
        <f t="shared" si="20"/>
        <v>0</v>
      </c>
      <c r="BN23" s="28">
        <f t="shared" si="21"/>
        <v>0</v>
      </c>
      <c r="BO23" s="30">
        <f t="shared" si="22"/>
        <v>0</v>
      </c>
      <c r="BP23" s="31">
        <f t="shared" ca="1" si="23"/>
        <v>-119.72328767123288</v>
      </c>
      <c r="BQ23" s="32">
        <f t="shared" ca="1" si="24"/>
        <v>119.72328767123288</v>
      </c>
      <c r="BR23" s="32"/>
    </row>
    <row r="24" spans="1:70" ht="12" customHeight="1" x14ac:dyDescent="0.25">
      <c r="A24" s="10">
        <f t="shared" si="25"/>
        <v>23</v>
      </c>
      <c r="B24" s="11"/>
      <c r="C24" s="12"/>
      <c r="D24" s="13"/>
      <c r="E24" s="13"/>
      <c r="F24" s="13"/>
      <c r="G24" s="14"/>
      <c r="H24" s="15"/>
      <c r="I24" s="16"/>
      <c r="J24" s="17"/>
      <c r="K24" s="17"/>
      <c r="L24" s="17"/>
      <c r="M24" s="17"/>
      <c r="N24" s="17"/>
      <c r="O24" s="17"/>
      <c r="P24" s="10" t="str">
        <f>VLOOKUP(J24,'Offence Database'!$A$7:$B$1360,2, )</f>
        <v>-</v>
      </c>
      <c r="Q24" s="10" t="str">
        <f>VLOOKUP(K24,'Offence Database'!$A$7:$B$1360,2, )</f>
        <v>-</v>
      </c>
      <c r="R24" s="10" t="str">
        <f>VLOOKUP(L24,'Offence Database'!$A$7:$B$1360,2, )</f>
        <v>-</v>
      </c>
      <c r="S24" s="10" t="str">
        <f>VLOOKUP(M24,'Offence Database'!$A$7:$B$1360,2, )</f>
        <v>-</v>
      </c>
      <c r="T24" s="10" t="str">
        <f>VLOOKUP(N24,'Offence Database'!$A$7:$B$1360,2, )</f>
        <v>-</v>
      </c>
      <c r="U24" s="10" t="str">
        <f>VLOOKUP(O24,'Offence Database'!$A$7:$B$1360,2, )</f>
        <v>-</v>
      </c>
      <c r="V24" s="10" t="str">
        <f>VLOOKUP(J24,'Offence Database'!$A$7:$C$1360,3, )</f>
        <v>-</v>
      </c>
      <c r="W24" s="10" t="str">
        <f>VLOOKUP(K24,'Offence Database'!$A$7:$C$1360,3, )</f>
        <v>-</v>
      </c>
      <c r="X24" s="10" t="str">
        <f>VLOOKUP(L24,'Offence Database'!$A$7:$C$1360,3, )</f>
        <v>-</v>
      </c>
      <c r="Y24" s="10" t="str">
        <f>VLOOKUP(M24,'Offence Database'!$A$7:$C$1360,3, )</f>
        <v>-</v>
      </c>
      <c r="Z24" s="10" t="str">
        <f>VLOOKUP(N24,'Offence Database'!$A$7:$C$1360,3, )</f>
        <v>-</v>
      </c>
      <c r="AA24" s="10" t="str">
        <f>VLOOKUP(O24,'Offence Database'!$A$7:$C$1360,3, )</f>
        <v>-</v>
      </c>
      <c r="AB24" s="10">
        <f t="shared" ref="AB24:AG24" si="68">IF(V24="Non-Bailable",$AB$1,$AC$1)</f>
        <v>0</v>
      </c>
      <c r="AC24" s="10">
        <f t="shared" si="68"/>
        <v>0</v>
      </c>
      <c r="AD24" s="10">
        <f t="shared" si="68"/>
        <v>0</v>
      </c>
      <c r="AE24" s="10">
        <f t="shared" si="68"/>
        <v>0</v>
      </c>
      <c r="AF24" s="10">
        <f t="shared" si="68"/>
        <v>0</v>
      </c>
      <c r="AG24" s="10">
        <f t="shared" si="68"/>
        <v>0</v>
      </c>
      <c r="AH24" s="10">
        <f t="shared" si="1"/>
        <v>0</v>
      </c>
      <c r="AI24" s="17" t="str">
        <f t="shared" si="2"/>
        <v>Bailable</v>
      </c>
      <c r="AJ24" s="10" t="str">
        <f>VLOOKUP(J24,'Offence Database'!$A$7:$D$1360,4, )</f>
        <v>-</v>
      </c>
      <c r="AK24" s="10" t="str">
        <f>VLOOKUP(K24,'Offence Database'!$A$7:$D$1360,4, )</f>
        <v>-</v>
      </c>
      <c r="AL24" s="10" t="str">
        <f>VLOOKUP(L24,'Offence Database'!$A$7:$D$1360,4, )</f>
        <v>-</v>
      </c>
      <c r="AM24" s="10" t="str">
        <f>VLOOKUP(M24,'Offence Database'!$A$7:$D$1360,4, )</f>
        <v>-</v>
      </c>
      <c r="AN24" s="10" t="str">
        <f>VLOOKUP(N24,'Offence Database'!$A$7:$D$1360,4, )</f>
        <v>-</v>
      </c>
      <c r="AO24" s="10" t="str">
        <f>VLOOKUP(O24,'Offence Database'!$A$7:$D$1360,4, )</f>
        <v>-</v>
      </c>
      <c r="AP24" s="10">
        <f t="shared" ref="AP24:AU24" si="69">IF(AJ24="Non-Compoundable",$AB$1,$AC$1)</f>
        <v>0</v>
      </c>
      <c r="AQ24" s="10">
        <f t="shared" si="69"/>
        <v>0</v>
      </c>
      <c r="AR24" s="10">
        <f t="shared" si="69"/>
        <v>0</v>
      </c>
      <c r="AS24" s="10">
        <f t="shared" si="69"/>
        <v>0</v>
      </c>
      <c r="AT24" s="10">
        <f t="shared" si="69"/>
        <v>0</v>
      </c>
      <c r="AU24" s="10">
        <f t="shared" si="69"/>
        <v>0</v>
      </c>
      <c r="AV24" s="10">
        <f t="shared" si="4"/>
        <v>0</v>
      </c>
      <c r="AW24" s="17" t="str">
        <f t="shared" si="5"/>
        <v>Compoundable</v>
      </c>
      <c r="AX24" s="24"/>
      <c r="AY24" s="26">
        <f t="shared" si="6"/>
        <v>2</v>
      </c>
      <c r="AZ24" s="27">
        <f t="shared" si="7"/>
        <v>60</v>
      </c>
      <c r="BA24" s="28">
        <f t="shared" si="8"/>
        <v>0</v>
      </c>
      <c r="BB24" s="28">
        <f t="shared" ca="1" si="9"/>
        <v>0</v>
      </c>
      <c r="BC24" s="29" t="str">
        <f t="shared" si="10"/>
        <v>YES</v>
      </c>
      <c r="BD24" s="10" t="str">
        <f t="shared" si="11"/>
        <v>YES</v>
      </c>
      <c r="BE24" s="29" t="str">
        <f t="shared" ca="1" si="12"/>
        <v>NO</v>
      </c>
      <c r="BF24" s="29" t="str">
        <f t="shared" ca="1" si="13"/>
        <v>YES</v>
      </c>
      <c r="BG24" s="29" t="str">
        <f t="shared" ca="1" si="14"/>
        <v>YES</v>
      </c>
      <c r="BH24" s="29" t="str">
        <f t="shared" ca="1" si="15"/>
        <v>YES</v>
      </c>
      <c r="BI24" s="10">
        <f t="shared" ca="1" si="16"/>
        <v>1</v>
      </c>
      <c r="BJ24" s="28">
        <f t="shared" si="17"/>
        <v>0</v>
      </c>
      <c r="BK24" s="30">
        <f t="shared" si="18"/>
        <v>0</v>
      </c>
      <c r="BL24" s="31">
        <f t="shared" ca="1" si="19"/>
        <v>-119.72328767123288</v>
      </c>
      <c r="BM24" s="28">
        <f t="shared" si="20"/>
        <v>0</v>
      </c>
      <c r="BN24" s="28">
        <f t="shared" si="21"/>
        <v>0</v>
      </c>
      <c r="BO24" s="30">
        <f t="shared" si="22"/>
        <v>0</v>
      </c>
      <c r="BP24" s="31">
        <f t="shared" ca="1" si="23"/>
        <v>-119.72328767123288</v>
      </c>
      <c r="BQ24" s="32">
        <f t="shared" ca="1" si="24"/>
        <v>119.72328767123288</v>
      </c>
      <c r="BR24" s="32"/>
    </row>
    <row r="25" spans="1:70" ht="12" customHeight="1" x14ac:dyDescent="0.25">
      <c r="A25" s="10">
        <f t="shared" si="25"/>
        <v>24</v>
      </c>
      <c r="B25" s="11"/>
      <c r="C25" s="12"/>
      <c r="D25" s="13"/>
      <c r="E25" s="13"/>
      <c r="F25" s="13"/>
      <c r="G25" s="14"/>
      <c r="H25" s="15"/>
      <c r="I25" s="16"/>
      <c r="J25" s="17"/>
      <c r="K25" s="17"/>
      <c r="L25" s="17"/>
      <c r="M25" s="17"/>
      <c r="N25" s="17"/>
      <c r="O25" s="17"/>
      <c r="P25" s="10" t="str">
        <f>VLOOKUP(J25,'Offence Database'!$A$7:$B$1360,2, )</f>
        <v>-</v>
      </c>
      <c r="Q25" s="10" t="str">
        <f>VLOOKUP(K25,'Offence Database'!$A$7:$B$1360,2, )</f>
        <v>-</v>
      </c>
      <c r="R25" s="10" t="str">
        <f>VLOOKUP(L25,'Offence Database'!$A$7:$B$1360,2, )</f>
        <v>-</v>
      </c>
      <c r="S25" s="10" t="str">
        <f>VLOOKUP(M25,'Offence Database'!$A$7:$B$1360,2, )</f>
        <v>-</v>
      </c>
      <c r="T25" s="10" t="str">
        <f>VLOOKUP(N25,'Offence Database'!$A$7:$B$1360,2, )</f>
        <v>-</v>
      </c>
      <c r="U25" s="10" t="str">
        <f>VLOOKUP(O25,'Offence Database'!$A$7:$B$1360,2, )</f>
        <v>-</v>
      </c>
      <c r="V25" s="10" t="str">
        <f>VLOOKUP(J25,'Offence Database'!$A$7:$C$1360,3, )</f>
        <v>-</v>
      </c>
      <c r="W25" s="10" t="str">
        <f>VLOOKUP(K25,'Offence Database'!$A$7:$C$1360,3, )</f>
        <v>-</v>
      </c>
      <c r="X25" s="10" t="str">
        <f>VLOOKUP(L25,'Offence Database'!$A$7:$C$1360,3, )</f>
        <v>-</v>
      </c>
      <c r="Y25" s="10" t="str">
        <f>VLOOKUP(M25,'Offence Database'!$A$7:$C$1360,3, )</f>
        <v>-</v>
      </c>
      <c r="Z25" s="10" t="str">
        <f>VLOOKUP(N25,'Offence Database'!$A$7:$C$1360,3, )</f>
        <v>-</v>
      </c>
      <c r="AA25" s="10" t="str">
        <f>VLOOKUP(O25,'Offence Database'!$A$7:$C$1360,3, )</f>
        <v>-</v>
      </c>
      <c r="AB25" s="10">
        <f t="shared" ref="AB25:AG25" si="70">IF(V25="Non-Bailable",$AB$1,$AC$1)</f>
        <v>0</v>
      </c>
      <c r="AC25" s="10">
        <f t="shared" si="70"/>
        <v>0</v>
      </c>
      <c r="AD25" s="10">
        <f t="shared" si="70"/>
        <v>0</v>
      </c>
      <c r="AE25" s="10">
        <f t="shared" si="70"/>
        <v>0</v>
      </c>
      <c r="AF25" s="10">
        <f t="shared" si="70"/>
        <v>0</v>
      </c>
      <c r="AG25" s="10">
        <f t="shared" si="70"/>
        <v>0</v>
      </c>
      <c r="AH25" s="10">
        <f t="shared" si="1"/>
        <v>0</v>
      </c>
      <c r="AI25" s="17" t="str">
        <f t="shared" si="2"/>
        <v>Bailable</v>
      </c>
      <c r="AJ25" s="10" t="str">
        <f>VLOOKUP(J25,'Offence Database'!$A$7:$D$1360,4, )</f>
        <v>-</v>
      </c>
      <c r="AK25" s="10" t="str">
        <f>VLOOKUP(K25,'Offence Database'!$A$7:$D$1360,4, )</f>
        <v>-</v>
      </c>
      <c r="AL25" s="10" t="str">
        <f>VLOOKUP(L25,'Offence Database'!$A$7:$D$1360,4, )</f>
        <v>-</v>
      </c>
      <c r="AM25" s="10" t="str">
        <f>VLOOKUP(M25,'Offence Database'!$A$7:$D$1360,4, )</f>
        <v>-</v>
      </c>
      <c r="AN25" s="10" t="str">
        <f>VLOOKUP(N25,'Offence Database'!$A$7:$D$1360,4, )</f>
        <v>-</v>
      </c>
      <c r="AO25" s="10" t="str">
        <f>VLOOKUP(O25,'Offence Database'!$A$7:$D$1360,4, )</f>
        <v>-</v>
      </c>
      <c r="AP25" s="10">
        <f t="shared" ref="AP25:AU25" si="71">IF(AJ25="Non-Compoundable",$AB$1,$AC$1)</f>
        <v>0</v>
      </c>
      <c r="AQ25" s="10">
        <f t="shared" si="71"/>
        <v>0</v>
      </c>
      <c r="AR25" s="10">
        <f t="shared" si="71"/>
        <v>0</v>
      </c>
      <c r="AS25" s="10">
        <f t="shared" si="71"/>
        <v>0</v>
      </c>
      <c r="AT25" s="10">
        <f t="shared" si="71"/>
        <v>0</v>
      </c>
      <c r="AU25" s="10">
        <f t="shared" si="71"/>
        <v>0</v>
      </c>
      <c r="AV25" s="10">
        <f t="shared" si="4"/>
        <v>0</v>
      </c>
      <c r="AW25" s="17" t="str">
        <f t="shared" si="5"/>
        <v>Compoundable</v>
      </c>
      <c r="AX25" s="24"/>
      <c r="AY25" s="26">
        <f t="shared" si="6"/>
        <v>2</v>
      </c>
      <c r="AZ25" s="27">
        <f t="shared" si="7"/>
        <v>60</v>
      </c>
      <c r="BA25" s="28">
        <f t="shared" si="8"/>
        <v>0</v>
      </c>
      <c r="BB25" s="28">
        <f t="shared" ca="1" si="9"/>
        <v>0</v>
      </c>
      <c r="BC25" s="29" t="str">
        <f t="shared" si="10"/>
        <v>YES</v>
      </c>
      <c r="BD25" s="10" t="str">
        <f t="shared" si="11"/>
        <v>YES</v>
      </c>
      <c r="BE25" s="29" t="str">
        <f t="shared" ca="1" si="12"/>
        <v>NO</v>
      </c>
      <c r="BF25" s="29" t="str">
        <f t="shared" ca="1" si="13"/>
        <v>YES</v>
      </c>
      <c r="BG25" s="29" t="str">
        <f t="shared" ca="1" si="14"/>
        <v>YES</v>
      </c>
      <c r="BH25" s="29" t="str">
        <f t="shared" ca="1" si="15"/>
        <v>YES</v>
      </c>
      <c r="BI25" s="10">
        <f t="shared" ca="1" si="16"/>
        <v>1</v>
      </c>
      <c r="BJ25" s="28">
        <f t="shared" si="17"/>
        <v>0</v>
      </c>
      <c r="BK25" s="30">
        <f t="shared" si="18"/>
        <v>0</v>
      </c>
      <c r="BL25" s="31">
        <f t="shared" ca="1" si="19"/>
        <v>-119.72328767123288</v>
      </c>
      <c r="BM25" s="28">
        <f t="shared" si="20"/>
        <v>0</v>
      </c>
      <c r="BN25" s="28">
        <f t="shared" si="21"/>
        <v>0</v>
      </c>
      <c r="BO25" s="30">
        <f t="shared" si="22"/>
        <v>0</v>
      </c>
      <c r="BP25" s="31">
        <f t="shared" ca="1" si="23"/>
        <v>-119.72328767123288</v>
      </c>
      <c r="BQ25" s="32">
        <f t="shared" ca="1" si="24"/>
        <v>119.72328767123288</v>
      </c>
      <c r="BR25" s="32"/>
    </row>
    <row r="26" spans="1:70" ht="12" customHeight="1" x14ac:dyDescent="0.25">
      <c r="A26" s="10">
        <f t="shared" si="25"/>
        <v>25</v>
      </c>
      <c r="B26" s="11"/>
      <c r="C26" s="12"/>
      <c r="D26" s="13"/>
      <c r="E26" s="13"/>
      <c r="F26" s="13"/>
      <c r="G26" s="14"/>
      <c r="H26" s="15"/>
      <c r="I26" s="16"/>
      <c r="J26" s="17"/>
      <c r="K26" s="17"/>
      <c r="L26" s="17"/>
      <c r="M26" s="17"/>
      <c r="N26" s="17"/>
      <c r="O26" s="17"/>
      <c r="P26" s="10" t="str">
        <f>VLOOKUP(J26,'Offence Database'!$A$7:$B$1360,2, )</f>
        <v>-</v>
      </c>
      <c r="Q26" s="10" t="str">
        <f>VLOOKUP(K26,'Offence Database'!$A$7:$B$1360,2, )</f>
        <v>-</v>
      </c>
      <c r="R26" s="10" t="str">
        <f>VLOOKUP(L26,'Offence Database'!$A$7:$B$1360,2, )</f>
        <v>-</v>
      </c>
      <c r="S26" s="10" t="str">
        <f>VLOOKUP(M26,'Offence Database'!$A$7:$B$1360,2, )</f>
        <v>-</v>
      </c>
      <c r="T26" s="10" t="str">
        <f>VLOOKUP(N26,'Offence Database'!$A$7:$B$1360,2, )</f>
        <v>-</v>
      </c>
      <c r="U26" s="10" t="str">
        <f>VLOOKUP(O26,'Offence Database'!$A$7:$B$1360,2, )</f>
        <v>-</v>
      </c>
      <c r="V26" s="10" t="str">
        <f>VLOOKUP(J26,'Offence Database'!$A$7:$C$1360,3, )</f>
        <v>-</v>
      </c>
      <c r="W26" s="10" t="str">
        <f>VLOOKUP(K26,'Offence Database'!$A$7:$C$1360,3, )</f>
        <v>-</v>
      </c>
      <c r="X26" s="10" t="str">
        <f>VLOOKUP(L26,'Offence Database'!$A$7:$C$1360,3, )</f>
        <v>-</v>
      </c>
      <c r="Y26" s="10" t="str">
        <f>VLOOKUP(M26,'Offence Database'!$A$7:$C$1360,3, )</f>
        <v>-</v>
      </c>
      <c r="Z26" s="10" t="str">
        <f>VLOOKUP(N26,'Offence Database'!$A$7:$C$1360,3, )</f>
        <v>-</v>
      </c>
      <c r="AA26" s="10" t="str">
        <f>VLOOKUP(O26,'Offence Database'!$A$7:$C$1360,3, )</f>
        <v>-</v>
      </c>
      <c r="AB26" s="10">
        <f t="shared" ref="AB26:AG26" si="72">IF(V26="Non-Bailable",$AB$1,$AC$1)</f>
        <v>0</v>
      </c>
      <c r="AC26" s="10">
        <f t="shared" si="72"/>
        <v>0</v>
      </c>
      <c r="AD26" s="10">
        <f t="shared" si="72"/>
        <v>0</v>
      </c>
      <c r="AE26" s="10">
        <f t="shared" si="72"/>
        <v>0</v>
      </c>
      <c r="AF26" s="10">
        <f t="shared" si="72"/>
        <v>0</v>
      </c>
      <c r="AG26" s="10">
        <f t="shared" si="72"/>
        <v>0</v>
      </c>
      <c r="AH26" s="10">
        <f t="shared" si="1"/>
        <v>0</v>
      </c>
      <c r="AI26" s="17" t="str">
        <f t="shared" si="2"/>
        <v>Bailable</v>
      </c>
      <c r="AJ26" s="10" t="str">
        <f>VLOOKUP(J26,'Offence Database'!$A$7:$D$1360,4, )</f>
        <v>-</v>
      </c>
      <c r="AK26" s="10" t="str">
        <f>VLOOKUP(K26,'Offence Database'!$A$7:$D$1360,4, )</f>
        <v>-</v>
      </c>
      <c r="AL26" s="10" t="str">
        <f>VLOOKUP(L26,'Offence Database'!$A$7:$D$1360,4, )</f>
        <v>-</v>
      </c>
      <c r="AM26" s="10" t="str">
        <f>VLOOKUP(M26,'Offence Database'!$A$7:$D$1360,4, )</f>
        <v>-</v>
      </c>
      <c r="AN26" s="10" t="str">
        <f>VLOOKUP(N26,'Offence Database'!$A$7:$D$1360,4, )</f>
        <v>-</v>
      </c>
      <c r="AO26" s="10" t="str">
        <f>VLOOKUP(O26,'Offence Database'!$A$7:$D$1360,4, )</f>
        <v>-</v>
      </c>
      <c r="AP26" s="10">
        <f t="shared" ref="AP26:AU26" si="73">IF(AJ26="Non-Compoundable",$AB$1,$AC$1)</f>
        <v>0</v>
      </c>
      <c r="AQ26" s="10">
        <f t="shared" si="73"/>
        <v>0</v>
      </c>
      <c r="AR26" s="10">
        <f t="shared" si="73"/>
        <v>0</v>
      </c>
      <c r="AS26" s="10">
        <f t="shared" si="73"/>
        <v>0</v>
      </c>
      <c r="AT26" s="10">
        <f t="shared" si="73"/>
        <v>0</v>
      </c>
      <c r="AU26" s="10">
        <f t="shared" si="73"/>
        <v>0</v>
      </c>
      <c r="AV26" s="10">
        <f t="shared" si="4"/>
        <v>0</v>
      </c>
      <c r="AW26" s="17" t="str">
        <f t="shared" si="5"/>
        <v>Compoundable</v>
      </c>
      <c r="AX26" s="24"/>
      <c r="AY26" s="26">
        <f t="shared" si="6"/>
        <v>2</v>
      </c>
      <c r="AZ26" s="27">
        <f t="shared" si="7"/>
        <v>60</v>
      </c>
      <c r="BA26" s="28">
        <f t="shared" si="8"/>
        <v>0</v>
      </c>
      <c r="BB26" s="28">
        <f t="shared" ca="1" si="9"/>
        <v>0</v>
      </c>
      <c r="BC26" s="29" t="str">
        <f t="shared" si="10"/>
        <v>YES</v>
      </c>
      <c r="BD26" s="10" t="str">
        <f t="shared" si="11"/>
        <v>YES</v>
      </c>
      <c r="BE26" s="29" t="str">
        <f t="shared" ca="1" si="12"/>
        <v>NO</v>
      </c>
      <c r="BF26" s="29" t="str">
        <f t="shared" ca="1" si="13"/>
        <v>YES</v>
      </c>
      <c r="BG26" s="29" t="str">
        <f t="shared" ca="1" si="14"/>
        <v>YES</v>
      </c>
      <c r="BH26" s="29" t="str">
        <f t="shared" ca="1" si="15"/>
        <v>YES</v>
      </c>
      <c r="BI26" s="10">
        <f t="shared" ca="1" si="16"/>
        <v>1</v>
      </c>
      <c r="BJ26" s="28">
        <f t="shared" si="17"/>
        <v>0</v>
      </c>
      <c r="BK26" s="30">
        <f t="shared" si="18"/>
        <v>0</v>
      </c>
      <c r="BL26" s="31">
        <f t="shared" ca="1" si="19"/>
        <v>-119.72328767123288</v>
      </c>
      <c r="BM26" s="28">
        <f t="shared" si="20"/>
        <v>0</v>
      </c>
      <c r="BN26" s="28">
        <f t="shared" si="21"/>
        <v>0</v>
      </c>
      <c r="BO26" s="30">
        <f t="shared" si="22"/>
        <v>0</v>
      </c>
      <c r="BP26" s="31">
        <f t="shared" ca="1" si="23"/>
        <v>-119.72328767123288</v>
      </c>
      <c r="BQ26" s="32">
        <f t="shared" ca="1" si="24"/>
        <v>119.72328767123288</v>
      </c>
      <c r="BR26" s="32"/>
    </row>
    <row r="27" spans="1:70" ht="12" customHeight="1" x14ac:dyDescent="0.25">
      <c r="A27" s="10">
        <f t="shared" si="25"/>
        <v>26</v>
      </c>
      <c r="B27" s="11"/>
      <c r="C27" s="12"/>
      <c r="D27" s="13"/>
      <c r="E27" s="13"/>
      <c r="F27" s="13"/>
      <c r="G27" s="14"/>
      <c r="H27" s="15"/>
      <c r="I27" s="16"/>
      <c r="J27" s="17"/>
      <c r="K27" s="17"/>
      <c r="L27" s="17"/>
      <c r="M27" s="17"/>
      <c r="N27" s="17"/>
      <c r="O27" s="17"/>
      <c r="P27" s="10" t="str">
        <f>VLOOKUP(J27,'Offence Database'!$A$7:$B$1360,2, )</f>
        <v>-</v>
      </c>
      <c r="Q27" s="10" t="str">
        <f>VLOOKUP(K27,'Offence Database'!$A$7:$B$1360,2, )</f>
        <v>-</v>
      </c>
      <c r="R27" s="10" t="str">
        <f>VLOOKUP(L27,'Offence Database'!$A$7:$B$1360,2, )</f>
        <v>-</v>
      </c>
      <c r="S27" s="10" t="str">
        <f>VLOOKUP(M27,'Offence Database'!$A$7:$B$1360,2, )</f>
        <v>-</v>
      </c>
      <c r="T27" s="10" t="str">
        <f>VLOOKUP(N27,'Offence Database'!$A$7:$B$1360,2, )</f>
        <v>-</v>
      </c>
      <c r="U27" s="10" t="str">
        <f>VLOOKUP(O27,'Offence Database'!$A$7:$B$1360,2, )</f>
        <v>-</v>
      </c>
      <c r="V27" s="10" t="str">
        <f>VLOOKUP(J27,'Offence Database'!$A$7:$C$1360,3, )</f>
        <v>-</v>
      </c>
      <c r="W27" s="10" t="str">
        <f>VLOOKUP(K27,'Offence Database'!$A$7:$C$1360,3, )</f>
        <v>-</v>
      </c>
      <c r="X27" s="10" t="str">
        <f>VLOOKUP(L27,'Offence Database'!$A$7:$C$1360,3, )</f>
        <v>-</v>
      </c>
      <c r="Y27" s="10" t="str">
        <f>VLOOKUP(M27,'Offence Database'!$A$7:$C$1360,3, )</f>
        <v>-</v>
      </c>
      <c r="Z27" s="10" t="str">
        <f>VLOOKUP(N27,'Offence Database'!$A$7:$C$1360,3, )</f>
        <v>-</v>
      </c>
      <c r="AA27" s="10" t="str">
        <f>VLOOKUP(O27,'Offence Database'!$A$7:$C$1360,3, )</f>
        <v>-</v>
      </c>
      <c r="AB27" s="10">
        <f t="shared" ref="AB27:AG27" si="74">IF(V27="Non-Bailable",$AB$1,$AC$1)</f>
        <v>0</v>
      </c>
      <c r="AC27" s="10">
        <f t="shared" si="74"/>
        <v>0</v>
      </c>
      <c r="AD27" s="10">
        <f t="shared" si="74"/>
        <v>0</v>
      </c>
      <c r="AE27" s="10">
        <f t="shared" si="74"/>
        <v>0</v>
      </c>
      <c r="AF27" s="10">
        <f t="shared" si="74"/>
        <v>0</v>
      </c>
      <c r="AG27" s="10">
        <f t="shared" si="74"/>
        <v>0</v>
      </c>
      <c r="AH27" s="10">
        <f t="shared" si="1"/>
        <v>0</v>
      </c>
      <c r="AI27" s="17" t="str">
        <f t="shared" si="2"/>
        <v>Bailable</v>
      </c>
      <c r="AJ27" s="10" t="str">
        <f>VLOOKUP(J27,'Offence Database'!$A$7:$D$1360,4, )</f>
        <v>-</v>
      </c>
      <c r="AK27" s="10" t="str">
        <f>VLOOKUP(K27,'Offence Database'!$A$7:$D$1360,4, )</f>
        <v>-</v>
      </c>
      <c r="AL27" s="10" t="str">
        <f>VLOOKUP(L27,'Offence Database'!$A$7:$D$1360,4, )</f>
        <v>-</v>
      </c>
      <c r="AM27" s="10" t="str">
        <f>VLOOKUP(M27,'Offence Database'!$A$7:$D$1360,4, )</f>
        <v>-</v>
      </c>
      <c r="AN27" s="10" t="str">
        <f>VLOOKUP(N27,'Offence Database'!$A$7:$D$1360,4, )</f>
        <v>-</v>
      </c>
      <c r="AO27" s="10" t="str">
        <f>VLOOKUP(O27,'Offence Database'!$A$7:$D$1360,4, )</f>
        <v>-</v>
      </c>
      <c r="AP27" s="10">
        <f t="shared" ref="AP27:AU27" si="75">IF(AJ27="Non-Compoundable",$AB$1,$AC$1)</f>
        <v>0</v>
      </c>
      <c r="AQ27" s="10">
        <f t="shared" si="75"/>
        <v>0</v>
      </c>
      <c r="AR27" s="10">
        <f t="shared" si="75"/>
        <v>0</v>
      </c>
      <c r="AS27" s="10">
        <f t="shared" si="75"/>
        <v>0</v>
      </c>
      <c r="AT27" s="10">
        <f t="shared" si="75"/>
        <v>0</v>
      </c>
      <c r="AU27" s="10">
        <f t="shared" si="75"/>
        <v>0</v>
      </c>
      <c r="AV27" s="10">
        <f t="shared" si="4"/>
        <v>0</v>
      </c>
      <c r="AW27" s="17" t="str">
        <f t="shared" si="5"/>
        <v>Compoundable</v>
      </c>
      <c r="AX27" s="24"/>
      <c r="AY27" s="26">
        <f t="shared" si="6"/>
        <v>2</v>
      </c>
      <c r="AZ27" s="27">
        <f t="shared" si="7"/>
        <v>60</v>
      </c>
      <c r="BA27" s="28">
        <f t="shared" si="8"/>
        <v>0</v>
      </c>
      <c r="BB27" s="28">
        <f t="shared" ca="1" si="9"/>
        <v>0</v>
      </c>
      <c r="BC27" s="29" t="str">
        <f t="shared" si="10"/>
        <v>YES</v>
      </c>
      <c r="BD27" s="10" t="str">
        <f t="shared" si="11"/>
        <v>YES</v>
      </c>
      <c r="BE27" s="29" t="str">
        <f t="shared" ca="1" si="12"/>
        <v>NO</v>
      </c>
      <c r="BF27" s="29" t="str">
        <f t="shared" ca="1" si="13"/>
        <v>YES</v>
      </c>
      <c r="BG27" s="29" t="str">
        <f t="shared" ca="1" si="14"/>
        <v>YES</v>
      </c>
      <c r="BH27" s="29" t="str">
        <f t="shared" ca="1" si="15"/>
        <v>YES</v>
      </c>
      <c r="BI27" s="10">
        <f t="shared" ca="1" si="16"/>
        <v>1</v>
      </c>
      <c r="BJ27" s="28">
        <f t="shared" si="17"/>
        <v>0</v>
      </c>
      <c r="BK27" s="30">
        <f t="shared" si="18"/>
        <v>0</v>
      </c>
      <c r="BL27" s="31">
        <f t="shared" ca="1" si="19"/>
        <v>-119.72328767123288</v>
      </c>
      <c r="BM27" s="28">
        <f t="shared" si="20"/>
        <v>0</v>
      </c>
      <c r="BN27" s="28">
        <f t="shared" si="21"/>
        <v>0</v>
      </c>
      <c r="BO27" s="30">
        <f t="shared" si="22"/>
        <v>0</v>
      </c>
      <c r="BP27" s="31">
        <f t="shared" ca="1" si="23"/>
        <v>-119.72328767123288</v>
      </c>
      <c r="BQ27" s="32">
        <f t="shared" ca="1" si="24"/>
        <v>119.72328767123288</v>
      </c>
      <c r="BR27" s="32"/>
    </row>
    <row r="28" spans="1:70" ht="12" customHeight="1" x14ac:dyDescent="0.25">
      <c r="A28" s="10">
        <f t="shared" si="25"/>
        <v>27</v>
      </c>
      <c r="B28" s="11"/>
      <c r="C28" s="12"/>
      <c r="D28" s="13"/>
      <c r="E28" s="13"/>
      <c r="F28" s="13"/>
      <c r="G28" s="14"/>
      <c r="H28" s="15"/>
      <c r="I28" s="27"/>
      <c r="J28" s="17"/>
      <c r="K28" s="17"/>
      <c r="L28" s="17"/>
      <c r="M28" s="17"/>
      <c r="N28" s="17"/>
      <c r="O28" s="17"/>
      <c r="P28" s="10" t="str">
        <f>VLOOKUP(J28,'Offence Database'!$A$7:$B$1360,2, )</f>
        <v>-</v>
      </c>
      <c r="Q28" s="10" t="str">
        <f>VLOOKUP(K28,'Offence Database'!$A$7:$B$1360,2, )</f>
        <v>-</v>
      </c>
      <c r="R28" s="10" t="str">
        <f>VLOOKUP(L28,'Offence Database'!$A$7:$B$1360,2, )</f>
        <v>-</v>
      </c>
      <c r="S28" s="10" t="str">
        <f>VLOOKUP(M28,'Offence Database'!$A$7:$B$1360,2, )</f>
        <v>-</v>
      </c>
      <c r="T28" s="10" t="str">
        <f>VLOOKUP(N28,'Offence Database'!$A$7:$B$1360,2, )</f>
        <v>-</v>
      </c>
      <c r="U28" s="10" t="str">
        <f>VLOOKUP(O28,'Offence Database'!$A$7:$B$1360,2, )</f>
        <v>-</v>
      </c>
      <c r="V28" s="10" t="str">
        <f>VLOOKUP(J28,'Offence Database'!$A$7:$C$1360,3, )</f>
        <v>-</v>
      </c>
      <c r="W28" s="10" t="str">
        <f>VLOOKUP(K28,'Offence Database'!$A$7:$C$1360,3, )</f>
        <v>-</v>
      </c>
      <c r="X28" s="10" t="str">
        <f>VLOOKUP(L28,'Offence Database'!$A$7:$C$1360,3, )</f>
        <v>-</v>
      </c>
      <c r="Y28" s="10" t="str">
        <f>VLOOKUP(M28,'Offence Database'!$A$7:$C$1360,3, )</f>
        <v>-</v>
      </c>
      <c r="Z28" s="10" t="str">
        <f>VLOOKUP(N28,'Offence Database'!$A$7:$C$1360,3, )</f>
        <v>-</v>
      </c>
      <c r="AA28" s="10" t="str">
        <f>VLOOKUP(O28,'Offence Database'!$A$7:$C$1360,3, )</f>
        <v>-</v>
      </c>
      <c r="AB28" s="10">
        <f t="shared" ref="AB28:AG28" si="76">IF(V28="Non-Bailable",$AB$1,$AC$1)</f>
        <v>0</v>
      </c>
      <c r="AC28" s="10">
        <f t="shared" si="76"/>
        <v>0</v>
      </c>
      <c r="AD28" s="10">
        <f t="shared" si="76"/>
        <v>0</v>
      </c>
      <c r="AE28" s="10">
        <f t="shared" si="76"/>
        <v>0</v>
      </c>
      <c r="AF28" s="10">
        <f t="shared" si="76"/>
        <v>0</v>
      </c>
      <c r="AG28" s="10">
        <f t="shared" si="76"/>
        <v>0</v>
      </c>
      <c r="AH28" s="10">
        <f t="shared" si="1"/>
        <v>0</v>
      </c>
      <c r="AI28" s="17" t="str">
        <f t="shared" si="2"/>
        <v>Bailable</v>
      </c>
      <c r="AJ28" s="10" t="str">
        <f>VLOOKUP(J28,'Offence Database'!$A$7:$D$1360,4, )</f>
        <v>-</v>
      </c>
      <c r="AK28" s="10" t="str">
        <f>VLOOKUP(K28,'Offence Database'!$A$7:$D$1360,4, )</f>
        <v>-</v>
      </c>
      <c r="AL28" s="10" t="str">
        <f>VLOOKUP(L28,'Offence Database'!$A$7:$D$1360,4, )</f>
        <v>-</v>
      </c>
      <c r="AM28" s="10" t="str">
        <f>VLOOKUP(M28,'Offence Database'!$A$7:$D$1360,4, )</f>
        <v>-</v>
      </c>
      <c r="AN28" s="10" t="str">
        <f>VLOOKUP(N28,'Offence Database'!$A$7:$D$1360,4, )</f>
        <v>-</v>
      </c>
      <c r="AO28" s="10" t="str">
        <f>VLOOKUP(O28,'Offence Database'!$A$7:$D$1360,4, )</f>
        <v>-</v>
      </c>
      <c r="AP28" s="10">
        <f t="shared" ref="AP28:AU28" si="77">IF(AJ28="Non-Compoundable",$AB$1,$AC$1)</f>
        <v>0</v>
      </c>
      <c r="AQ28" s="10">
        <f t="shared" si="77"/>
        <v>0</v>
      </c>
      <c r="AR28" s="10">
        <f t="shared" si="77"/>
        <v>0</v>
      </c>
      <c r="AS28" s="10">
        <f t="shared" si="77"/>
        <v>0</v>
      </c>
      <c r="AT28" s="10">
        <f t="shared" si="77"/>
        <v>0</v>
      </c>
      <c r="AU28" s="10">
        <f t="shared" si="77"/>
        <v>0</v>
      </c>
      <c r="AV28" s="10">
        <f t="shared" si="4"/>
        <v>0</v>
      </c>
      <c r="AW28" s="17" t="str">
        <f t="shared" si="5"/>
        <v>Compoundable</v>
      </c>
      <c r="AX28" s="24"/>
      <c r="AY28" s="26">
        <f t="shared" si="6"/>
        <v>2</v>
      </c>
      <c r="AZ28" s="27">
        <f t="shared" si="7"/>
        <v>60</v>
      </c>
      <c r="BA28" s="28">
        <f t="shared" si="8"/>
        <v>0</v>
      </c>
      <c r="BB28" s="28">
        <f t="shared" ca="1" si="9"/>
        <v>0</v>
      </c>
      <c r="BC28" s="29" t="str">
        <f t="shared" si="10"/>
        <v>YES</v>
      </c>
      <c r="BD28" s="10" t="str">
        <f t="shared" si="11"/>
        <v>YES</v>
      </c>
      <c r="BE28" s="29" t="str">
        <f t="shared" ca="1" si="12"/>
        <v>NO</v>
      </c>
      <c r="BF28" s="29" t="str">
        <f t="shared" ca="1" si="13"/>
        <v>YES</v>
      </c>
      <c r="BG28" s="29" t="str">
        <f t="shared" ca="1" si="14"/>
        <v>YES</v>
      </c>
      <c r="BH28" s="29" t="str">
        <f t="shared" ca="1" si="15"/>
        <v>YES</v>
      </c>
      <c r="BI28" s="10">
        <f t="shared" ca="1" si="16"/>
        <v>1</v>
      </c>
      <c r="BJ28" s="28">
        <f t="shared" si="17"/>
        <v>0</v>
      </c>
      <c r="BK28" s="30">
        <f t="shared" si="18"/>
        <v>0</v>
      </c>
      <c r="BL28" s="31">
        <f t="shared" ca="1" si="19"/>
        <v>-119.72328767123288</v>
      </c>
      <c r="BM28" s="28">
        <f t="shared" si="20"/>
        <v>0</v>
      </c>
      <c r="BN28" s="28">
        <f t="shared" si="21"/>
        <v>0</v>
      </c>
      <c r="BO28" s="30">
        <f t="shared" si="22"/>
        <v>0</v>
      </c>
      <c r="BP28" s="31">
        <f t="shared" ca="1" si="23"/>
        <v>-119.72328767123288</v>
      </c>
      <c r="BQ28" s="32">
        <f t="shared" ca="1" si="24"/>
        <v>119.72328767123288</v>
      </c>
      <c r="BR28" s="32"/>
    </row>
    <row r="29" spans="1:70" ht="12" customHeight="1" x14ac:dyDescent="0.25">
      <c r="A29" s="10">
        <f t="shared" si="25"/>
        <v>28</v>
      </c>
      <c r="B29" s="11"/>
      <c r="C29" s="12"/>
      <c r="D29" s="13"/>
      <c r="E29" s="13"/>
      <c r="F29" s="13"/>
      <c r="G29" s="14"/>
      <c r="H29" s="15"/>
      <c r="I29" s="27"/>
      <c r="J29" s="17"/>
      <c r="K29" s="17"/>
      <c r="L29" s="17"/>
      <c r="M29" s="17"/>
      <c r="N29" s="17"/>
      <c r="O29" s="17"/>
      <c r="P29" s="10" t="str">
        <f>VLOOKUP(J29,'Offence Database'!$A$7:$B$1360,2, )</f>
        <v>-</v>
      </c>
      <c r="Q29" s="10" t="str">
        <f>VLOOKUP(K29,'Offence Database'!$A$7:$B$1360,2, )</f>
        <v>-</v>
      </c>
      <c r="R29" s="10" t="str">
        <f>VLOOKUP(L29,'Offence Database'!$A$7:$B$1360,2, )</f>
        <v>-</v>
      </c>
      <c r="S29" s="10" t="str">
        <f>VLOOKUP(M29,'Offence Database'!$A$7:$B$1360,2, )</f>
        <v>-</v>
      </c>
      <c r="T29" s="10" t="str">
        <f>VLOOKUP(N29,'Offence Database'!$A$7:$B$1360,2, )</f>
        <v>-</v>
      </c>
      <c r="U29" s="10" t="str">
        <f>VLOOKUP(O29,'Offence Database'!$A$7:$B$1360,2, )</f>
        <v>-</v>
      </c>
      <c r="V29" s="10" t="str">
        <f>VLOOKUP(J29,'Offence Database'!$A$7:$C$1360,3, )</f>
        <v>-</v>
      </c>
      <c r="W29" s="10" t="str">
        <f>VLOOKUP(K29,'Offence Database'!$A$7:$C$1360,3, )</f>
        <v>-</v>
      </c>
      <c r="X29" s="10" t="str">
        <f>VLOOKUP(L29,'Offence Database'!$A$7:$C$1360,3, )</f>
        <v>-</v>
      </c>
      <c r="Y29" s="10" t="str">
        <f>VLOOKUP(M29,'Offence Database'!$A$7:$C$1360,3, )</f>
        <v>-</v>
      </c>
      <c r="Z29" s="10" t="str">
        <f>VLOOKUP(N29,'Offence Database'!$A$7:$C$1360,3, )</f>
        <v>-</v>
      </c>
      <c r="AA29" s="10" t="str">
        <f>VLOOKUP(O29,'Offence Database'!$A$7:$C$1360,3, )</f>
        <v>-</v>
      </c>
      <c r="AB29" s="10">
        <f t="shared" ref="AB29:AG29" si="78">IF(V29="Non-Bailable",$AB$1,$AC$1)</f>
        <v>0</v>
      </c>
      <c r="AC29" s="10">
        <f t="shared" si="78"/>
        <v>0</v>
      </c>
      <c r="AD29" s="10">
        <f t="shared" si="78"/>
        <v>0</v>
      </c>
      <c r="AE29" s="10">
        <f t="shared" si="78"/>
        <v>0</v>
      </c>
      <c r="AF29" s="10">
        <f t="shared" si="78"/>
        <v>0</v>
      </c>
      <c r="AG29" s="10">
        <f t="shared" si="78"/>
        <v>0</v>
      </c>
      <c r="AH29" s="10">
        <f t="shared" si="1"/>
        <v>0</v>
      </c>
      <c r="AI29" s="17" t="str">
        <f t="shared" si="2"/>
        <v>Bailable</v>
      </c>
      <c r="AJ29" s="10" t="str">
        <f>VLOOKUP(J29,'Offence Database'!$A$7:$D$1360,4, )</f>
        <v>-</v>
      </c>
      <c r="AK29" s="10" t="str">
        <f>VLOOKUP(K29,'Offence Database'!$A$7:$D$1360,4, )</f>
        <v>-</v>
      </c>
      <c r="AL29" s="10" t="str">
        <f>VLOOKUP(L29,'Offence Database'!$A$7:$D$1360,4, )</f>
        <v>-</v>
      </c>
      <c r="AM29" s="10" t="str">
        <f>VLOOKUP(M29,'Offence Database'!$A$7:$D$1360,4, )</f>
        <v>-</v>
      </c>
      <c r="AN29" s="10" t="str">
        <f>VLOOKUP(N29,'Offence Database'!$A$7:$D$1360,4, )</f>
        <v>-</v>
      </c>
      <c r="AO29" s="10" t="str">
        <f>VLOOKUP(O29,'Offence Database'!$A$7:$D$1360,4, )</f>
        <v>-</v>
      </c>
      <c r="AP29" s="10">
        <f t="shared" ref="AP29:AU29" si="79">IF(AJ29="Non-Compoundable",$AB$1,$AC$1)</f>
        <v>0</v>
      </c>
      <c r="AQ29" s="10">
        <f t="shared" si="79"/>
        <v>0</v>
      </c>
      <c r="AR29" s="10">
        <f t="shared" si="79"/>
        <v>0</v>
      </c>
      <c r="AS29" s="10">
        <f t="shared" si="79"/>
        <v>0</v>
      </c>
      <c r="AT29" s="10">
        <f t="shared" si="79"/>
        <v>0</v>
      </c>
      <c r="AU29" s="10">
        <f t="shared" si="79"/>
        <v>0</v>
      </c>
      <c r="AV29" s="10">
        <f t="shared" si="4"/>
        <v>0</v>
      </c>
      <c r="AW29" s="17" t="str">
        <f t="shared" si="5"/>
        <v>Compoundable</v>
      </c>
      <c r="AX29" s="24"/>
      <c r="AY29" s="26">
        <f t="shared" si="6"/>
        <v>2</v>
      </c>
      <c r="AZ29" s="27">
        <f t="shared" si="7"/>
        <v>60</v>
      </c>
      <c r="BA29" s="28">
        <f t="shared" si="8"/>
        <v>0</v>
      </c>
      <c r="BB29" s="28">
        <f t="shared" ca="1" si="9"/>
        <v>0</v>
      </c>
      <c r="BC29" s="29" t="str">
        <f t="shared" si="10"/>
        <v>YES</v>
      </c>
      <c r="BD29" s="10" t="str">
        <f t="shared" si="11"/>
        <v>YES</v>
      </c>
      <c r="BE29" s="29" t="str">
        <f t="shared" ca="1" si="12"/>
        <v>NO</v>
      </c>
      <c r="BF29" s="29" t="str">
        <f t="shared" ca="1" si="13"/>
        <v>YES</v>
      </c>
      <c r="BG29" s="29" t="str">
        <f t="shared" ca="1" si="14"/>
        <v>YES</v>
      </c>
      <c r="BH29" s="29" t="str">
        <f t="shared" ca="1" si="15"/>
        <v>YES</v>
      </c>
      <c r="BI29" s="10">
        <f t="shared" ca="1" si="16"/>
        <v>1</v>
      </c>
      <c r="BJ29" s="28">
        <f t="shared" si="17"/>
        <v>0</v>
      </c>
      <c r="BK29" s="30">
        <f t="shared" si="18"/>
        <v>0</v>
      </c>
      <c r="BL29" s="31">
        <f t="shared" ca="1" si="19"/>
        <v>-119.72328767123288</v>
      </c>
      <c r="BM29" s="28">
        <f t="shared" si="20"/>
        <v>0</v>
      </c>
      <c r="BN29" s="28">
        <f t="shared" si="21"/>
        <v>0</v>
      </c>
      <c r="BO29" s="30">
        <f t="shared" si="22"/>
        <v>0</v>
      </c>
      <c r="BP29" s="31">
        <f t="shared" ca="1" si="23"/>
        <v>-119.72328767123288</v>
      </c>
      <c r="BQ29" s="32">
        <f t="shared" ca="1" si="24"/>
        <v>119.72328767123288</v>
      </c>
      <c r="BR29" s="32"/>
    </row>
    <row r="30" spans="1:70" ht="12" customHeight="1" x14ac:dyDescent="0.25">
      <c r="A30" s="10">
        <f t="shared" si="25"/>
        <v>29</v>
      </c>
      <c r="B30" s="11"/>
      <c r="C30" s="12"/>
      <c r="D30" s="13"/>
      <c r="E30" s="13"/>
      <c r="F30" s="13"/>
      <c r="G30" s="14"/>
      <c r="H30" s="15"/>
      <c r="I30" s="27"/>
      <c r="J30" s="17"/>
      <c r="K30" s="17"/>
      <c r="L30" s="17"/>
      <c r="M30" s="17"/>
      <c r="N30" s="17"/>
      <c r="O30" s="17"/>
      <c r="P30" s="10" t="str">
        <f>VLOOKUP(J30,'Offence Database'!$A$7:$B$1360,2, )</f>
        <v>-</v>
      </c>
      <c r="Q30" s="10" t="str">
        <f>VLOOKUP(K30,'Offence Database'!$A$7:$B$1360,2, )</f>
        <v>-</v>
      </c>
      <c r="R30" s="10" t="str">
        <f>VLOOKUP(L30,'Offence Database'!$A$7:$B$1360,2, )</f>
        <v>-</v>
      </c>
      <c r="S30" s="10" t="str">
        <f>VLOOKUP(M30,'Offence Database'!$A$7:$B$1360,2, )</f>
        <v>-</v>
      </c>
      <c r="T30" s="10" t="str">
        <f>VLOOKUP(N30,'Offence Database'!$A$7:$B$1360,2, )</f>
        <v>-</v>
      </c>
      <c r="U30" s="10" t="str">
        <f>VLOOKUP(O30,'Offence Database'!$A$7:$B$1360,2, )</f>
        <v>-</v>
      </c>
      <c r="V30" s="10" t="str">
        <f>VLOOKUP(J30,'Offence Database'!$A$7:$C$1360,3, )</f>
        <v>-</v>
      </c>
      <c r="W30" s="10" t="str">
        <f>VLOOKUP(K30,'Offence Database'!$A$7:$C$1360,3, )</f>
        <v>-</v>
      </c>
      <c r="X30" s="10" t="str">
        <f>VLOOKUP(L30,'Offence Database'!$A$7:$C$1360,3, )</f>
        <v>-</v>
      </c>
      <c r="Y30" s="10" t="str">
        <f>VLOOKUP(M30,'Offence Database'!$A$7:$C$1360,3, )</f>
        <v>-</v>
      </c>
      <c r="Z30" s="10" t="str">
        <f>VLOOKUP(N30,'Offence Database'!$A$7:$C$1360,3, )</f>
        <v>-</v>
      </c>
      <c r="AA30" s="10" t="str">
        <f>VLOOKUP(O30,'Offence Database'!$A$7:$C$1360,3, )</f>
        <v>-</v>
      </c>
      <c r="AB30" s="10">
        <f t="shared" ref="AB30:AG30" si="80">IF(V30="Non-Bailable",$AB$1,$AC$1)</f>
        <v>0</v>
      </c>
      <c r="AC30" s="10">
        <f t="shared" si="80"/>
        <v>0</v>
      </c>
      <c r="AD30" s="10">
        <f t="shared" si="80"/>
        <v>0</v>
      </c>
      <c r="AE30" s="10">
        <f t="shared" si="80"/>
        <v>0</v>
      </c>
      <c r="AF30" s="10">
        <f t="shared" si="80"/>
        <v>0</v>
      </c>
      <c r="AG30" s="10">
        <f t="shared" si="80"/>
        <v>0</v>
      </c>
      <c r="AH30" s="10">
        <f t="shared" si="1"/>
        <v>0</v>
      </c>
      <c r="AI30" s="17" t="str">
        <f t="shared" si="2"/>
        <v>Bailable</v>
      </c>
      <c r="AJ30" s="10" t="str">
        <f>VLOOKUP(J30,'Offence Database'!$A$7:$D$1360,4, )</f>
        <v>-</v>
      </c>
      <c r="AK30" s="10" t="str">
        <f>VLOOKUP(K30,'Offence Database'!$A$7:$D$1360,4, )</f>
        <v>-</v>
      </c>
      <c r="AL30" s="10" t="str">
        <f>VLOOKUP(L30,'Offence Database'!$A$7:$D$1360,4, )</f>
        <v>-</v>
      </c>
      <c r="AM30" s="10" t="str">
        <f>VLOOKUP(M30,'Offence Database'!$A$7:$D$1360,4, )</f>
        <v>-</v>
      </c>
      <c r="AN30" s="10" t="str">
        <f>VLOOKUP(N30,'Offence Database'!$A$7:$D$1360,4, )</f>
        <v>-</v>
      </c>
      <c r="AO30" s="10" t="str">
        <f>VLOOKUP(O30,'Offence Database'!$A$7:$D$1360,4, )</f>
        <v>-</v>
      </c>
      <c r="AP30" s="10">
        <f t="shared" ref="AP30:AU30" si="81">IF(AJ30="Non-Compoundable",$AB$1,$AC$1)</f>
        <v>0</v>
      </c>
      <c r="AQ30" s="10">
        <f t="shared" si="81"/>
        <v>0</v>
      </c>
      <c r="AR30" s="10">
        <f t="shared" si="81"/>
        <v>0</v>
      </c>
      <c r="AS30" s="10">
        <f t="shared" si="81"/>
        <v>0</v>
      </c>
      <c r="AT30" s="10">
        <f t="shared" si="81"/>
        <v>0</v>
      </c>
      <c r="AU30" s="10">
        <f t="shared" si="81"/>
        <v>0</v>
      </c>
      <c r="AV30" s="10">
        <f t="shared" si="4"/>
        <v>0</v>
      </c>
      <c r="AW30" s="17" t="str">
        <f t="shared" si="5"/>
        <v>Compoundable</v>
      </c>
      <c r="AX30" s="24"/>
      <c r="AY30" s="26">
        <f t="shared" si="6"/>
        <v>2</v>
      </c>
      <c r="AZ30" s="27">
        <f t="shared" si="7"/>
        <v>60</v>
      </c>
      <c r="BA30" s="28">
        <f t="shared" si="8"/>
        <v>0</v>
      </c>
      <c r="BB30" s="28">
        <f t="shared" ca="1" si="9"/>
        <v>0</v>
      </c>
      <c r="BC30" s="29" t="str">
        <f t="shared" si="10"/>
        <v>YES</v>
      </c>
      <c r="BD30" s="10" t="str">
        <f t="shared" si="11"/>
        <v>YES</v>
      </c>
      <c r="BE30" s="29" t="str">
        <f t="shared" ca="1" si="12"/>
        <v>NO</v>
      </c>
      <c r="BF30" s="29" t="str">
        <f t="shared" ca="1" si="13"/>
        <v>YES</v>
      </c>
      <c r="BG30" s="29" t="str">
        <f t="shared" ca="1" si="14"/>
        <v>YES</v>
      </c>
      <c r="BH30" s="29" t="str">
        <f t="shared" ca="1" si="15"/>
        <v>YES</v>
      </c>
      <c r="BI30" s="10">
        <f t="shared" ca="1" si="16"/>
        <v>1</v>
      </c>
      <c r="BJ30" s="28">
        <f t="shared" si="17"/>
        <v>0</v>
      </c>
      <c r="BK30" s="30">
        <f t="shared" si="18"/>
        <v>0</v>
      </c>
      <c r="BL30" s="31">
        <f t="shared" ca="1" si="19"/>
        <v>-119.72328767123288</v>
      </c>
      <c r="BM30" s="28">
        <f t="shared" si="20"/>
        <v>0</v>
      </c>
      <c r="BN30" s="28">
        <f t="shared" si="21"/>
        <v>0</v>
      </c>
      <c r="BO30" s="30">
        <f t="shared" si="22"/>
        <v>0</v>
      </c>
      <c r="BP30" s="31">
        <f t="shared" ca="1" si="23"/>
        <v>-119.72328767123288</v>
      </c>
      <c r="BQ30" s="32">
        <f t="shared" ca="1" si="24"/>
        <v>119.72328767123288</v>
      </c>
      <c r="BR30" s="32"/>
    </row>
    <row r="31" spans="1:70" ht="12" customHeight="1" x14ac:dyDescent="0.25">
      <c r="A31" s="10">
        <f t="shared" si="25"/>
        <v>30</v>
      </c>
      <c r="B31" s="11"/>
      <c r="C31" s="12"/>
      <c r="D31" s="13"/>
      <c r="E31" s="13"/>
      <c r="F31" s="13"/>
      <c r="G31" s="14"/>
      <c r="H31" s="15"/>
      <c r="I31" s="27"/>
      <c r="J31" s="17"/>
      <c r="K31" s="17"/>
      <c r="L31" s="17"/>
      <c r="M31" s="17"/>
      <c r="N31" s="17"/>
      <c r="O31" s="17"/>
      <c r="P31" s="10" t="str">
        <f>VLOOKUP(J31,'Offence Database'!$A$7:$B$1360,2, )</f>
        <v>-</v>
      </c>
      <c r="Q31" s="10" t="str">
        <f>VLOOKUP(K31,'Offence Database'!$A$7:$B$1360,2, )</f>
        <v>-</v>
      </c>
      <c r="R31" s="10" t="str">
        <f>VLOOKUP(L31,'Offence Database'!$A$7:$B$1360,2, )</f>
        <v>-</v>
      </c>
      <c r="S31" s="10" t="str">
        <f>VLOOKUP(M31,'Offence Database'!$A$7:$B$1360,2, )</f>
        <v>-</v>
      </c>
      <c r="T31" s="10" t="str">
        <f>VLOOKUP(N31,'Offence Database'!$A$7:$B$1360,2, )</f>
        <v>-</v>
      </c>
      <c r="U31" s="10" t="str">
        <f>VLOOKUP(O31,'Offence Database'!$A$7:$B$1360,2, )</f>
        <v>-</v>
      </c>
      <c r="V31" s="10" t="str">
        <f>VLOOKUP(J31,'Offence Database'!$A$7:$C$1360,3, )</f>
        <v>-</v>
      </c>
      <c r="W31" s="10" t="str">
        <f>VLOOKUP(K31,'Offence Database'!$A$7:$C$1360,3, )</f>
        <v>-</v>
      </c>
      <c r="X31" s="10" t="str">
        <f>VLOOKUP(L31,'Offence Database'!$A$7:$C$1360,3, )</f>
        <v>-</v>
      </c>
      <c r="Y31" s="10" t="str">
        <f>VLOOKUP(M31,'Offence Database'!$A$7:$C$1360,3, )</f>
        <v>-</v>
      </c>
      <c r="Z31" s="10" t="str">
        <f>VLOOKUP(N31,'Offence Database'!$A$7:$C$1360,3, )</f>
        <v>-</v>
      </c>
      <c r="AA31" s="10" t="str">
        <f>VLOOKUP(O31,'Offence Database'!$A$7:$C$1360,3, )</f>
        <v>-</v>
      </c>
      <c r="AB31" s="10">
        <f t="shared" ref="AB31:AG31" si="82">IF(V31="Non-Bailable",$AB$1,$AC$1)</f>
        <v>0</v>
      </c>
      <c r="AC31" s="10">
        <f t="shared" si="82"/>
        <v>0</v>
      </c>
      <c r="AD31" s="10">
        <f t="shared" si="82"/>
        <v>0</v>
      </c>
      <c r="AE31" s="10">
        <f t="shared" si="82"/>
        <v>0</v>
      </c>
      <c r="AF31" s="10">
        <f t="shared" si="82"/>
        <v>0</v>
      </c>
      <c r="AG31" s="10">
        <f t="shared" si="82"/>
        <v>0</v>
      </c>
      <c r="AH31" s="10">
        <f t="shared" si="1"/>
        <v>0</v>
      </c>
      <c r="AI31" s="17" t="str">
        <f t="shared" si="2"/>
        <v>Bailable</v>
      </c>
      <c r="AJ31" s="10" t="str">
        <f>VLOOKUP(J31,'Offence Database'!$A$7:$D$1360,4, )</f>
        <v>-</v>
      </c>
      <c r="AK31" s="10" t="str">
        <f>VLOOKUP(K31,'Offence Database'!$A$7:$D$1360,4, )</f>
        <v>-</v>
      </c>
      <c r="AL31" s="10" t="str">
        <f>VLOOKUP(L31,'Offence Database'!$A$7:$D$1360,4, )</f>
        <v>-</v>
      </c>
      <c r="AM31" s="10" t="str">
        <f>VLOOKUP(M31,'Offence Database'!$A$7:$D$1360,4, )</f>
        <v>-</v>
      </c>
      <c r="AN31" s="10" t="str">
        <f>VLOOKUP(N31,'Offence Database'!$A$7:$D$1360,4, )</f>
        <v>-</v>
      </c>
      <c r="AO31" s="10" t="str">
        <f>VLOOKUP(O31,'Offence Database'!$A$7:$D$1360,4, )</f>
        <v>-</v>
      </c>
      <c r="AP31" s="10">
        <f t="shared" ref="AP31:AU31" si="83">IF(AJ31="Non-Compoundable",$AB$1,$AC$1)</f>
        <v>0</v>
      </c>
      <c r="AQ31" s="10">
        <f t="shared" si="83"/>
        <v>0</v>
      </c>
      <c r="AR31" s="10">
        <f t="shared" si="83"/>
        <v>0</v>
      </c>
      <c r="AS31" s="10">
        <f t="shared" si="83"/>
        <v>0</v>
      </c>
      <c r="AT31" s="10">
        <f t="shared" si="83"/>
        <v>0</v>
      </c>
      <c r="AU31" s="10">
        <f t="shared" si="83"/>
        <v>0</v>
      </c>
      <c r="AV31" s="10">
        <f t="shared" si="4"/>
        <v>0</v>
      </c>
      <c r="AW31" s="17" t="str">
        <f t="shared" si="5"/>
        <v>Compoundable</v>
      </c>
      <c r="AX31" s="24"/>
      <c r="AY31" s="26">
        <f t="shared" si="6"/>
        <v>2</v>
      </c>
      <c r="AZ31" s="27">
        <f t="shared" si="7"/>
        <v>60</v>
      </c>
      <c r="BA31" s="28">
        <f t="shared" si="8"/>
        <v>0</v>
      </c>
      <c r="BB31" s="28">
        <f t="shared" ca="1" si="9"/>
        <v>0</v>
      </c>
      <c r="BC31" s="29" t="str">
        <f t="shared" si="10"/>
        <v>YES</v>
      </c>
      <c r="BD31" s="10" t="str">
        <f t="shared" si="11"/>
        <v>YES</v>
      </c>
      <c r="BE31" s="29" t="str">
        <f t="shared" ca="1" si="12"/>
        <v>NO</v>
      </c>
      <c r="BF31" s="29" t="str">
        <f t="shared" ca="1" si="13"/>
        <v>YES</v>
      </c>
      <c r="BG31" s="29" t="str">
        <f t="shared" ca="1" si="14"/>
        <v>YES</v>
      </c>
      <c r="BH31" s="29" t="str">
        <f t="shared" ca="1" si="15"/>
        <v>YES</v>
      </c>
      <c r="BI31" s="10">
        <f t="shared" ca="1" si="16"/>
        <v>1</v>
      </c>
      <c r="BJ31" s="28">
        <f t="shared" si="17"/>
        <v>0</v>
      </c>
      <c r="BK31" s="30">
        <f t="shared" si="18"/>
        <v>0</v>
      </c>
      <c r="BL31" s="31">
        <f t="shared" ca="1" si="19"/>
        <v>-119.72328767123288</v>
      </c>
      <c r="BM31" s="28">
        <f t="shared" si="20"/>
        <v>0</v>
      </c>
      <c r="BN31" s="28">
        <f t="shared" si="21"/>
        <v>0</v>
      </c>
      <c r="BO31" s="30">
        <f t="shared" si="22"/>
        <v>0</v>
      </c>
      <c r="BP31" s="31">
        <f t="shared" ca="1" si="23"/>
        <v>-119.72328767123288</v>
      </c>
      <c r="BQ31" s="32">
        <f t="shared" ca="1" si="24"/>
        <v>119.72328767123288</v>
      </c>
      <c r="BR31" s="32"/>
    </row>
    <row r="32" spans="1:70" ht="12" customHeight="1" x14ac:dyDescent="0.25">
      <c r="A32" s="10">
        <f t="shared" si="25"/>
        <v>31</v>
      </c>
      <c r="B32" s="11"/>
      <c r="C32" s="12"/>
      <c r="D32" s="13"/>
      <c r="E32" s="13"/>
      <c r="F32" s="13"/>
      <c r="G32" s="14"/>
      <c r="H32" s="15"/>
      <c r="I32" s="27"/>
      <c r="J32" s="17"/>
      <c r="K32" s="17"/>
      <c r="L32" s="17"/>
      <c r="M32" s="17"/>
      <c r="N32" s="17"/>
      <c r="O32" s="17"/>
      <c r="P32" s="10" t="str">
        <f>VLOOKUP(J32,'Offence Database'!$A$7:$B$1360,2, )</f>
        <v>-</v>
      </c>
      <c r="Q32" s="10" t="str">
        <f>VLOOKUP(K32,'Offence Database'!$A$7:$B$1360,2, )</f>
        <v>-</v>
      </c>
      <c r="R32" s="10" t="str">
        <f>VLOOKUP(L32,'Offence Database'!$A$7:$B$1360,2, )</f>
        <v>-</v>
      </c>
      <c r="S32" s="10" t="str">
        <f>VLOOKUP(M32,'Offence Database'!$A$7:$B$1360,2, )</f>
        <v>-</v>
      </c>
      <c r="T32" s="10" t="str">
        <f>VLOOKUP(N32,'Offence Database'!$A$7:$B$1360,2, )</f>
        <v>-</v>
      </c>
      <c r="U32" s="10" t="str">
        <f>VLOOKUP(O32,'Offence Database'!$A$7:$B$1360,2, )</f>
        <v>-</v>
      </c>
      <c r="V32" s="10" t="str">
        <f>VLOOKUP(J32,'Offence Database'!$A$7:$C$1360,3, )</f>
        <v>-</v>
      </c>
      <c r="W32" s="10" t="str">
        <f>VLOOKUP(K32,'Offence Database'!$A$7:$C$1360,3, )</f>
        <v>-</v>
      </c>
      <c r="X32" s="10" t="str">
        <f>VLOOKUP(L32,'Offence Database'!$A$7:$C$1360,3, )</f>
        <v>-</v>
      </c>
      <c r="Y32" s="10" t="str">
        <f>VLOOKUP(M32,'Offence Database'!$A$7:$C$1360,3, )</f>
        <v>-</v>
      </c>
      <c r="Z32" s="10" t="str">
        <f>VLOOKUP(N32,'Offence Database'!$A$7:$C$1360,3, )</f>
        <v>-</v>
      </c>
      <c r="AA32" s="10" t="str">
        <f>VLOOKUP(O32,'Offence Database'!$A$7:$C$1360,3, )</f>
        <v>-</v>
      </c>
      <c r="AB32" s="10">
        <f t="shared" ref="AB32:AG32" si="84">IF(V32="Non-Bailable",$AB$1,$AC$1)</f>
        <v>0</v>
      </c>
      <c r="AC32" s="10">
        <f t="shared" si="84"/>
        <v>0</v>
      </c>
      <c r="AD32" s="10">
        <f t="shared" si="84"/>
        <v>0</v>
      </c>
      <c r="AE32" s="10">
        <f t="shared" si="84"/>
        <v>0</v>
      </c>
      <c r="AF32" s="10">
        <f t="shared" si="84"/>
        <v>0</v>
      </c>
      <c r="AG32" s="10">
        <f t="shared" si="84"/>
        <v>0</v>
      </c>
      <c r="AH32" s="10">
        <f t="shared" si="1"/>
        <v>0</v>
      </c>
      <c r="AI32" s="17" t="str">
        <f t="shared" si="2"/>
        <v>Bailable</v>
      </c>
      <c r="AJ32" s="10" t="str">
        <f>VLOOKUP(J32,'Offence Database'!$A$7:$D$1360,4, )</f>
        <v>-</v>
      </c>
      <c r="AK32" s="10" t="str">
        <f>VLOOKUP(K32,'Offence Database'!$A$7:$D$1360,4, )</f>
        <v>-</v>
      </c>
      <c r="AL32" s="10" t="str">
        <f>VLOOKUP(L32,'Offence Database'!$A$7:$D$1360,4, )</f>
        <v>-</v>
      </c>
      <c r="AM32" s="10" t="str">
        <f>VLOOKUP(M32,'Offence Database'!$A$7:$D$1360,4, )</f>
        <v>-</v>
      </c>
      <c r="AN32" s="10" t="str">
        <f>VLOOKUP(N32,'Offence Database'!$A$7:$D$1360,4, )</f>
        <v>-</v>
      </c>
      <c r="AO32" s="10" t="str">
        <f>VLOOKUP(O32,'Offence Database'!$A$7:$D$1360,4, )</f>
        <v>-</v>
      </c>
      <c r="AP32" s="10">
        <f t="shared" ref="AP32:AU32" si="85">IF(AJ32="Non-Compoundable",$AB$1,$AC$1)</f>
        <v>0</v>
      </c>
      <c r="AQ32" s="10">
        <f t="shared" si="85"/>
        <v>0</v>
      </c>
      <c r="AR32" s="10">
        <f t="shared" si="85"/>
        <v>0</v>
      </c>
      <c r="AS32" s="10">
        <f t="shared" si="85"/>
        <v>0</v>
      </c>
      <c r="AT32" s="10">
        <f t="shared" si="85"/>
        <v>0</v>
      </c>
      <c r="AU32" s="10">
        <f t="shared" si="85"/>
        <v>0</v>
      </c>
      <c r="AV32" s="10">
        <f t="shared" si="4"/>
        <v>0</v>
      </c>
      <c r="AW32" s="17" t="str">
        <f t="shared" si="5"/>
        <v>Compoundable</v>
      </c>
      <c r="AX32" s="24"/>
      <c r="AY32" s="26">
        <f t="shared" si="6"/>
        <v>2</v>
      </c>
      <c r="AZ32" s="27">
        <f t="shared" si="7"/>
        <v>60</v>
      </c>
      <c r="BA32" s="28">
        <f t="shared" si="8"/>
        <v>0</v>
      </c>
      <c r="BB32" s="28">
        <f t="shared" ca="1" si="9"/>
        <v>0</v>
      </c>
      <c r="BC32" s="29" t="str">
        <f t="shared" si="10"/>
        <v>YES</v>
      </c>
      <c r="BD32" s="10" t="str">
        <f t="shared" si="11"/>
        <v>YES</v>
      </c>
      <c r="BE32" s="29" t="str">
        <f t="shared" ca="1" si="12"/>
        <v>NO</v>
      </c>
      <c r="BF32" s="29" t="str">
        <f t="shared" ca="1" si="13"/>
        <v>YES</v>
      </c>
      <c r="BG32" s="29" t="str">
        <f t="shared" ca="1" si="14"/>
        <v>YES</v>
      </c>
      <c r="BH32" s="29" t="str">
        <f t="shared" ca="1" si="15"/>
        <v>YES</v>
      </c>
      <c r="BI32" s="10">
        <f t="shared" ca="1" si="16"/>
        <v>1</v>
      </c>
      <c r="BJ32" s="28">
        <f t="shared" si="17"/>
        <v>0</v>
      </c>
      <c r="BK32" s="30">
        <f t="shared" si="18"/>
        <v>0</v>
      </c>
      <c r="BL32" s="31">
        <f t="shared" ca="1" si="19"/>
        <v>-119.72328767123288</v>
      </c>
      <c r="BM32" s="28">
        <f t="shared" si="20"/>
        <v>0</v>
      </c>
      <c r="BN32" s="28">
        <f t="shared" si="21"/>
        <v>0</v>
      </c>
      <c r="BO32" s="30">
        <f t="shared" si="22"/>
        <v>0</v>
      </c>
      <c r="BP32" s="31">
        <f t="shared" ca="1" si="23"/>
        <v>-119.72328767123288</v>
      </c>
      <c r="BQ32" s="32">
        <f t="shared" ca="1" si="24"/>
        <v>119.72328767123288</v>
      </c>
      <c r="BR32" s="32"/>
    </row>
    <row r="33" spans="1:70" ht="12" customHeight="1" x14ac:dyDescent="0.25">
      <c r="A33" s="10">
        <f t="shared" si="25"/>
        <v>32</v>
      </c>
      <c r="B33" s="11"/>
      <c r="C33" s="12"/>
      <c r="D33" s="13"/>
      <c r="E33" s="13"/>
      <c r="F33" s="13"/>
      <c r="G33" s="14"/>
      <c r="H33" s="15"/>
      <c r="I33" s="27"/>
      <c r="J33" s="17"/>
      <c r="K33" s="17"/>
      <c r="L33" s="17"/>
      <c r="M33" s="17"/>
      <c r="N33" s="17"/>
      <c r="O33" s="17"/>
      <c r="P33" s="10" t="str">
        <f>VLOOKUP(J33,'Offence Database'!$A$7:$B$1360,2, )</f>
        <v>-</v>
      </c>
      <c r="Q33" s="10" t="str">
        <f>VLOOKUP(K33,'Offence Database'!$A$7:$B$1360,2, )</f>
        <v>-</v>
      </c>
      <c r="R33" s="10" t="str">
        <f>VLOOKUP(L33,'Offence Database'!$A$7:$B$1360,2, )</f>
        <v>-</v>
      </c>
      <c r="S33" s="10" t="str">
        <f>VLOOKUP(M33,'Offence Database'!$A$7:$B$1360,2, )</f>
        <v>-</v>
      </c>
      <c r="T33" s="10" t="str">
        <f>VLOOKUP(N33,'Offence Database'!$A$7:$B$1360,2, )</f>
        <v>-</v>
      </c>
      <c r="U33" s="10" t="str">
        <f>VLOOKUP(O33,'Offence Database'!$A$7:$B$1360,2, )</f>
        <v>-</v>
      </c>
      <c r="V33" s="10" t="str">
        <f>VLOOKUP(J33,'Offence Database'!$A$7:$C$1360,3, )</f>
        <v>-</v>
      </c>
      <c r="W33" s="10" t="str">
        <f>VLOOKUP(K33,'Offence Database'!$A$7:$C$1360,3, )</f>
        <v>-</v>
      </c>
      <c r="X33" s="10" t="str">
        <f>VLOOKUP(L33,'Offence Database'!$A$7:$C$1360,3, )</f>
        <v>-</v>
      </c>
      <c r="Y33" s="10" t="str">
        <f>VLOOKUP(M33,'Offence Database'!$A$7:$C$1360,3, )</f>
        <v>-</v>
      </c>
      <c r="Z33" s="10" t="str">
        <f>VLOOKUP(N33,'Offence Database'!$A$7:$C$1360,3, )</f>
        <v>-</v>
      </c>
      <c r="AA33" s="10" t="str">
        <f>VLOOKUP(O33,'Offence Database'!$A$7:$C$1360,3, )</f>
        <v>-</v>
      </c>
      <c r="AB33" s="10">
        <f t="shared" ref="AB33:AG33" si="86">IF(V33="Non-Bailable",$AB$1,$AC$1)</f>
        <v>0</v>
      </c>
      <c r="AC33" s="10">
        <f t="shared" si="86"/>
        <v>0</v>
      </c>
      <c r="AD33" s="10">
        <f t="shared" si="86"/>
        <v>0</v>
      </c>
      <c r="AE33" s="10">
        <f t="shared" si="86"/>
        <v>0</v>
      </c>
      <c r="AF33" s="10">
        <f t="shared" si="86"/>
        <v>0</v>
      </c>
      <c r="AG33" s="10">
        <f t="shared" si="86"/>
        <v>0</v>
      </c>
      <c r="AH33" s="10">
        <f t="shared" si="1"/>
        <v>0</v>
      </c>
      <c r="AI33" s="17" t="str">
        <f t="shared" si="2"/>
        <v>Bailable</v>
      </c>
      <c r="AJ33" s="10" t="str">
        <f>VLOOKUP(J33,'Offence Database'!$A$7:$D$1360,4, )</f>
        <v>-</v>
      </c>
      <c r="AK33" s="10" t="str">
        <f>VLOOKUP(K33,'Offence Database'!$A$7:$D$1360,4, )</f>
        <v>-</v>
      </c>
      <c r="AL33" s="10" t="str">
        <f>VLOOKUP(L33,'Offence Database'!$A$7:$D$1360,4, )</f>
        <v>-</v>
      </c>
      <c r="AM33" s="10" t="str">
        <f>VLOOKUP(M33,'Offence Database'!$A$7:$D$1360,4, )</f>
        <v>-</v>
      </c>
      <c r="AN33" s="10" t="str">
        <f>VLOOKUP(N33,'Offence Database'!$A$7:$D$1360,4, )</f>
        <v>-</v>
      </c>
      <c r="AO33" s="10" t="str">
        <f>VLOOKUP(O33,'Offence Database'!$A$7:$D$1360,4, )</f>
        <v>-</v>
      </c>
      <c r="AP33" s="10">
        <f t="shared" ref="AP33:AU33" si="87">IF(AJ33="Non-Compoundable",$AB$1,$AC$1)</f>
        <v>0</v>
      </c>
      <c r="AQ33" s="10">
        <f t="shared" si="87"/>
        <v>0</v>
      </c>
      <c r="AR33" s="10">
        <f t="shared" si="87"/>
        <v>0</v>
      </c>
      <c r="AS33" s="10">
        <f t="shared" si="87"/>
        <v>0</v>
      </c>
      <c r="AT33" s="10">
        <f t="shared" si="87"/>
        <v>0</v>
      </c>
      <c r="AU33" s="10">
        <f t="shared" si="87"/>
        <v>0</v>
      </c>
      <c r="AV33" s="10">
        <f t="shared" si="4"/>
        <v>0</v>
      </c>
      <c r="AW33" s="17" t="str">
        <f t="shared" si="5"/>
        <v>Compoundable</v>
      </c>
      <c r="AX33" s="24"/>
      <c r="AY33" s="26">
        <f t="shared" si="6"/>
        <v>2</v>
      </c>
      <c r="AZ33" s="27">
        <f t="shared" si="7"/>
        <v>60</v>
      </c>
      <c r="BA33" s="28">
        <f t="shared" si="8"/>
        <v>0</v>
      </c>
      <c r="BB33" s="28">
        <f t="shared" ca="1" si="9"/>
        <v>0</v>
      </c>
      <c r="BC33" s="29" t="str">
        <f t="shared" si="10"/>
        <v>YES</v>
      </c>
      <c r="BD33" s="10" t="str">
        <f t="shared" si="11"/>
        <v>YES</v>
      </c>
      <c r="BE33" s="29" t="str">
        <f t="shared" ca="1" si="12"/>
        <v>NO</v>
      </c>
      <c r="BF33" s="29" t="str">
        <f t="shared" ca="1" si="13"/>
        <v>YES</v>
      </c>
      <c r="BG33" s="29" t="str">
        <f t="shared" ca="1" si="14"/>
        <v>YES</v>
      </c>
      <c r="BH33" s="29" t="str">
        <f t="shared" ca="1" si="15"/>
        <v>YES</v>
      </c>
      <c r="BI33" s="10">
        <f t="shared" ca="1" si="16"/>
        <v>1</v>
      </c>
      <c r="BJ33" s="28">
        <f t="shared" si="17"/>
        <v>0</v>
      </c>
      <c r="BK33" s="30">
        <f t="shared" si="18"/>
        <v>0</v>
      </c>
      <c r="BL33" s="31">
        <f t="shared" ca="1" si="19"/>
        <v>-119.72328767123288</v>
      </c>
      <c r="BM33" s="28">
        <f t="shared" si="20"/>
        <v>0</v>
      </c>
      <c r="BN33" s="28">
        <f t="shared" si="21"/>
        <v>0</v>
      </c>
      <c r="BO33" s="30">
        <f t="shared" si="22"/>
        <v>0</v>
      </c>
      <c r="BP33" s="31">
        <f t="shared" ca="1" si="23"/>
        <v>-119.72328767123288</v>
      </c>
      <c r="BQ33" s="32">
        <f t="shared" ca="1" si="24"/>
        <v>119.72328767123288</v>
      </c>
      <c r="BR33" s="32"/>
    </row>
    <row r="34" spans="1:70" ht="12" customHeight="1" x14ac:dyDescent="0.25">
      <c r="A34" s="10">
        <f t="shared" si="25"/>
        <v>33</v>
      </c>
      <c r="B34" s="11"/>
      <c r="C34" s="12"/>
      <c r="D34" s="13"/>
      <c r="E34" s="13"/>
      <c r="F34" s="13"/>
      <c r="G34" s="14"/>
      <c r="H34" s="15"/>
      <c r="I34" s="27"/>
      <c r="J34" s="17"/>
      <c r="K34" s="17"/>
      <c r="L34" s="17"/>
      <c r="M34" s="17"/>
      <c r="N34" s="17"/>
      <c r="O34" s="17"/>
      <c r="P34" s="10" t="str">
        <f>VLOOKUP(J34,'Offence Database'!$A$7:$B$1360,2, )</f>
        <v>-</v>
      </c>
      <c r="Q34" s="10" t="str">
        <f>VLOOKUP(K34,'Offence Database'!$A$7:$B$1360,2, )</f>
        <v>-</v>
      </c>
      <c r="R34" s="10" t="str">
        <f>VLOOKUP(L34,'Offence Database'!$A$7:$B$1360,2, )</f>
        <v>-</v>
      </c>
      <c r="S34" s="10" t="str">
        <f>VLOOKUP(M34,'Offence Database'!$A$7:$B$1360,2, )</f>
        <v>-</v>
      </c>
      <c r="T34" s="10" t="str">
        <f>VLOOKUP(N34,'Offence Database'!$A$7:$B$1360,2, )</f>
        <v>-</v>
      </c>
      <c r="U34" s="10" t="str">
        <f>VLOOKUP(O34,'Offence Database'!$A$7:$B$1360,2, )</f>
        <v>-</v>
      </c>
      <c r="V34" s="10" t="str">
        <f>VLOOKUP(J34,'Offence Database'!$A$7:$C$1360,3, )</f>
        <v>-</v>
      </c>
      <c r="W34" s="10" t="str">
        <f>VLOOKUP(K34,'Offence Database'!$A$7:$C$1360,3, )</f>
        <v>-</v>
      </c>
      <c r="X34" s="10" t="str">
        <f>VLOOKUP(L34,'Offence Database'!$A$7:$C$1360,3, )</f>
        <v>-</v>
      </c>
      <c r="Y34" s="10" t="str">
        <f>VLOOKUP(M34,'Offence Database'!$A$7:$C$1360,3, )</f>
        <v>-</v>
      </c>
      <c r="Z34" s="10" t="str">
        <f>VLOOKUP(N34,'Offence Database'!$A$7:$C$1360,3, )</f>
        <v>-</v>
      </c>
      <c r="AA34" s="10" t="str">
        <f>VLOOKUP(O34,'Offence Database'!$A$7:$C$1360,3, )</f>
        <v>-</v>
      </c>
      <c r="AB34" s="10">
        <f t="shared" ref="AB34:AG34" si="88">IF(V34="Non-Bailable",$AB$1,$AC$1)</f>
        <v>0</v>
      </c>
      <c r="AC34" s="10">
        <f t="shared" si="88"/>
        <v>0</v>
      </c>
      <c r="AD34" s="10">
        <f t="shared" si="88"/>
        <v>0</v>
      </c>
      <c r="AE34" s="10">
        <f t="shared" si="88"/>
        <v>0</v>
      </c>
      <c r="AF34" s="10">
        <f t="shared" si="88"/>
        <v>0</v>
      </c>
      <c r="AG34" s="10">
        <f t="shared" si="88"/>
        <v>0</v>
      </c>
      <c r="AH34" s="10">
        <f t="shared" si="1"/>
        <v>0</v>
      </c>
      <c r="AI34" s="17" t="str">
        <f t="shared" si="2"/>
        <v>Bailable</v>
      </c>
      <c r="AJ34" s="10" t="str">
        <f>VLOOKUP(J34,'Offence Database'!$A$7:$D$1360,4, )</f>
        <v>-</v>
      </c>
      <c r="AK34" s="10" t="str">
        <f>VLOOKUP(K34,'Offence Database'!$A$7:$D$1360,4, )</f>
        <v>-</v>
      </c>
      <c r="AL34" s="10" t="str">
        <f>VLOOKUP(L34,'Offence Database'!$A$7:$D$1360,4, )</f>
        <v>-</v>
      </c>
      <c r="AM34" s="10" t="str">
        <f>VLOOKUP(M34,'Offence Database'!$A$7:$D$1360,4, )</f>
        <v>-</v>
      </c>
      <c r="AN34" s="10" t="str">
        <f>VLOOKUP(N34,'Offence Database'!$A$7:$D$1360,4, )</f>
        <v>-</v>
      </c>
      <c r="AO34" s="10" t="str">
        <f>VLOOKUP(O34,'Offence Database'!$A$7:$D$1360,4, )</f>
        <v>-</v>
      </c>
      <c r="AP34" s="10">
        <f t="shared" ref="AP34:AU34" si="89">IF(AJ34="Non-Compoundable",$AB$1,$AC$1)</f>
        <v>0</v>
      </c>
      <c r="AQ34" s="10">
        <f t="shared" si="89"/>
        <v>0</v>
      </c>
      <c r="AR34" s="10">
        <f t="shared" si="89"/>
        <v>0</v>
      </c>
      <c r="AS34" s="10">
        <f t="shared" si="89"/>
        <v>0</v>
      </c>
      <c r="AT34" s="10">
        <f t="shared" si="89"/>
        <v>0</v>
      </c>
      <c r="AU34" s="10">
        <f t="shared" si="89"/>
        <v>0</v>
      </c>
      <c r="AV34" s="10">
        <f t="shared" si="4"/>
        <v>0</v>
      </c>
      <c r="AW34" s="17" t="str">
        <f t="shared" si="5"/>
        <v>Compoundable</v>
      </c>
      <c r="AX34" s="24"/>
      <c r="AY34" s="26">
        <f t="shared" si="6"/>
        <v>2</v>
      </c>
      <c r="AZ34" s="27">
        <f t="shared" si="7"/>
        <v>60</v>
      </c>
      <c r="BA34" s="28">
        <f t="shared" si="8"/>
        <v>0</v>
      </c>
      <c r="BB34" s="28">
        <f t="shared" ca="1" si="9"/>
        <v>0</v>
      </c>
      <c r="BC34" s="29" t="str">
        <f t="shared" si="10"/>
        <v>YES</v>
      </c>
      <c r="BD34" s="10" t="str">
        <f t="shared" si="11"/>
        <v>YES</v>
      </c>
      <c r="BE34" s="29" t="str">
        <f t="shared" ca="1" si="12"/>
        <v>NO</v>
      </c>
      <c r="BF34" s="29" t="str">
        <f t="shared" ca="1" si="13"/>
        <v>YES</v>
      </c>
      <c r="BG34" s="29" t="str">
        <f t="shared" ca="1" si="14"/>
        <v>YES</v>
      </c>
      <c r="BH34" s="29" t="str">
        <f t="shared" ca="1" si="15"/>
        <v>YES</v>
      </c>
      <c r="BI34" s="10">
        <f t="shared" ca="1" si="16"/>
        <v>1</v>
      </c>
      <c r="BJ34" s="28">
        <f t="shared" si="17"/>
        <v>0</v>
      </c>
      <c r="BK34" s="30">
        <f t="shared" si="18"/>
        <v>0</v>
      </c>
      <c r="BL34" s="31">
        <f t="shared" ca="1" si="19"/>
        <v>-119.72328767123288</v>
      </c>
      <c r="BM34" s="28">
        <f t="shared" si="20"/>
        <v>0</v>
      </c>
      <c r="BN34" s="28">
        <f t="shared" si="21"/>
        <v>0</v>
      </c>
      <c r="BO34" s="30">
        <f t="shared" si="22"/>
        <v>0</v>
      </c>
      <c r="BP34" s="31">
        <f t="shared" ca="1" si="23"/>
        <v>-119.72328767123288</v>
      </c>
      <c r="BQ34" s="32">
        <f t="shared" ca="1" si="24"/>
        <v>119.72328767123288</v>
      </c>
      <c r="BR34" s="32"/>
    </row>
    <row r="35" spans="1:70" ht="12" customHeight="1" x14ac:dyDescent="0.25">
      <c r="A35" s="10">
        <f t="shared" si="25"/>
        <v>34</v>
      </c>
      <c r="B35" s="11"/>
      <c r="C35" s="12"/>
      <c r="D35" s="13"/>
      <c r="E35" s="13"/>
      <c r="F35" s="13"/>
      <c r="G35" s="14"/>
      <c r="H35" s="15"/>
      <c r="I35" s="27"/>
      <c r="J35" s="17"/>
      <c r="K35" s="17"/>
      <c r="L35" s="17"/>
      <c r="M35" s="17"/>
      <c r="N35" s="17"/>
      <c r="O35" s="17"/>
      <c r="P35" s="10" t="str">
        <f>VLOOKUP(J35,'Offence Database'!$A$7:$B$1360,2, )</f>
        <v>-</v>
      </c>
      <c r="Q35" s="10" t="str">
        <f>VLOOKUP(K35,'Offence Database'!$A$7:$B$1360,2, )</f>
        <v>-</v>
      </c>
      <c r="R35" s="10" t="str">
        <f>VLOOKUP(L35,'Offence Database'!$A$7:$B$1360,2, )</f>
        <v>-</v>
      </c>
      <c r="S35" s="10" t="str">
        <f>VLOOKUP(M35,'Offence Database'!$A$7:$B$1360,2, )</f>
        <v>-</v>
      </c>
      <c r="T35" s="10" t="str">
        <f>VLOOKUP(N35,'Offence Database'!$A$7:$B$1360,2, )</f>
        <v>-</v>
      </c>
      <c r="U35" s="10" t="str">
        <f>VLOOKUP(O35,'Offence Database'!$A$7:$B$1360,2, )</f>
        <v>-</v>
      </c>
      <c r="V35" s="10" t="str">
        <f>VLOOKUP(J35,'Offence Database'!$A$7:$C$1360,3, )</f>
        <v>-</v>
      </c>
      <c r="W35" s="10" t="str">
        <f>VLOOKUP(K35,'Offence Database'!$A$7:$C$1360,3, )</f>
        <v>-</v>
      </c>
      <c r="X35" s="10" t="str">
        <f>VLOOKUP(L35,'Offence Database'!$A$7:$C$1360,3, )</f>
        <v>-</v>
      </c>
      <c r="Y35" s="10" t="str">
        <f>VLOOKUP(M35,'Offence Database'!$A$7:$C$1360,3, )</f>
        <v>-</v>
      </c>
      <c r="Z35" s="10" t="str">
        <f>VLOOKUP(N35,'Offence Database'!$A$7:$C$1360,3, )</f>
        <v>-</v>
      </c>
      <c r="AA35" s="10" t="str">
        <f>VLOOKUP(O35,'Offence Database'!$A$7:$C$1360,3, )</f>
        <v>-</v>
      </c>
      <c r="AB35" s="10">
        <f t="shared" ref="AB35:AG35" si="90">IF(V35="Non-Bailable",$AB$1,$AC$1)</f>
        <v>0</v>
      </c>
      <c r="AC35" s="10">
        <f t="shared" si="90"/>
        <v>0</v>
      </c>
      <c r="AD35" s="10">
        <f t="shared" si="90"/>
        <v>0</v>
      </c>
      <c r="AE35" s="10">
        <f t="shared" si="90"/>
        <v>0</v>
      </c>
      <c r="AF35" s="10">
        <f t="shared" si="90"/>
        <v>0</v>
      </c>
      <c r="AG35" s="10">
        <f t="shared" si="90"/>
        <v>0</v>
      </c>
      <c r="AH35" s="10">
        <f t="shared" si="1"/>
        <v>0</v>
      </c>
      <c r="AI35" s="17" t="str">
        <f t="shared" si="2"/>
        <v>Bailable</v>
      </c>
      <c r="AJ35" s="10" t="str">
        <f>VLOOKUP(J35,'Offence Database'!$A$7:$D$1360,4, )</f>
        <v>-</v>
      </c>
      <c r="AK35" s="10" t="str">
        <f>VLOOKUP(K35,'Offence Database'!$A$7:$D$1360,4, )</f>
        <v>-</v>
      </c>
      <c r="AL35" s="10" t="str">
        <f>VLOOKUP(L35,'Offence Database'!$A$7:$D$1360,4, )</f>
        <v>-</v>
      </c>
      <c r="AM35" s="10" t="str">
        <f>VLOOKUP(M35,'Offence Database'!$A$7:$D$1360,4, )</f>
        <v>-</v>
      </c>
      <c r="AN35" s="10" t="str">
        <f>VLOOKUP(N35,'Offence Database'!$A$7:$D$1360,4, )</f>
        <v>-</v>
      </c>
      <c r="AO35" s="10" t="str">
        <f>VLOOKUP(O35,'Offence Database'!$A$7:$D$1360,4, )</f>
        <v>-</v>
      </c>
      <c r="AP35" s="10">
        <f t="shared" ref="AP35:AU35" si="91">IF(AJ35="Non-Compoundable",$AB$1,$AC$1)</f>
        <v>0</v>
      </c>
      <c r="AQ35" s="10">
        <f t="shared" si="91"/>
        <v>0</v>
      </c>
      <c r="AR35" s="10">
        <f t="shared" si="91"/>
        <v>0</v>
      </c>
      <c r="AS35" s="10">
        <f t="shared" si="91"/>
        <v>0</v>
      </c>
      <c r="AT35" s="10">
        <f t="shared" si="91"/>
        <v>0</v>
      </c>
      <c r="AU35" s="10">
        <f t="shared" si="91"/>
        <v>0</v>
      </c>
      <c r="AV35" s="10">
        <f t="shared" si="4"/>
        <v>0</v>
      </c>
      <c r="AW35" s="17" t="str">
        <f t="shared" si="5"/>
        <v>Compoundable</v>
      </c>
      <c r="AX35" s="24"/>
      <c r="AY35" s="26">
        <f t="shared" si="6"/>
        <v>2</v>
      </c>
      <c r="AZ35" s="27">
        <f t="shared" si="7"/>
        <v>60</v>
      </c>
      <c r="BA35" s="28">
        <f t="shared" si="8"/>
        <v>0</v>
      </c>
      <c r="BB35" s="28">
        <f t="shared" ca="1" si="9"/>
        <v>0</v>
      </c>
      <c r="BC35" s="29" t="str">
        <f t="shared" si="10"/>
        <v>YES</v>
      </c>
      <c r="BD35" s="10" t="str">
        <f t="shared" si="11"/>
        <v>YES</v>
      </c>
      <c r="BE35" s="29" t="str">
        <f t="shared" ca="1" si="12"/>
        <v>NO</v>
      </c>
      <c r="BF35" s="29" t="str">
        <f t="shared" ca="1" si="13"/>
        <v>YES</v>
      </c>
      <c r="BG35" s="29" t="str">
        <f t="shared" ca="1" si="14"/>
        <v>YES</v>
      </c>
      <c r="BH35" s="29" t="str">
        <f t="shared" ca="1" si="15"/>
        <v>YES</v>
      </c>
      <c r="BI35" s="10">
        <f t="shared" ca="1" si="16"/>
        <v>1</v>
      </c>
      <c r="BJ35" s="28">
        <f t="shared" si="17"/>
        <v>0</v>
      </c>
      <c r="BK35" s="30">
        <f t="shared" si="18"/>
        <v>0</v>
      </c>
      <c r="BL35" s="31">
        <f t="shared" ca="1" si="19"/>
        <v>-119.72328767123288</v>
      </c>
      <c r="BM35" s="28">
        <f t="shared" si="20"/>
        <v>0</v>
      </c>
      <c r="BN35" s="28">
        <f t="shared" si="21"/>
        <v>0</v>
      </c>
      <c r="BO35" s="30">
        <f t="shared" si="22"/>
        <v>0</v>
      </c>
      <c r="BP35" s="31">
        <f t="shared" ca="1" si="23"/>
        <v>-119.72328767123288</v>
      </c>
      <c r="BQ35" s="32">
        <f t="shared" ca="1" si="24"/>
        <v>119.72328767123288</v>
      </c>
      <c r="BR35" s="32"/>
    </row>
    <row r="36" spans="1:70" ht="12" customHeight="1" x14ac:dyDescent="0.25">
      <c r="A36" s="10">
        <f t="shared" si="25"/>
        <v>35</v>
      </c>
      <c r="B36" s="11"/>
      <c r="C36" s="12"/>
      <c r="D36" s="13"/>
      <c r="E36" s="13"/>
      <c r="F36" s="13"/>
      <c r="G36" s="14"/>
      <c r="H36" s="15"/>
      <c r="I36" s="27"/>
      <c r="J36" s="17"/>
      <c r="K36" s="17"/>
      <c r="L36" s="17"/>
      <c r="M36" s="17"/>
      <c r="N36" s="17"/>
      <c r="O36" s="17"/>
      <c r="P36" s="10" t="str">
        <f>VLOOKUP(J36,'Offence Database'!$A$7:$B$1360,2, )</f>
        <v>-</v>
      </c>
      <c r="Q36" s="10" t="str">
        <f>VLOOKUP(K36,'Offence Database'!$A$7:$B$1360,2, )</f>
        <v>-</v>
      </c>
      <c r="R36" s="10" t="str">
        <f>VLOOKUP(L36,'Offence Database'!$A$7:$B$1360,2, )</f>
        <v>-</v>
      </c>
      <c r="S36" s="10" t="str">
        <f>VLOOKUP(M36,'Offence Database'!$A$7:$B$1360,2, )</f>
        <v>-</v>
      </c>
      <c r="T36" s="10" t="str">
        <f>VLOOKUP(N36,'Offence Database'!$A$7:$B$1360,2, )</f>
        <v>-</v>
      </c>
      <c r="U36" s="10" t="str">
        <f>VLOOKUP(O36,'Offence Database'!$A$7:$B$1360,2, )</f>
        <v>-</v>
      </c>
      <c r="V36" s="10" t="str">
        <f>VLOOKUP(J36,'Offence Database'!$A$7:$C$1360,3, )</f>
        <v>-</v>
      </c>
      <c r="W36" s="10" t="str">
        <f>VLOOKUP(K36,'Offence Database'!$A$7:$C$1360,3, )</f>
        <v>-</v>
      </c>
      <c r="X36" s="10" t="str">
        <f>VLOOKUP(L36,'Offence Database'!$A$7:$C$1360,3, )</f>
        <v>-</v>
      </c>
      <c r="Y36" s="10" t="str">
        <f>VLOOKUP(M36,'Offence Database'!$A$7:$C$1360,3, )</f>
        <v>-</v>
      </c>
      <c r="Z36" s="10" t="str">
        <f>VLOOKUP(N36,'Offence Database'!$A$7:$C$1360,3, )</f>
        <v>-</v>
      </c>
      <c r="AA36" s="10" t="str">
        <f>VLOOKUP(O36,'Offence Database'!$A$7:$C$1360,3, )</f>
        <v>-</v>
      </c>
      <c r="AB36" s="10">
        <f t="shared" ref="AB36:AG36" si="92">IF(V36="Non-Bailable",$AB$1,$AC$1)</f>
        <v>0</v>
      </c>
      <c r="AC36" s="10">
        <f t="shared" si="92"/>
        <v>0</v>
      </c>
      <c r="AD36" s="10">
        <f t="shared" si="92"/>
        <v>0</v>
      </c>
      <c r="AE36" s="10">
        <f t="shared" si="92"/>
        <v>0</v>
      </c>
      <c r="AF36" s="10">
        <f t="shared" si="92"/>
        <v>0</v>
      </c>
      <c r="AG36" s="10">
        <f t="shared" si="92"/>
        <v>0</v>
      </c>
      <c r="AH36" s="10">
        <f t="shared" si="1"/>
        <v>0</v>
      </c>
      <c r="AI36" s="17" t="str">
        <f t="shared" si="2"/>
        <v>Bailable</v>
      </c>
      <c r="AJ36" s="10" t="str">
        <f>VLOOKUP(J36,'Offence Database'!$A$7:$D$1360,4, )</f>
        <v>-</v>
      </c>
      <c r="AK36" s="10" t="str">
        <f>VLOOKUP(K36,'Offence Database'!$A$7:$D$1360,4, )</f>
        <v>-</v>
      </c>
      <c r="AL36" s="10" t="str">
        <f>VLOOKUP(L36,'Offence Database'!$A$7:$D$1360,4, )</f>
        <v>-</v>
      </c>
      <c r="AM36" s="10" t="str">
        <f>VLOOKUP(M36,'Offence Database'!$A$7:$D$1360,4, )</f>
        <v>-</v>
      </c>
      <c r="AN36" s="10" t="str">
        <f>VLOOKUP(N36,'Offence Database'!$A$7:$D$1360,4, )</f>
        <v>-</v>
      </c>
      <c r="AO36" s="10" t="str">
        <f>VLOOKUP(O36,'Offence Database'!$A$7:$D$1360,4, )</f>
        <v>-</v>
      </c>
      <c r="AP36" s="10">
        <f t="shared" ref="AP36:AU36" si="93">IF(AJ36="Non-Compoundable",$AB$1,$AC$1)</f>
        <v>0</v>
      </c>
      <c r="AQ36" s="10">
        <f t="shared" si="93"/>
        <v>0</v>
      </c>
      <c r="AR36" s="10">
        <f t="shared" si="93"/>
        <v>0</v>
      </c>
      <c r="AS36" s="10">
        <f t="shared" si="93"/>
        <v>0</v>
      </c>
      <c r="AT36" s="10">
        <f t="shared" si="93"/>
        <v>0</v>
      </c>
      <c r="AU36" s="10">
        <f t="shared" si="93"/>
        <v>0</v>
      </c>
      <c r="AV36" s="10">
        <f t="shared" si="4"/>
        <v>0</v>
      </c>
      <c r="AW36" s="17" t="str">
        <f t="shared" si="5"/>
        <v>Compoundable</v>
      </c>
      <c r="AX36" s="24"/>
      <c r="AY36" s="26">
        <f t="shared" si="6"/>
        <v>2</v>
      </c>
      <c r="AZ36" s="27">
        <f t="shared" si="7"/>
        <v>60</v>
      </c>
      <c r="BA36" s="28">
        <f t="shared" si="8"/>
        <v>0</v>
      </c>
      <c r="BB36" s="28">
        <f t="shared" ca="1" si="9"/>
        <v>0</v>
      </c>
      <c r="BC36" s="29" t="str">
        <f t="shared" si="10"/>
        <v>YES</v>
      </c>
      <c r="BD36" s="10" t="str">
        <f t="shared" si="11"/>
        <v>YES</v>
      </c>
      <c r="BE36" s="29" t="str">
        <f t="shared" ca="1" si="12"/>
        <v>NO</v>
      </c>
      <c r="BF36" s="29" t="str">
        <f t="shared" ca="1" si="13"/>
        <v>YES</v>
      </c>
      <c r="BG36" s="29" t="str">
        <f t="shared" ca="1" si="14"/>
        <v>YES</v>
      </c>
      <c r="BH36" s="29" t="str">
        <f t="shared" ca="1" si="15"/>
        <v>YES</v>
      </c>
      <c r="BI36" s="10">
        <f t="shared" ca="1" si="16"/>
        <v>1</v>
      </c>
      <c r="BJ36" s="28">
        <f t="shared" si="17"/>
        <v>0</v>
      </c>
      <c r="BK36" s="30">
        <f t="shared" si="18"/>
        <v>0</v>
      </c>
      <c r="BL36" s="31">
        <f t="shared" ca="1" si="19"/>
        <v>-119.72328767123288</v>
      </c>
      <c r="BM36" s="28">
        <f t="shared" si="20"/>
        <v>0</v>
      </c>
      <c r="BN36" s="28">
        <f t="shared" si="21"/>
        <v>0</v>
      </c>
      <c r="BO36" s="30">
        <f t="shared" si="22"/>
        <v>0</v>
      </c>
      <c r="BP36" s="31">
        <f t="shared" ca="1" si="23"/>
        <v>-119.72328767123288</v>
      </c>
      <c r="BQ36" s="32">
        <f t="shared" ca="1" si="24"/>
        <v>119.72328767123288</v>
      </c>
      <c r="BR36" s="32"/>
    </row>
    <row r="37" spans="1:70" ht="12" customHeight="1" x14ac:dyDescent="0.25">
      <c r="A37" s="10">
        <f t="shared" si="25"/>
        <v>36</v>
      </c>
      <c r="B37" s="11"/>
      <c r="C37" s="12"/>
      <c r="D37" s="13"/>
      <c r="E37" s="13"/>
      <c r="F37" s="13"/>
      <c r="G37" s="14"/>
      <c r="H37" s="15"/>
      <c r="I37" s="27"/>
      <c r="J37" s="17"/>
      <c r="K37" s="17"/>
      <c r="L37" s="17"/>
      <c r="M37" s="17"/>
      <c r="N37" s="17"/>
      <c r="O37" s="17"/>
      <c r="P37" s="10" t="str">
        <f>VLOOKUP(J37,'Offence Database'!$A$7:$B$1360,2, )</f>
        <v>-</v>
      </c>
      <c r="Q37" s="10" t="str">
        <f>VLOOKUP(K37,'Offence Database'!$A$7:$B$1360,2, )</f>
        <v>-</v>
      </c>
      <c r="R37" s="10" t="str">
        <f>VLOOKUP(L37,'Offence Database'!$A$7:$B$1360,2, )</f>
        <v>-</v>
      </c>
      <c r="S37" s="10" t="str">
        <f>VLOOKUP(M37,'Offence Database'!$A$7:$B$1360,2, )</f>
        <v>-</v>
      </c>
      <c r="T37" s="10" t="str">
        <f>VLOOKUP(N37,'Offence Database'!$A$7:$B$1360,2, )</f>
        <v>-</v>
      </c>
      <c r="U37" s="10" t="str">
        <f>VLOOKUP(O37,'Offence Database'!$A$7:$B$1360,2, )</f>
        <v>-</v>
      </c>
      <c r="V37" s="10" t="str">
        <f>VLOOKUP(J37,'Offence Database'!$A$7:$C$1360,3, )</f>
        <v>-</v>
      </c>
      <c r="W37" s="10" t="str">
        <f>VLOOKUP(K37,'Offence Database'!$A$7:$C$1360,3, )</f>
        <v>-</v>
      </c>
      <c r="X37" s="10" t="str">
        <f>VLOOKUP(L37,'Offence Database'!$A$7:$C$1360,3, )</f>
        <v>-</v>
      </c>
      <c r="Y37" s="10" t="str">
        <f>VLOOKUP(M37,'Offence Database'!$A$7:$C$1360,3, )</f>
        <v>-</v>
      </c>
      <c r="Z37" s="10" t="str">
        <f>VLOOKUP(N37,'Offence Database'!$A$7:$C$1360,3, )</f>
        <v>-</v>
      </c>
      <c r="AA37" s="10" t="str">
        <f>VLOOKUP(O37,'Offence Database'!$A$7:$C$1360,3, )</f>
        <v>-</v>
      </c>
      <c r="AB37" s="10">
        <f t="shared" ref="AB37:AG37" si="94">IF(V37="Non-Bailable",$AB$1,$AC$1)</f>
        <v>0</v>
      </c>
      <c r="AC37" s="10">
        <f t="shared" si="94"/>
        <v>0</v>
      </c>
      <c r="AD37" s="10">
        <f t="shared" si="94"/>
        <v>0</v>
      </c>
      <c r="AE37" s="10">
        <f t="shared" si="94"/>
        <v>0</v>
      </c>
      <c r="AF37" s="10">
        <f t="shared" si="94"/>
        <v>0</v>
      </c>
      <c r="AG37" s="10">
        <f t="shared" si="94"/>
        <v>0</v>
      </c>
      <c r="AH37" s="10">
        <f t="shared" si="1"/>
        <v>0</v>
      </c>
      <c r="AI37" s="17" t="str">
        <f t="shared" si="2"/>
        <v>Bailable</v>
      </c>
      <c r="AJ37" s="10" t="str">
        <f>VLOOKUP(J37,'Offence Database'!$A$7:$D$1360,4, )</f>
        <v>-</v>
      </c>
      <c r="AK37" s="10" t="str">
        <f>VLOOKUP(K37,'Offence Database'!$A$7:$D$1360,4, )</f>
        <v>-</v>
      </c>
      <c r="AL37" s="10" t="str">
        <f>VLOOKUP(L37,'Offence Database'!$A$7:$D$1360,4, )</f>
        <v>-</v>
      </c>
      <c r="AM37" s="10" t="str">
        <f>VLOOKUP(M37,'Offence Database'!$A$7:$D$1360,4, )</f>
        <v>-</v>
      </c>
      <c r="AN37" s="10" t="str">
        <f>VLOOKUP(N37,'Offence Database'!$A$7:$D$1360,4, )</f>
        <v>-</v>
      </c>
      <c r="AO37" s="10" t="str">
        <f>VLOOKUP(O37,'Offence Database'!$A$7:$D$1360,4, )</f>
        <v>-</v>
      </c>
      <c r="AP37" s="10">
        <f t="shared" ref="AP37:AU37" si="95">IF(AJ37="Non-Compoundable",$AB$1,$AC$1)</f>
        <v>0</v>
      </c>
      <c r="AQ37" s="10">
        <f t="shared" si="95"/>
        <v>0</v>
      </c>
      <c r="AR37" s="10">
        <f t="shared" si="95"/>
        <v>0</v>
      </c>
      <c r="AS37" s="10">
        <f t="shared" si="95"/>
        <v>0</v>
      </c>
      <c r="AT37" s="10">
        <f t="shared" si="95"/>
        <v>0</v>
      </c>
      <c r="AU37" s="10">
        <f t="shared" si="95"/>
        <v>0</v>
      </c>
      <c r="AV37" s="10">
        <f t="shared" si="4"/>
        <v>0</v>
      </c>
      <c r="AW37" s="17" t="str">
        <f t="shared" si="5"/>
        <v>Compoundable</v>
      </c>
      <c r="AX37" s="24"/>
      <c r="AY37" s="26">
        <f t="shared" si="6"/>
        <v>2</v>
      </c>
      <c r="AZ37" s="27">
        <f t="shared" si="7"/>
        <v>60</v>
      </c>
      <c r="BA37" s="28">
        <f t="shared" si="8"/>
        <v>0</v>
      </c>
      <c r="BB37" s="28">
        <f t="shared" ca="1" si="9"/>
        <v>0</v>
      </c>
      <c r="BC37" s="29" t="str">
        <f t="shared" si="10"/>
        <v>YES</v>
      </c>
      <c r="BD37" s="10" t="str">
        <f t="shared" si="11"/>
        <v>YES</v>
      </c>
      <c r="BE37" s="29" t="str">
        <f t="shared" ca="1" si="12"/>
        <v>NO</v>
      </c>
      <c r="BF37" s="29" t="str">
        <f t="shared" ca="1" si="13"/>
        <v>YES</v>
      </c>
      <c r="BG37" s="29" t="str">
        <f t="shared" ca="1" si="14"/>
        <v>YES</v>
      </c>
      <c r="BH37" s="29" t="str">
        <f t="shared" ca="1" si="15"/>
        <v>YES</v>
      </c>
      <c r="BI37" s="10">
        <f t="shared" ca="1" si="16"/>
        <v>1</v>
      </c>
      <c r="BJ37" s="28">
        <f t="shared" si="17"/>
        <v>0</v>
      </c>
      <c r="BK37" s="30">
        <f t="shared" si="18"/>
        <v>0</v>
      </c>
      <c r="BL37" s="31">
        <f t="shared" ca="1" si="19"/>
        <v>-119.72328767123288</v>
      </c>
      <c r="BM37" s="28">
        <f t="shared" si="20"/>
        <v>0</v>
      </c>
      <c r="BN37" s="28">
        <f t="shared" si="21"/>
        <v>0</v>
      </c>
      <c r="BO37" s="30">
        <f t="shared" si="22"/>
        <v>0</v>
      </c>
      <c r="BP37" s="31">
        <f t="shared" ca="1" si="23"/>
        <v>-119.72328767123288</v>
      </c>
      <c r="BQ37" s="32">
        <f t="shared" ca="1" si="24"/>
        <v>119.72328767123288</v>
      </c>
      <c r="BR37" s="32"/>
    </row>
    <row r="38" spans="1:70" ht="12" customHeight="1" x14ac:dyDescent="0.25">
      <c r="A38" s="10">
        <f t="shared" si="25"/>
        <v>37</v>
      </c>
      <c r="B38" s="11"/>
      <c r="C38" s="12"/>
      <c r="D38" s="13"/>
      <c r="E38" s="13"/>
      <c r="F38" s="13"/>
      <c r="G38" s="14"/>
      <c r="H38" s="15"/>
      <c r="I38" s="27"/>
      <c r="J38" s="17"/>
      <c r="K38" s="17"/>
      <c r="L38" s="17"/>
      <c r="M38" s="17"/>
      <c r="N38" s="17"/>
      <c r="O38" s="17"/>
      <c r="P38" s="10" t="str">
        <f>VLOOKUP(J38,'Offence Database'!$A$7:$B$1360,2, )</f>
        <v>-</v>
      </c>
      <c r="Q38" s="10" t="str">
        <f>VLOOKUP(K38,'Offence Database'!$A$7:$B$1360,2, )</f>
        <v>-</v>
      </c>
      <c r="R38" s="10" t="str">
        <f>VLOOKUP(L38,'Offence Database'!$A$7:$B$1360,2, )</f>
        <v>-</v>
      </c>
      <c r="S38" s="10" t="str">
        <f>VLOOKUP(M38,'Offence Database'!$A$7:$B$1360,2, )</f>
        <v>-</v>
      </c>
      <c r="T38" s="10" t="str">
        <f>VLOOKUP(N38,'Offence Database'!$A$7:$B$1360,2, )</f>
        <v>-</v>
      </c>
      <c r="U38" s="10" t="str">
        <f>VLOOKUP(O38,'Offence Database'!$A$7:$B$1360,2, )</f>
        <v>-</v>
      </c>
      <c r="V38" s="10" t="str">
        <f>VLOOKUP(J38,'Offence Database'!$A$7:$C$1360,3, )</f>
        <v>-</v>
      </c>
      <c r="W38" s="10" t="str">
        <f>VLOOKUP(K38,'Offence Database'!$A$7:$C$1360,3, )</f>
        <v>-</v>
      </c>
      <c r="X38" s="10" t="str">
        <f>VLOOKUP(L38,'Offence Database'!$A$7:$C$1360,3, )</f>
        <v>-</v>
      </c>
      <c r="Y38" s="10" t="str">
        <f>VLOOKUP(M38,'Offence Database'!$A$7:$C$1360,3, )</f>
        <v>-</v>
      </c>
      <c r="Z38" s="10" t="str">
        <f>VLOOKUP(N38,'Offence Database'!$A$7:$C$1360,3, )</f>
        <v>-</v>
      </c>
      <c r="AA38" s="10" t="str">
        <f>VLOOKUP(O38,'Offence Database'!$A$7:$C$1360,3, )</f>
        <v>-</v>
      </c>
      <c r="AB38" s="10">
        <f t="shared" ref="AB38:AG38" si="96">IF(V38="Non-Bailable",$AB$1,$AC$1)</f>
        <v>0</v>
      </c>
      <c r="AC38" s="10">
        <f t="shared" si="96"/>
        <v>0</v>
      </c>
      <c r="AD38" s="10">
        <f t="shared" si="96"/>
        <v>0</v>
      </c>
      <c r="AE38" s="10">
        <f t="shared" si="96"/>
        <v>0</v>
      </c>
      <c r="AF38" s="10">
        <f t="shared" si="96"/>
        <v>0</v>
      </c>
      <c r="AG38" s="10">
        <f t="shared" si="96"/>
        <v>0</v>
      </c>
      <c r="AH38" s="10">
        <f t="shared" si="1"/>
        <v>0</v>
      </c>
      <c r="AI38" s="17" t="str">
        <f t="shared" si="2"/>
        <v>Bailable</v>
      </c>
      <c r="AJ38" s="10" t="str">
        <f>VLOOKUP(J38,'Offence Database'!$A$7:$D$1360,4, )</f>
        <v>-</v>
      </c>
      <c r="AK38" s="10" t="str">
        <f>VLOOKUP(K38,'Offence Database'!$A$7:$D$1360,4, )</f>
        <v>-</v>
      </c>
      <c r="AL38" s="10" t="str">
        <f>VLOOKUP(L38,'Offence Database'!$A$7:$D$1360,4, )</f>
        <v>-</v>
      </c>
      <c r="AM38" s="10" t="str">
        <f>VLOOKUP(M38,'Offence Database'!$A$7:$D$1360,4, )</f>
        <v>-</v>
      </c>
      <c r="AN38" s="10" t="str">
        <f>VLOOKUP(N38,'Offence Database'!$A$7:$D$1360,4, )</f>
        <v>-</v>
      </c>
      <c r="AO38" s="10" t="str">
        <f>VLOOKUP(O38,'Offence Database'!$A$7:$D$1360,4, )</f>
        <v>-</v>
      </c>
      <c r="AP38" s="10">
        <f t="shared" ref="AP38:AU38" si="97">IF(AJ38="Non-Compoundable",$AB$1,$AC$1)</f>
        <v>0</v>
      </c>
      <c r="AQ38" s="10">
        <f t="shared" si="97"/>
        <v>0</v>
      </c>
      <c r="AR38" s="10">
        <f t="shared" si="97"/>
        <v>0</v>
      </c>
      <c r="AS38" s="10">
        <f t="shared" si="97"/>
        <v>0</v>
      </c>
      <c r="AT38" s="10">
        <f t="shared" si="97"/>
        <v>0</v>
      </c>
      <c r="AU38" s="10">
        <f t="shared" si="97"/>
        <v>0</v>
      </c>
      <c r="AV38" s="10">
        <f t="shared" si="4"/>
        <v>0</v>
      </c>
      <c r="AW38" s="17" t="str">
        <f t="shared" si="5"/>
        <v>Compoundable</v>
      </c>
      <c r="AX38" s="24"/>
      <c r="AY38" s="26">
        <f t="shared" si="6"/>
        <v>2</v>
      </c>
      <c r="AZ38" s="27">
        <f t="shared" si="7"/>
        <v>60</v>
      </c>
      <c r="BA38" s="28">
        <f t="shared" si="8"/>
        <v>0</v>
      </c>
      <c r="BB38" s="28">
        <f t="shared" ca="1" si="9"/>
        <v>0</v>
      </c>
      <c r="BC38" s="29" t="str">
        <f t="shared" si="10"/>
        <v>YES</v>
      </c>
      <c r="BD38" s="10" t="str">
        <f t="shared" si="11"/>
        <v>YES</v>
      </c>
      <c r="BE38" s="29" t="str">
        <f t="shared" ca="1" si="12"/>
        <v>NO</v>
      </c>
      <c r="BF38" s="29" t="str">
        <f t="shared" ca="1" si="13"/>
        <v>YES</v>
      </c>
      <c r="BG38" s="29" t="str">
        <f t="shared" ca="1" si="14"/>
        <v>YES</v>
      </c>
      <c r="BH38" s="29" t="str">
        <f t="shared" ca="1" si="15"/>
        <v>YES</v>
      </c>
      <c r="BI38" s="10">
        <f t="shared" ca="1" si="16"/>
        <v>1</v>
      </c>
      <c r="BJ38" s="28">
        <f t="shared" si="17"/>
        <v>0</v>
      </c>
      <c r="BK38" s="30">
        <f t="shared" si="18"/>
        <v>0</v>
      </c>
      <c r="BL38" s="31">
        <f t="shared" ca="1" si="19"/>
        <v>-119.72328767123288</v>
      </c>
      <c r="BM38" s="28">
        <f t="shared" si="20"/>
        <v>0</v>
      </c>
      <c r="BN38" s="28">
        <f t="shared" si="21"/>
        <v>0</v>
      </c>
      <c r="BO38" s="30">
        <f t="shared" si="22"/>
        <v>0</v>
      </c>
      <c r="BP38" s="31">
        <f t="shared" ca="1" si="23"/>
        <v>-119.72328767123288</v>
      </c>
      <c r="BQ38" s="32">
        <f t="shared" ca="1" si="24"/>
        <v>119.72328767123288</v>
      </c>
      <c r="BR38" s="32"/>
    </row>
    <row r="39" spans="1:70" ht="12" customHeight="1" x14ac:dyDescent="0.25">
      <c r="A39" s="10">
        <f t="shared" si="25"/>
        <v>38</v>
      </c>
      <c r="B39" s="11"/>
      <c r="C39" s="12"/>
      <c r="D39" s="13"/>
      <c r="E39" s="13"/>
      <c r="F39" s="13"/>
      <c r="G39" s="14"/>
      <c r="H39" s="15"/>
      <c r="I39" s="27"/>
      <c r="J39" s="17"/>
      <c r="K39" s="17"/>
      <c r="L39" s="17"/>
      <c r="M39" s="17"/>
      <c r="N39" s="17"/>
      <c r="O39" s="17"/>
      <c r="P39" s="10" t="str">
        <f>VLOOKUP(J39,'Offence Database'!$A$7:$B$1360,2, )</f>
        <v>-</v>
      </c>
      <c r="Q39" s="10" t="str">
        <f>VLOOKUP(K39,'Offence Database'!$A$7:$B$1360,2, )</f>
        <v>-</v>
      </c>
      <c r="R39" s="10" t="str">
        <f>VLOOKUP(L39,'Offence Database'!$A$7:$B$1360,2, )</f>
        <v>-</v>
      </c>
      <c r="S39" s="10" t="str">
        <f>VLOOKUP(M39,'Offence Database'!$A$7:$B$1360,2, )</f>
        <v>-</v>
      </c>
      <c r="T39" s="10" t="str">
        <f>VLOOKUP(N39,'Offence Database'!$A$7:$B$1360,2, )</f>
        <v>-</v>
      </c>
      <c r="U39" s="10" t="str">
        <f>VLOOKUP(O39,'Offence Database'!$A$7:$B$1360,2, )</f>
        <v>-</v>
      </c>
      <c r="V39" s="10" t="str">
        <f>VLOOKUP(J39,'Offence Database'!$A$7:$C$1360,3, )</f>
        <v>-</v>
      </c>
      <c r="W39" s="10" t="str">
        <f>VLOOKUP(K39,'Offence Database'!$A$7:$C$1360,3, )</f>
        <v>-</v>
      </c>
      <c r="X39" s="10" t="str">
        <f>VLOOKUP(L39,'Offence Database'!$A$7:$C$1360,3, )</f>
        <v>-</v>
      </c>
      <c r="Y39" s="10" t="str">
        <f>VLOOKUP(M39,'Offence Database'!$A$7:$C$1360,3, )</f>
        <v>-</v>
      </c>
      <c r="Z39" s="10" t="str">
        <f>VLOOKUP(N39,'Offence Database'!$A$7:$C$1360,3, )</f>
        <v>-</v>
      </c>
      <c r="AA39" s="10" t="str">
        <f>VLOOKUP(O39,'Offence Database'!$A$7:$C$1360,3, )</f>
        <v>-</v>
      </c>
      <c r="AB39" s="10">
        <f t="shared" ref="AB39:AG39" si="98">IF(V39="Non-Bailable",$AB$1,$AC$1)</f>
        <v>0</v>
      </c>
      <c r="AC39" s="10">
        <f t="shared" si="98"/>
        <v>0</v>
      </c>
      <c r="AD39" s="10">
        <f t="shared" si="98"/>
        <v>0</v>
      </c>
      <c r="AE39" s="10">
        <f t="shared" si="98"/>
        <v>0</v>
      </c>
      <c r="AF39" s="10">
        <f t="shared" si="98"/>
        <v>0</v>
      </c>
      <c r="AG39" s="10">
        <f t="shared" si="98"/>
        <v>0</v>
      </c>
      <c r="AH39" s="10">
        <f t="shared" si="1"/>
        <v>0</v>
      </c>
      <c r="AI39" s="17" t="str">
        <f t="shared" si="2"/>
        <v>Bailable</v>
      </c>
      <c r="AJ39" s="10" t="str">
        <f>VLOOKUP(J39,'Offence Database'!$A$7:$D$1360,4, )</f>
        <v>-</v>
      </c>
      <c r="AK39" s="10" t="str">
        <f>VLOOKUP(K39,'Offence Database'!$A$7:$D$1360,4, )</f>
        <v>-</v>
      </c>
      <c r="AL39" s="10" t="str">
        <f>VLOOKUP(L39,'Offence Database'!$A$7:$D$1360,4, )</f>
        <v>-</v>
      </c>
      <c r="AM39" s="10" t="str">
        <f>VLOOKUP(M39,'Offence Database'!$A$7:$D$1360,4, )</f>
        <v>-</v>
      </c>
      <c r="AN39" s="10" t="str">
        <f>VLOOKUP(N39,'Offence Database'!$A$7:$D$1360,4, )</f>
        <v>-</v>
      </c>
      <c r="AO39" s="10" t="str">
        <f>VLOOKUP(O39,'Offence Database'!$A$7:$D$1360,4, )</f>
        <v>-</v>
      </c>
      <c r="AP39" s="10">
        <f t="shared" ref="AP39:AU39" si="99">IF(AJ39="Non-Compoundable",$AB$1,$AC$1)</f>
        <v>0</v>
      </c>
      <c r="AQ39" s="10">
        <f t="shared" si="99"/>
        <v>0</v>
      </c>
      <c r="AR39" s="10">
        <f t="shared" si="99"/>
        <v>0</v>
      </c>
      <c r="AS39" s="10">
        <f t="shared" si="99"/>
        <v>0</v>
      </c>
      <c r="AT39" s="10">
        <f t="shared" si="99"/>
        <v>0</v>
      </c>
      <c r="AU39" s="10">
        <f t="shared" si="99"/>
        <v>0</v>
      </c>
      <c r="AV39" s="10">
        <f t="shared" si="4"/>
        <v>0</v>
      </c>
      <c r="AW39" s="17" t="str">
        <f t="shared" si="5"/>
        <v>Compoundable</v>
      </c>
      <c r="AX39" s="24"/>
      <c r="AY39" s="26">
        <f t="shared" si="6"/>
        <v>2</v>
      </c>
      <c r="AZ39" s="27">
        <f t="shared" si="7"/>
        <v>60</v>
      </c>
      <c r="BA39" s="28">
        <f t="shared" si="8"/>
        <v>0</v>
      </c>
      <c r="BB39" s="28">
        <f t="shared" ca="1" si="9"/>
        <v>0</v>
      </c>
      <c r="BC39" s="29" t="str">
        <f t="shared" si="10"/>
        <v>YES</v>
      </c>
      <c r="BD39" s="10" t="str">
        <f t="shared" si="11"/>
        <v>YES</v>
      </c>
      <c r="BE39" s="29" t="str">
        <f t="shared" ca="1" si="12"/>
        <v>NO</v>
      </c>
      <c r="BF39" s="29" t="str">
        <f t="shared" ca="1" si="13"/>
        <v>YES</v>
      </c>
      <c r="BG39" s="29" t="str">
        <f t="shared" ca="1" si="14"/>
        <v>YES</v>
      </c>
      <c r="BH39" s="29" t="str">
        <f t="shared" ca="1" si="15"/>
        <v>YES</v>
      </c>
      <c r="BI39" s="10">
        <f t="shared" ca="1" si="16"/>
        <v>1</v>
      </c>
      <c r="BJ39" s="28">
        <f t="shared" si="17"/>
        <v>0</v>
      </c>
      <c r="BK39" s="30">
        <f t="shared" si="18"/>
        <v>0</v>
      </c>
      <c r="BL39" s="31">
        <f t="shared" ca="1" si="19"/>
        <v>-119.72328767123288</v>
      </c>
      <c r="BM39" s="28">
        <f t="shared" si="20"/>
        <v>0</v>
      </c>
      <c r="BN39" s="28">
        <f t="shared" si="21"/>
        <v>0</v>
      </c>
      <c r="BO39" s="30">
        <f t="shared" si="22"/>
        <v>0</v>
      </c>
      <c r="BP39" s="31">
        <f t="shared" ca="1" si="23"/>
        <v>-119.72328767123288</v>
      </c>
      <c r="BQ39" s="32">
        <f t="shared" ca="1" si="24"/>
        <v>119.72328767123288</v>
      </c>
      <c r="BR39" s="32"/>
    </row>
    <row r="40" spans="1:70" ht="12" customHeight="1" x14ac:dyDescent="0.25">
      <c r="A40" s="10">
        <f t="shared" si="25"/>
        <v>39</v>
      </c>
      <c r="B40" s="11"/>
      <c r="C40" s="12"/>
      <c r="D40" s="13"/>
      <c r="E40" s="13"/>
      <c r="F40" s="13"/>
      <c r="G40" s="14"/>
      <c r="H40" s="15"/>
      <c r="I40" s="27"/>
      <c r="J40" s="17"/>
      <c r="K40" s="17"/>
      <c r="L40" s="17"/>
      <c r="M40" s="17"/>
      <c r="N40" s="17"/>
      <c r="O40" s="17"/>
      <c r="P40" s="10" t="str">
        <f>VLOOKUP(J40,'Offence Database'!$A$7:$B$1360,2, )</f>
        <v>-</v>
      </c>
      <c r="Q40" s="10" t="str">
        <f>VLOOKUP(K40,'Offence Database'!$A$7:$B$1360,2, )</f>
        <v>-</v>
      </c>
      <c r="R40" s="10" t="str">
        <f>VLOOKUP(L40,'Offence Database'!$A$7:$B$1360,2, )</f>
        <v>-</v>
      </c>
      <c r="S40" s="10" t="str">
        <f>VLOOKUP(M40,'Offence Database'!$A$7:$B$1360,2, )</f>
        <v>-</v>
      </c>
      <c r="T40" s="10" t="str">
        <f>VLOOKUP(N40,'Offence Database'!$A$7:$B$1360,2, )</f>
        <v>-</v>
      </c>
      <c r="U40" s="10" t="str">
        <f>VLOOKUP(O40,'Offence Database'!$A$7:$B$1360,2, )</f>
        <v>-</v>
      </c>
      <c r="V40" s="10" t="str">
        <f>VLOOKUP(J40,'Offence Database'!$A$7:$C$1360,3, )</f>
        <v>-</v>
      </c>
      <c r="W40" s="10" t="str">
        <f>VLOOKUP(K40,'Offence Database'!$A$7:$C$1360,3, )</f>
        <v>-</v>
      </c>
      <c r="X40" s="10" t="str">
        <f>VLOOKUP(L40,'Offence Database'!$A$7:$C$1360,3, )</f>
        <v>-</v>
      </c>
      <c r="Y40" s="10" t="str">
        <f>VLOOKUP(M40,'Offence Database'!$A$7:$C$1360,3, )</f>
        <v>-</v>
      </c>
      <c r="Z40" s="10" t="str">
        <f>VLOOKUP(N40,'Offence Database'!$A$7:$C$1360,3, )</f>
        <v>-</v>
      </c>
      <c r="AA40" s="10" t="str">
        <f>VLOOKUP(O40,'Offence Database'!$A$7:$C$1360,3, )</f>
        <v>-</v>
      </c>
      <c r="AB40" s="10">
        <f t="shared" ref="AB40:AG40" si="100">IF(V40="Non-Bailable",$AB$1,$AC$1)</f>
        <v>0</v>
      </c>
      <c r="AC40" s="10">
        <f t="shared" si="100"/>
        <v>0</v>
      </c>
      <c r="AD40" s="10">
        <f t="shared" si="100"/>
        <v>0</v>
      </c>
      <c r="AE40" s="10">
        <f t="shared" si="100"/>
        <v>0</v>
      </c>
      <c r="AF40" s="10">
        <f t="shared" si="100"/>
        <v>0</v>
      </c>
      <c r="AG40" s="10">
        <f t="shared" si="100"/>
        <v>0</v>
      </c>
      <c r="AH40" s="10">
        <f t="shared" si="1"/>
        <v>0</v>
      </c>
      <c r="AI40" s="17" t="str">
        <f t="shared" si="2"/>
        <v>Bailable</v>
      </c>
      <c r="AJ40" s="10" t="str">
        <f>VLOOKUP(J40,'Offence Database'!$A$7:$D$1360,4, )</f>
        <v>-</v>
      </c>
      <c r="AK40" s="10" t="str">
        <f>VLOOKUP(K40,'Offence Database'!$A$7:$D$1360,4, )</f>
        <v>-</v>
      </c>
      <c r="AL40" s="10" t="str">
        <f>VLOOKUP(L40,'Offence Database'!$A$7:$D$1360,4, )</f>
        <v>-</v>
      </c>
      <c r="AM40" s="10" t="str">
        <f>VLOOKUP(M40,'Offence Database'!$A$7:$D$1360,4, )</f>
        <v>-</v>
      </c>
      <c r="AN40" s="10" t="str">
        <f>VLOOKUP(N40,'Offence Database'!$A$7:$D$1360,4, )</f>
        <v>-</v>
      </c>
      <c r="AO40" s="10" t="str">
        <f>VLOOKUP(O40,'Offence Database'!$A$7:$D$1360,4, )</f>
        <v>-</v>
      </c>
      <c r="AP40" s="10">
        <f t="shared" ref="AP40:AU40" si="101">IF(AJ40="Non-Compoundable",$AB$1,$AC$1)</f>
        <v>0</v>
      </c>
      <c r="AQ40" s="10">
        <f t="shared" si="101"/>
        <v>0</v>
      </c>
      <c r="AR40" s="10">
        <f t="shared" si="101"/>
        <v>0</v>
      </c>
      <c r="AS40" s="10">
        <f t="shared" si="101"/>
        <v>0</v>
      </c>
      <c r="AT40" s="10">
        <f t="shared" si="101"/>
        <v>0</v>
      </c>
      <c r="AU40" s="10">
        <f t="shared" si="101"/>
        <v>0</v>
      </c>
      <c r="AV40" s="10">
        <f t="shared" si="4"/>
        <v>0</v>
      </c>
      <c r="AW40" s="17" t="str">
        <f t="shared" si="5"/>
        <v>Compoundable</v>
      </c>
      <c r="AX40" s="24"/>
      <c r="AY40" s="26">
        <f t="shared" si="6"/>
        <v>2</v>
      </c>
      <c r="AZ40" s="27">
        <f t="shared" si="7"/>
        <v>60</v>
      </c>
      <c r="BA40" s="28">
        <f t="shared" si="8"/>
        <v>0</v>
      </c>
      <c r="BB40" s="28">
        <f t="shared" ca="1" si="9"/>
        <v>0</v>
      </c>
      <c r="BC40" s="29" t="str">
        <f t="shared" si="10"/>
        <v>YES</v>
      </c>
      <c r="BD40" s="10" t="str">
        <f t="shared" si="11"/>
        <v>YES</v>
      </c>
      <c r="BE40" s="29" t="str">
        <f t="shared" ca="1" si="12"/>
        <v>NO</v>
      </c>
      <c r="BF40" s="29" t="str">
        <f t="shared" ca="1" si="13"/>
        <v>YES</v>
      </c>
      <c r="BG40" s="29" t="str">
        <f t="shared" ca="1" si="14"/>
        <v>YES</v>
      </c>
      <c r="BH40" s="29" t="str">
        <f t="shared" ca="1" si="15"/>
        <v>YES</v>
      </c>
      <c r="BI40" s="10">
        <f t="shared" ca="1" si="16"/>
        <v>1</v>
      </c>
      <c r="BJ40" s="28">
        <f t="shared" si="17"/>
        <v>0</v>
      </c>
      <c r="BK40" s="30">
        <f t="shared" si="18"/>
        <v>0</v>
      </c>
      <c r="BL40" s="31">
        <f t="shared" ca="1" si="19"/>
        <v>-119.72328767123288</v>
      </c>
      <c r="BM40" s="28">
        <f t="shared" si="20"/>
        <v>0</v>
      </c>
      <c r="BN40" s="28">
        <f t="shared" si="21"/>
        <v>0</v>
      </c>
      <c r="BO40" s="30">
        <f t="shared" si="22"/>
        <v>0</v>
      </c>
      <c r="BP40" s="31">
        <f t="shared" ca="1" si="23"/>
        <v>-119.72328767123288</v>
      </c>
      <c r="BQ40" s="32">
        <f t="shared" ca="1" si="24"/>
        <v>119.72328767123288</v>
      </c>
      <c r="BR40" s="32"/>
    </row>
    <row r="41" spans="1:70" ht="12" customHeight="1" x14ac:dyDescent="0.25">
      <c r="A41" s="10">
        <f t="shared" si="25"/>
        <v>40</v>
      </c>
      <c r="B41" s="11"/>
      <c r="C41" s="12"/>
      <c r="D41" s="13"/>
      <c r="E41" s="13"/>
      <c r="F41" s="13"/>
      <c r="G41" s="14"/>
      <c r="H41" s="15"/>
      <c r="I41" s="27"/>
      <c r="J41" s="17"/>
      <c r="K41" s="17"/>
      <c r="L41" s="17"/>
      <c r="M41" s="17"/>
      <c r="N41" s="17"/>
      <c r="O41" s="17"/>
      <c r="P41" s="10" t="str">
        <f>VLOOKUP(J41,'Offence Database'!$A$7:$B$1360,2, )</f>
        <v>-</v>
      </c>
      <c r="Q41" s="10" t="str">
        <f>VLOOKUP(K41,'Offence Database'!$A$7:$B$1360,2, )</f>
        <v>-</v>
      </c>
      <c r="R41" s="10" t="str">
        <f>VLOOKUP(L41,'Offence Database'!$A$7:$B$1360,2, )</f>
        <v>-</v>
      </c>
      <c r="S41" s="10" t="str">
        <f>VLOOKUP(M41,'Offence Database'!$A$7:$B$1360,2, )</f>
        <v>-</v>
      </c>
      <c r="T41" s="10" t="str">
        <f>VLOOKUP(N41,'Offence Database'!$A$7:$B$1360,2, )</f>
        <v>-</v>
      </c>
      <c r="U41" s="10" t="str">
        <f>VLOOKUP(O41,'Offence Database'!$A$7:$B$1360,2, )</f>
        <v>-</v>
      </c>
      <c r="V41" s="10" t="str">
        <f>VLOOKUP(J41,'Offence Database'!$A$7:$C$1360,3, )</f>
        <v>-</v>
      </c>
      <c r="W41" s="10" t="str">
        <f>VLOOKUP(K41,'Offence Database'!$A$7:$C$1360,3, )</f>
        <v>-</v>
      </c>
      <c r="X41" s="10" t="str">
        <f>VLOOKUP(L41,'Offence Database'!$A$7:$C$1360,3, )</f>
        <v>-</v>
      </c>
      <c r="Y41" s="10" t="str">
        <f>VLOOKUP(M41,'Offence Database'!$A$7:$C$1360,3, )</f>
        <v>-</v>
      </c>
      <c r="Z41" s="10" t="str">
        <f>VLOOKUP(N41,'Offence Database'!$A$7:$C$1360,3, )</f>
        <v>-</v>
      </c>
      <c r="AA41" s="10" t="str">
        <f>VLOOKUP(O41,'Offence Database'!$A$7:$C$1360,3, )</f>
        <v>-</v>
      </c>
      <c r="AB41" s="10">
        <f t="shared" ref="AB41:AG41" si="102">IF(V41="Non-Bailable",$AB$1,$AC$1)</f>
        <v>0</v>
      </c>
      <c r="AC41" s="10">
        <f t="shared" si="102"/>
        <v>0</v>
      </c>
      <c r="AD41" s="10">
        <f t="shared" si="102"/>
        <v>0</v>
      </c>
      <c r="AE41" s="10">
        <f t="shared" si="102"/>
        <v>0</v>
      </c>
      <c r="AF41" s="10">
        <f t="shared" si="102"/>
        <v>0</v>
      </c>
      <c r="AG41" s="10">
        <f t="shared" si="102"/>
        <v>0</v>
      </c>
      <c r="AH41" s="10">
        <f t="shared" si="1"/>
        <v>0</v>
      </c>
      <c r="AI41" s="17" t="str">
        <f t="shared" si="2"/>
        <v>Bailable</v>
      </c>
      <c r="AJ41" s="10" t="str">
        <f>VLOOKUP(J41,'Offence Database'!$A$7:$D$1360,4, )</f>
        <v>-</v>
      </c>
      <c r="AK41" s="10" t="str">
        <f>VLOOKUP(K41,'Offence Database'!$A$7:$D$1360,4, )</f>
        <v>-</v>
      </c>
      <c r="AL41" s="10" t="str">
        <f>VLOOKUP(L41,'Offence Database'!$A$7:$D$1360,4, )</f>
        <v>-</v>
      </c>
      <c r="AM41" s="10" t="str">
        <f>VLOOKUP(M41,'Offence Database'!$A$7:$D$1360,4, )</f>
        <v>-</v>
      </c>
      <c r="AN41" s="10" t="str">
        <f>VLOOKUP(N41,'Offence Database'!$A$7:$D$1360,4, )</f>
        <v>-</v>
      </c>
      <c r="AO41" s="10" t="str">
        <f>VLOOKUP(O41,'Offence Database'!$A$7:$D$1360,4, )</f>
        <v>-</v>
      </c>
      <c r="AP41" s="10">
        <f t="shared" ref="AP41:AU41" si="103">IF(AJ41="Non-Compoundable",$AB$1,$AC$1)</f>
        <v>0</v>
      </c>
      <c r="AQ41" s="10">
        <f t="shared" si="103"/>
        <v>0</v>
      </c>
      <c r="AR41" s="10">
        <f t="shared" si="103"/>
        <v>0</v>
      </c>
      <c r="AS41" s="10">
        <f t="shared" si="103"/>
        <v>0</v>
      </c>
      <c r="AT41" s="10">
        <f t="shared" si="103"/>
        <v>0</v>
      </c>
      <c r="AU41" s="10">
        <f t="shared" si="103"/>
        <v>0</v>
      </c>
      <c r="AV41" s="10">
        <f t="shared" si="4"/>
        <v>0</v>
      </c>
      <c r="AW41" s="17" t="str">
        <f t="shared" si="5"/>
        <v>Compoundable</v>
      </c>
      <c r="AX41" s="24"/>
      <c r="AY41" s="26">
        <f t="shared" si="6"/>
        <v>2</v>
      </c>
      <c r="AZ41" s="27">
        <f t="shared" si="7"/>
        <v>60</v>
      </c>
      <c r="BA41" s="28">
        <f t="shared" si="8"/>
        <v>0</v>
      </c>
      <c r="BB41" s="28">
        <f t="shared" ca="1" si="9"/>
        <v>0</v>
      </c>
      <c r="BC41" s="29" t="str">
        <f t="shared" si="10"/>
        <v>YES</v>
      </c>
      <c r="BD41" s="10" t="str">
        <f t="shared" si="11"/>
        <v>YES</v>
      </c>
      <c r="BE41" s="29" t="str">
        <f t="shared" ca="1" si="12"/>
        <v>NO</v>
      </c>
      <c r="BF41" s="29" t="str">
        <f t="shared" ca="1" si="13"/>
        <v>YES</v>
      </c>
      <c r="BG41" s="29" t="str">
        <f t="shared" ca="1" si="14"/>
        <v>YES</v>
      </c>
      <c r="BH41" s="29" t="str">
        <f t="shared" ca="1" si="15"/>
        <v>YES</v>
      </c>
      <c r="BI41" s="10">
        <f t="shared" ca="1" si="16"/>
        <v>1</v>
      </c>
      <c r="BJ41" s="28">
        <f t="shared" si="17"/>
        <v>0</v>
      </c>
      <c r="BK41" s="30">
        <f t="shared" si="18"/>
        <v>0</v>
      </c>
      <c r="BL41" s="31">
        <f t="shared" ca="1" si="19"/>
        <v>-119.72328767123288</v>
      </c>
      <c r="BM41" s="28">
        <f t="shared" si="20"/>
        <v>0</v>
      </c>
      <c r="BN41" s="28">
        <f t="shared" si="21"/>
        <v>0</v>
      </c>
      <c r="BO41" s="30">
        <f t="shared" si="22"/>
        <v>0</v>
      </c>
      <c r="BP41" s="31">
        <f t="shared" ca="1" si="23"/>
        <v>-119.72328767123288</v>
      </c>
      <c r="BQ41" s="32">
        <f t="shared" ca="1" si="24"/>
        <v>119.72328767123288</v>
      </c>
      <c r="BR41" s="32"/>
    </row>
    <row r="42" spans="1:70" ht="12" customHeight="1" x14ac:dyDescent="0.25">
      <c r="A42" s="10">
        <f t="shared" si="25"/>
        <v>41</v>
      </c>
      <c r="B42" s="11"/>
      <c r="C42" s="12"/>
      <c r="D42" s="13"/>
      <c r="E42" s="13"/>
      <c r="F42" s="13"/>
      <c r="G42" s="14"/>
      <c r="H42" s="15"/>
      <c r="I42" s="27"/>
      <c r="J42" s="17"/>
      <c r="K42" s="17"/>
      <c r="L42" s="17"/>
      <c r="M42" s="17"/>
      <c r="N42" s="17"/>
      <c r="O42" s="17"/>
      <c r="P42" s="10" t="str">
        <f>VLOOKUP(J42,'Offence Database'!$A$7:$B$1360,2, )</f>
        <v>-</v>
      </c>
      <c r="Q42" s="10" t="str">
        <f>VLOOKUP(K42,'Offence Database'!$A$7:$B$1360,2, )</f>
        <v>-</v>
      </c>
      <c r="R42" s="10" t="str">
        <f>VLOOKUP(L42,'Offence Database'!$A$7:$B$1360,2, )</f>
        <v>-</v>
      </c>
      <c r="S42" s="10" t="str">
        <f>VLOOKUP(M42,'Offence Database'!$A$7:$B$1360,2, )</f>
        <v>-</v>
      </c>
      <c r="T42" s="10" t="str">
        <f>VLOOKUP(N42,'Offence Database'!$A$7:$B$1360,2, )</f>
        <v>-</v>
      </c>
      <c r="U42" s="10" t="str">
        <f>VLOOKUP(O42,'Offence Database'!$A$7:$B$1360,2, )</f>
        <v>-</v>
      </c>
      <c r="V42" s="10" t="str">
        <f>VLOOKUP(J42,'Offence Database'!$A$7:$C$1360,3, )</f>
        <v>-</v>
      </c>
      <c r="W42" s="10" t="str">
        <f>VLOOKUP(K42,'Offence Database'!$A$7:$C$1360,3, )</f>
        <v>-</v>
      </c>
      <c r="X42" s="10" t="str">
        <f>VLOOKUP(L42,'Offence Database'!$A$7:$C$1360,3, )</f>
        <v>-</v>
      </c>
      <c r="Y42" s="10" t="str">
        <f>VLOOKUP(M42,'Offence Database'!$A$7:$C$1360,3, )</f>
        <v>-</v>
      </c>
      <c r="Z42" s="10" t="str">
        <f>VLOOKUP(N42,'Offence Database'!$A$7:$C$1360,3, )</f>
        <v>-</v>
      </c>
      <c r="AA42" s="10" t="str">
        <f>VLOOKUP(O42,'Offence Database'!$A$7:$C$1360,3, )</f>
        <v>-</v>
      </c>
      <c r="AB42" s="10">
        <f t="shared" ref="AB42:AG42" si="104">IF(V42="Non-Bailable",$AB$1,$AC$1)</f>
        <v>0</v>
      </c>
      <c r="AC42" s="10">
        <f t="shared" si="104"/>
        <v>0</v>
      </c>
      <c r="AD42" s="10">
        <f t="shared" si="104"/>
        <v>0</v>
      </c>
      <c r="AE42" s="10">
        <f t="shared" si="104"/>
        <v>0</v>
      </c>
      <c r="AF42" s="10">
        <f t="shared" si="104"/>
        <v>0</v>
      </c>
      <c r="AG42" s="10">
        <f t="shared" si="104"/>
        <v>0</v>
      </c>
      <c r="AH42" s="10">
        <f t="shared" si="1"/>
        <v>0</v>
      </c>
      <c r="AI42" s="17" t="str">
        <f t="shared" si="2"/>
        <v>Bailable</v>
      </c>
      <c r="AJ42" s="10" t="str">
        <f>VLOOKUP(J42,'Offence Database'!$A$7:$D$1360,4, )</f>
        <v>-</v>
      </c>
      <c r="AK42" s="10" t="str">
        <f>VLOOKUP(K42,'Offence Database'!$A$7:$D$1360,4, )</f>
        <v>-</v>
      </c>
      <c r="AL42" s="10" t="str">
        <f>VLOOKUP(L42,'Offence Database'!$A$7:$D$1360,4, )</f>
        <v>-</v>
      </c>
      <c r="AM42" s="10" t="str">
        <f>VLOOKUP(M42,'Offence Database'!$A$7:$D$1360,4, )</f>
        <v>-</v>
      </c>
      <c r="AN42" s="10" t="str">
        <f>VLOOKUP(N42,'Offence Database'!$A$7:$D$1360,4, )</f>
        <v>-</v>
      </c>
      <c r="AO42" s="10" t="str">
        <f>VLOOKUP(O42,'Offence Database'!$A$7:$D$1360,4, )</f>
        <v>-</v>
      </c>
      <c r="AP42" s="10">
        <f t="shared" ref="AP42:AU42" si="105">IF(AJ42="Non-Compoundable",$AB$1,$AC$1)</f>
        <v>0</v>
      </c>
      <c r="AQ42" s="10">
        <f t="shared" si="105"/>
        <v>0</v>
      </c>
      <c r="AR42" s="10">
        <f t="shared" si="105"/>
        <v>0</v>
      </c>
      <c r="AS42" s="10">
        <f t="shared" si="105"/>
        <v>0</v>
      </c>
      <c r="AT42" s="10">
        <f t="shared" si="105"/>
        <v>0</v>
      </c>
      <c r="AU42" s="10">
        <f t="shared" si="105"/>
        <v>0</v>
      </c>
      <c r="AV42" s="10">
        <f t="shared" si="4"/>
        <v>0</v>
      </c>
      <c r="AW42" s="17" t="str">
        <f t="shared" si="5"/>
        <v>Compoundable</v>
      </c>
      <c r="AX42" s="24"/>
      <c r="AY42" s="26">
        <f t="shared" si="6"/>
        <v>2</v>
      </c>
      <c r="AZ42" s="27">
        <f t="shared" si="7"/>
        <v>60</v>
      </c>
      <c r="BA42" s="28">
        <f t="shared" si="8"/>
        <v>0</v>
      </c>
      <c r="BB42" s="28">
        <f t="shared" ca="1" si="9"/>
        <v>0</v>
      </c>
      <c r="BC42" s="29" t="str">
        <f t="shared" si="10"/>
        <v>YES</v>
      </c>
      <c r="BD42" s="10" t="str">
        <f t="shared" si="11"/>
        <v>YES</v>
      </c>
      <c r="BE42" s="29" t="str">
        <f t="shared" ca="1" si="12"/>
        <v>NO</v>
      </c>
      <c r="BF42" s="29" t="str">
        <f t="shared" ca="1" si="13"/>
        <v>YES</v>
      </c>
      <c r="BG42" s="29" t="str">
        <f t="shared" ca="1" si="14"/>
        <v>YES</v>
      </c>
      <c r="BH42" s="29" t="str">
        <f t="shared" ca="1" si="15"/>
        <v>YES</v>
      </c>
      <c r="BI42" s="10">
        <f t="shared" ca="1" si="16"/>
        <v>1</v>
      </c>
      <c r="BJ42" s="28">
        <f t="shared" si="17"/>
        <v>0</v>
      </c>
      <c r="BK42" s="30">
        <f t="shared" si="18"/>
        <v>0</v>
      </c>
      <c r="BL42" s="31">
        <f t="shared" ca="1" si="19"/>
        <v>-119.72328767123288</v>
      </c>
      <c r="BM42" s="28">
        <f t="shared" si="20"/>
        <v>0</v>
      </c>
      <c r="BN42" s="28">
        <f t="shared" si="21"/>
        <v>0</v>
      </c>
      <c r="BO42" s="30">
        <f t="shared" si="22"/>
        <v>0</v>
      </c>
      <c r="BP42" s="31">
        <f t="shared" ca="1" si="23"/>
        <v>-119.72328767123288</v>
      </c>
      <c r="BQ42" s="32">
        <f t="shared" ca="1" si="24"/>
        <v>119.72328767123288</v>
      </c>
      <c r="BR42" s="32"/>
    </row>
    <row r="43" spans="1:70" ht="12" customHeight="1" x14ac:dyDescent="0.25">
      <c r="A43" s="10">
        <f t="shared" si="25"/>
        <v>42</v>
      </c>
      <c r="B43" s="11"/>
      <c r="C43" s="12"/>
      <c r="D43" s="13"/>
      <c r="E43" s="13"/>
      <c r="F43" s="13"/>
      <c r="G43" s="14"/>
      <c r="H43" s="15"/>
      <c r="I43" s="27"/>
      <c r="J43" s="17"/>
      <c r="K43" s="17"/>
      <c r="L43" s="17"/>
      <c r="M43" s="17"/>
      <c r="N43" s="17"/>
      <c r="O43" s="17"/>
      <c r="P43" s="10" t="str">
        <f>VLOOKUP(J43,'Offence Database'!$A$7:$B$1360,2, )</f>
        <v>-</v>
      </c>
      <c r="Q43" s="10" t="str">
        <f>VLOOKUP(K43,'Offence Database'!$A$7:$B$1360,2, )</f>
        <v>-</v>
      </c>
      <c r="R43" s="10" t="str">
        <f>VLOOKUP(L43,'Offence Database'!$A$7:$B$1360,2, )</f>
        <v>-</v>
      </c>
      <c r="S43" s="10" t="str">
        <f>VLOOKUP(M43,'Offence Database'!$A$7:$B$1360,2, )</f>
        <v>-</v>
      </c>
      <c r="T43" s="10" t="str">
        <f>VLOOKUP(N43,'Offence Database'!$A$7:$B$1360,2, )</f>
        <v>-</v>
      </c>
      <c r="U43" s="10" t="str">
        <f>VLOOKUP(O43,'Offence Database'!$A$7:$B$1360,2, )</f>
        <v>-</v>
      </c>
      <c r="V43" s="10" t="str">
        <f>VLOOKUP(J43,'Offence Database'!$A$7:$C$1360,3, )</f>
        <v>-</v>
      </c>
      <c r="W43" s="10" t="str">
        <f>VLOOKUP(K43,'Offence Database'!$A$7:$C$1360,3, )</f>
        <v>-</v>
      </c>
      <c r="X43" s="10" t="str">
        <f>VLOOKUP(L43,'Offence Database'!$A$7:$C$1360,3, )</f>
        <v>-</v>
      </c>
      <c r="Y43" s="10" t="str">
        <f>VLOOKUP(M43,'Offence Database'!$A$7:$C$1360,3, )</f>
        <v>-</v>
      </c>
      <c r="Z43" s="10" t="str">
        <f>VLOOKUP(N43,'Offence Database'!$A$7:$C$1360,3, )</f>
        <v>-</v>
      </c>
      <c r="AA43" s="10" t="str">
        <f>VLOOKUP(O43,'Offence Database'!$A$7:$C$1360,3, )</f>
        <v>-</v>
      </c>
      <c r="AB43" s="10">
        <f t="shared" ref="AB43:AG43" si="106">IF(V43="Non-Bailable",$AB$1,$AC$1)</f>
        <v>0</v>
      </c>
      <c r="AC43" s="10">
        <f t="shared" si="106"/>
        <v>0</v>
      </c>
      <c r="AD43" s="10">
        <f t="shared" si="106"/>
        <v>0</v>
      </c>
      <c r="AE43" s="10">
        <f t="shared" si="106"/>
        <v>0</v>
      </c>
      <c r="AF43" s="10">
        <f t="shared" si="106"/>
        <v>0</v>
      </c>
      <c r="AG43" s="10">
        <f t="shared" si="106"/>
        <v>0</v>
      </c>
      <c r="AH43" s="10">
        <f t="shared" si="1"/>
        <v>0</v>
      </c>
      <c r="AI43" s="17" t="str">
        <f t="shared" si="2"/>
        <v>Bailable</v>
      </c>
      <c r="AJ43" s="10" t="str">
        <f>VLOOKUP(J43,'Offence Database'!$A$7:$D$1360,4, )</f>
        <v>-</v>
      </c>
      <c r="AK43" s="10" t="str">
        <f>VLOOKUP(K43,'Offence Database'!$A$7:$D$1360,4, )</f>
        <v>-</v>
      </c>
      <c r="AL43" s="10" t="str">
        <f>VLOOKUP(L43,'Offence Database'!$A$7:$D$1360,4, )</f>
        <v>-</v>
      </c>
      <c r="AM43" s="10" t="str">
        <f>VLOOKUP(M43,'Offence Database'!$A$7:$D$1360,4, )</f>
        <v>-</v>
      </c>
      <c r="AN43" s="10" t="str">
        <f>VLOOKUP(N43,'Offence Database'!$A$7:$D$1360,4, )</f>
        <v>-</v>
      </c>
      <c r="AO43" s="10" t="str">
        <f>VLOOKUP(O43,'Offence Database'!$A$7:$D$1360,4, )</f>
        <v>-</v>
      </c>
      <c r="AP43" s="10">
        <f t="shared" ref="AP43:AU43" si="107">IF(AJ43="Non-Compoundable",$AB$1,$AC$1)</f>
        <v>0</v>
      </c>
      <c r="AQ43" s="10">
        <f t="shared" si="107"/>
        <v>0</v>
      </c>
      <c r="AR43" s="10">
        <f t="shared" si="107"/>
        <v>0</v>
      </c>
      <c r="AS43" s="10">
        <f t="shared" si="107"/>
        <v>0</v>
      </c>
      <c r="AT43" s="10">
        <f t="shared" si="107"/>
        <v>0</v>
      </c>
      <c r="AU43" s="10">
        <f t="shared" si="107"/>
        <v>0</v>
      </c>
      <c r="AV43" s="10">
        <f t="shared" si="4"/>
        <v>0</v>
      </c>
      <c r="AW43" s="17" t="str">
        <f t="shared" si="5"/>
        <v>Compoundable</v>
      </c>
      <c r="AX43" s="24"/>
      <c r="AY43" s="26">
        <f t="shared" si="6"/>
        <v>2</v>
      </c>
      <c r="AZ43" s="27">
        <f t="shared" si="7"/>
        <v>60</v>
      </c>
      <c r="BA43" s="28">
        <f t="shared" si="8"/>
        <v>0</v>
      </c>
      <c r="BB43" s="28">
        <f t="shared" ca="1" si="9"/>
        <v>0</v>
      </c>
      <c r="BC43" s="29" t="str">
        <f t="shared" si="10"/>
        <v>YES</v>
      </c>
      <c r="BD43" s="10" t="str">
        <f t="shared" si="11"/>
        <v>YES</v>
      </c>
      <c r="BE43" s="29" t="str">
        <f t="shared" ca="1" si="12"/>
        <v>NO</v>
      </c>
      <c r="BF43" s="29" t="str">
        <f t="shared" ca="1" si="13"/>
        <v>YES</v>
      </c>
      <c r="BG43" s="29" t="str">
        <f t="shared" ca="1" si="14"/>
        <v>YES</v>
      </c>
      <c r="BH43" s="29" t="str">
        <f t="shared" ca="1" si="15"/>
        <v>YES</v>
      </c>
      <c r="BI43" s="10">
        <f t="shared" ca="1" si="16"/>
        <v>1</v>
      </c>
      <c r="BJ43" s="28">
        <f t="shared" si="17"/>
        <v>0</v>
      </c>
      <c r="BK43" s="30">
        <f t="shared" si="18"/>
        <v>0</v>
      </c>
      <c r="BL43" s="31">
        <f t="shared" ca="1" si="19"/>
        <v>-119.72328767123288</v>
      </c>
      <c r="BM43" s="28">
        <f t="shared" si="20"/>
        <v>0</v>
      </c>
      <c r="BN43" s="28">
        <f t="shared" si="21"/>
        <v>0</v>
      </c>
      <c r="BO43" s="30">
        <f t="shared" si="22"/>
        <v>0</v>
      </c>
      <c r="BP43" s="31">
        <f t="shared" ca="1" si="23"/>
        <v>-119.72328767123288</v>
      </c>
      <c r="BQ43" s="32">
        <f t="shared" ca="1" si="24"/>
        <v>119.72328767123288</v>
      </c>
      <c r="BR43" s="32"/>
    </row>
    <row r="44" spans="1:70" ht="12" customHeight="1" x14ac:dyDescent="0.25">
      <c r="A44" s="10">
        <f t="shared" si="25"/>
        <v>43</v>
      </c>
      <c r="B44" s="11"/>
      <c r="C44" s="12"/>
      <c r="D44" s="13"/>
      <c r="E44" s="13"/>
      <c r="F44" s="13"/>
      <c r="G44" s="14"/>
      <c r="H44" s="15"/>
      <c r="I44" s="27"/>
      <c r="J44" s="17"/>
      <c r="K44" s="17"/>
      <c r="L44" s="17"/>
      <c r="M44" s="17"/>
      <c r="N44" s="17"/>
      <c r="O44" s="17"/>
      <c r="P44" s="10" t="str">
        <f>VLOOKUP(J44,'Offence Database'!$A$7:$B$1360,2, )</f>
        <v>-</v>
      </c>
      <c r="Q44" s="10" t="str">
        <f>VLOOKUP(K44,'Offence Database'!$A$7:$B$1360,2, )</f>
        <v>-</v>
      </c>
      <c r="R44" s="10" t="str">
        <f>VLOOKUP(L44,'Offence Database'!$A$7:$B$1360,2, )</f>
        <v>-</v>
      </c>
      <c r="S44" s="10" t="str">
        <f>VLOOKUP(M44,'Offence Database'!$A$7:$B$1360,2, )</f>
        <v>-</v>
      </c>
      <c r="T44" s="10" t="str">
        <f>VLOOKUP(N44,'Offence Database'!$A$7:$B$1360,2, )</f>
        <v>-</v>
      </c>
      <c r="U44" s="10" t="str">
        <f>VLOOKUP(O44,'Offence Database'!$A$7:$B$1360,2, )</f>
        <v>-</v>
      </c>
      <c r="V44" s="10" t="str">
        <f>VLOOKUP(J44,'Offence Database'!$A$7:$C$1360,3, )</f>
        <v>-</v>
      </c>
      <c r="W44" s="10" t="str">
        <f>VLOOKUP(K44,'Offence Database'!$A$7:$C$1360,3, )</f>
        <v>-</v>
      </c>
      <c r="X44" s="10" t="str">
        <f>VLOOKUP(L44,'Offence Database'!$A$7:$C$1360,3, )</f>
        <v>-</v>
      </c>
      <c r="Y44" s="10" t="str">
        <f>VLOOKUP(M44,'Offence Database'!$A$7:$C$1360,3, )</f>
        <v>-</v>
      </c>
      <c r="Z44" s="10" t="str">
        <f>VLOOKUP(N44,'Offence Database'!$A$7:$C$1360,3, )</f>
        <v>-</v>
      </c>
      <c r="AA44" s="10" t="str">
        <f>VLOOKUP(O44,'Offence Database'!$A$7:$C$1360,3, )</f>
        <v>-</v>
      </c>
      <c r="AB44" s="10">
        <f t="shared" ref="AB44:AG44" si="108">IF(V44="Non-Bailable",$AB$1,$AC$1)</f>
        <v>0</v>
      </c>
      <c r="AC44" s="10">
        <f t="shared" si="108"/>
        <v>0</v>
      </c>
      <c r="AD44" s="10">
        <f t="shared" si="108"/>
        <v>0</v>
      </c>
      <c r="AE44" s="10">
        <f t="shared" si="108"/>
        <v>0</v>
      </c>
      <c r="AF44" s="10">
        <f t="shared" si="108"/>
        <v>0</v>
      </c>
      <c r="AG44" s="10">
        <f t="shared" si="108"/>
        <v>0</v>
      </c>
      <c r="AH44" s="10">
        <f t="shared" si="1"/>
        <v>0</v>
      </c>
      <c r="AI44" s="17" t="str">
        <f t="shared" si="2"/>
        <v>Bailable</v>
      </c>
      <c r="AJ44" s="10" t="str">
        <f>VLOOKUP(J44,'Offence Database'!$A$7:$D$1360,4, )</f>
        <v>-</v>
      </c>
      <c r="AK44" s="10" t="str">
        <f>VLOOKUP(K44,'Offence Database'!$A$7:$D$1360,4, )</f>
        <v>-</v>
      </c>
      <c r="AL44" s="10" t="str">
        <f>VLOOKUP(L44,'Offence Database'!$A$7:$D$1360,4, )</f>
        <v>-</v>
      </c>
      <c r="AM44" s="10" t="str">
        <f>VLOOKUP(M44,'Offence Database'!$A$7:$D$1360,4, )</f>
        <v>-</v>
      </c>
      <c r="AN44" s="10" t="str">
        <f>VLOOKUP(N44,'Offence Database'!$A$7:$D$1360,4, )</f>
        <v>-</v>
      </c>
      <c r="AO44" s="10" t="str">
        <f>VLOOKUP(O44,'Offence Database'!$A$7:$D$1360,4, )</f>
        <v>-</v>
      </c>
      <c r="AP44" s="10">
        <f t="shared" ref="AP44:AU44" si="109">IF(AJ44="Non-Compoundable",$AB$1,$AC$1)</f>
        <v>0</v>
      </c>
      <c r="AQ44" s="10">
        <f t="shared" si="109"/>
        <v>0</v>
      </c>
      <c r="AR44" s="10">
        <f t="shared" si="109"/>
        <v>0</v>
      </c>
      <c r="AS44" s="10">
        <f t="shared" si="109"/>
        <v>0</v>
      </c>
      <c r="AT44" s="10">
        <f t="shared" si="109"/>
        <v>0</v>
      </c>
      <c r="AU44" s="10">
        <f t="shared" si="109"/>
        <v>0</v>
      </c>
      <c r="AV44" s="10">
        <f t="shared" si="4"/>
        <v>0</v>
      </c>
      <c r="AW44" s="17" t="str">
        <f t="shared" si="5"/>
        <v>Compoundable</v>
      </c>
      <c r="AX44" s="24"/>
      <c r="AY44" s="26">
        <f t="shared" si="6"/>
        <v>2</v>
      </c>
      <c r="AZ44" s="27">
        <f t="shared" si="7"/>
        <v>60</v>
      </c>
      <c r="BA44" s="28">
        <f t="shared" si="8"/>
        <v>0</v>
      </c>
      <c r="BB44" s="28">
        <f t="shared" ca="1" si="9"/>
        <v>0</v>
      </c>
      <c r="BC44" s="29" t="str">
        <f t="shared" si="10"/>
        <v>YES</v>
      </c>
      <c r="BD44" s="10" t="str">
        <f t="shared" si="11"/>
        <v>YES</v>
      </c>
      <c r="BE44" s="29" t="str">
        <f t="shared" ca="1" si="12"/>
        <v>NO</v>
      </c>
      <c r="BF44" s="29" t="str">
        <f t="shared" ca="1" si="13"/>
        <v>YES</v>
      </c>
      <c r="BG44" s="29" t="str">
        <f t="shared" ca="1" si="14"/>
        <v>YES</v>
      </c>
      <c r="BH44" s="29" t="str">
        <f t="shared" ca="1" si="15"/>
        <v>YES</v>
      </c>
      <c r="BI44" s="10">
        <f t="shared" ca="1" si="16"/>
        <v>1</v>
      </c>
      <c r="BJ44" s="28">
        <f t="shared" si="17"/>
        <v>0</v>
      </c>
      <c r="BK44" s="30">
        <f t="shared" si="18"/>
        <v>0</v>
      </c>
      <c r="BL44" s="31">
        <f t="shared" ca="1" si="19"/>
        <v>-119.72328767123288</v>
      </c>
      <c r="BM44" s="28">
        <f t="shared" si="20"/>
        <v>0</v>
      </c>
      <c r="BN44" s="28">
        <f t="shared" si="21"/>
        <v>0</v>
      </c>
      <c r="BO44" s="30">
        <f t="shared" si="22"/>
        <v>0</v>
      </c>
      <c r="BP44" s="31">
        <f t="shared" ca="1" si="23"/>
        <v>-119.72328767123288</v>
      </c>
      <c r="BQ44" s="32">
        <f t="shared" ca="1" si="24"/>
        <v>119.72328767123288</v>
      </c>
      <c r="BR44" s="32"/>
    </row>
    <row r="45" spans="1:70" ht="12" customHeight="1" x14ac:dyDescent="0.25">
      <c r="A45" s="10">
        <f t="shared" si="25"/>
        <v>44</v>
      </c>
      <c r="B45" s="11"/>
      <c r="C45" s="12"/>
      <c r="D45" s="13"/>
      <c r="E45" s="13"/>
      <c r="F45" s="13"/>
      <c r="G45" s="14"/>
      <c r="H45" s="15"/>
      <c r="I45" s="27"/>
      <c r="J45" s="17"/>
      <c r="K45" s="17"/>
      <c r="L45" s="17"/>
      <c r="M45" s="17"/>
      <c r="N45" s="17"/>
      <c r="O45" s="17"/>
      <c r="P45" s="10" t="str">
        <f>VLOOKUP(J45,'Offence Database'!$A$7:$B$1360,2, )</f>
        <v>-</v>
      </c>
      <c r="Q45" s="10" t="str">
        <f>VLOOKUP(K45,'Offence Database'!$A$7:$B$1360,2, )</f>
        <v>-</v>
      </c>
      <c r="R45" s="10" t="str">
        <f>VLOOKUP(L45,'Offence Database'!$A$7:$B$1360,2, )</f>
        <v>-</v>
      </c>
      <c r="S45" s="10" t="str">
        <f>VLOOKUP(M45,'Offence Database'!$A$7:$B$1360,2, )</f>
        <v>-</v>
      </c>
      <c r="T45" s="10" t="str">
        <f>VLOOKUP(N45,'Offence Database'!$A$7:$B$1360,2, )</f>
        <v>-</v>
      </c>
      <c r="U45" s="10" t="str">
        <f>VLOOKUP(O45,'Offence Database'!$A$7:$B$1360,2, )</f>
        <v>-</v>
      </c>
      <c r="V45" s="10" t="str">
        <f>VLOOKUP(J45,'Offence Database'!$A$7:$C$1360,3, )</f>
        <v>-</v>
      </c>
      <c r="W45" s="10" t="str">
        <f>VLOOKUP(K45,'Offence Database'!$A$7:$C$1360,3, )</f>
        <v>-</v>
      </c>
      <c r="X45" s="10" t="str">
        <f>VLOOKUP(L45,'Offence Database'!$A$7:$C$1360,3, )</f>
        <v>-</v>
      </c>
      <c r="Y45" s="10" t="str">
        <f>VLOOKUP(M45,'Offence Database'!$A$7:$C$1360,3, )</f>
        <v>-</v>
      </c>
      <c r="Z45" s="10" t="str">
        <f>VLOOKUP(N45,'Offence Database'!$A$7:$C$1360,3, )</f>
        <v>-</v>
      </c>
      <c r="AA45" s="10" t="str">
        <f>VLOOKUP(O45,'Offence Database'!$A$7:$C$1360,3, )</f>
        <v>-</v>
      </c>
      <c r="AB45" s="10">
        <f t="shared" ref="AB45:AG45" si="110">IF(V45="Non-Bailable",$AB$1,$AC$1)</f>
        <v>0</v>
      </c>
      <c r="AC45" s="10">
        <f t="shared" si="110"/>
        <v>0</v>
      </c>
      <c r="AD45" s="10">
        <f t="shared" si="110"/>
        <v>0</v>
      </c>
      <c r="AE45" s="10">
        <f t="shared" si="110"/>
        <v>0</v>
      </c>
      <c r="AF45" s="10">
        <f t="shared" si="110"/>
        <v>0</v>
      </c>
      <c r="AG45" s="10">
        <f t="shared" si="110"/>
        <v>0</v>
      </c>
      <c r="AH45" s="10">
        <f t="shared" si="1"/>
        <v>0</v>
      </c>
      <c r="AI45" s="17" t="str">
        <f t="shared" si="2"/>
        <v>Bailable</v>
      </c>
      <c r="AJ45" s="10" t="str">
        <f>VLOOKUP(J45,'Offence Database'!$A$7:$D$1360,4, )</f>
        <v>-</v>
      </c>
      <c r="AK45" s="10" t="str">
        <f>VLOOKUP(K45,'Offence Database'!$A$7:$D$1360,4, )</f>
        <v>-</v>
      </c>
      <c r="AL45" s="10" t="str">
        <f>VLOOKUP(L45,'Offence Database'!$A$7:$D$1360,4, )</f>
        <v>-</v>
      </c>
      <c r="AM45" s="10" t="str">
        <f>VLOOKUP(M45,'Offence Database'!$A$7:$D$1360,4, )</f>
        <v>-</v>
      </c>
      <c r="AN45" s="10" t="str">
        <f>VLOOKUP(N45,'Offence Database'!$A$7:$D$1360,4, )</f>
        <v>-</v>
      </c>
      <c r="AO45" s="10" t="str">
        <f>VLOOKUP(O45,'Offence Database'!$A$7:$D$1360,4, )</f>
        <v>-</v>
      </c>
      <c r="AP45" s="10">
        <f t="shared" ref="AP45:AU45" si="111">IF(AJ45="Non-Compoundable",$AB$1,$AC$1)</f>
        <v>0</v>
      </c>
      <c r="AQ45" s="10">
        <f t="shared" si="111"/>
        <v>0</v>
      </c>
      <c r="AR45" s="10">
        <f t="shared" si="111"/>
        <v>0</v>
      </c>
      <c r="AS45" s="10">
        <f t="shared" si="111"/>
        <v>0</v>
      </c>
      <c r="AT45" s="10">
        <f t="shared" si="111"/>
        <v>0</v>
      </c>
      <c r="AU45" s="10">
        <f t="shared" si="111"/>
        <v>0</v>
      </c>
      <c r="AV45" s="10">
        <f t="shared" si="4"/>
        <v>0</v>
      </c>
      <c r="AW45" s="17" t="str">
        <f t="shared" si="5"/>
        <v>Compoundable</v>
      </c>
      <c r="AX45" s="24"/>
      <c r="AY45" s="26">
        <f t="shared" si="6"/>
        <v>2</v>
      </c>
      <c r="AZ45" s="27">
        <f t="shared" si="7"/>
        <v>60</v>
      </c>
      <c r="BA45" s="28">
        <f t="shared" si="8"/>
        <v>0</v>
      </c>
      <c r="BB45" s="28">
        <f t="shared" ca="1" si="9"/>
        <v>0</v>
      </c>
      <c r="BC45" s="29" t="str">
        <f t="shared" si="10"/>
        <v>YES</v>
      </c>
      <c r="BD45" s="10" t="str">
        <f t="shared" si="11"/>
        <v>YES</v>
      </c>
      <c r="BE45" s="29" t="str">
        <f t="shared" ca="1" si="12"/>
        <v>NO</v>
      </c>
      <c r="BF45" s="29" t="str">
        <f t="shared" ca="1" si="13"/>
        <v>YES</v>
      </c>
      <c r="BG45" s="29" t="str">
        <f t="shared" ca="1" si="14"/>
        <v>YES</v>
      </c>
      <c r="BH45" s="29" t="str">
        <f t="shared" ca="1" si="15"/>
        <v>YES</v>
      </c>
      <c r="BI45" s="10">
        <f t="shared" ca="1" si="16"/>
        <v>1</v>
      </c>
      <c r="BJ45" s="28">
        <f t="shared" si="17"/>
        <v>0</v>
      </c>
      <c r="BK45" s="30">
        <f t="shared" si="18"/>
        <v>0</v>
      </c>
      <c r="BL45" s="31">
        <f t="shared" ca="1" si="19"/>
        <v>-119.72328767123288</v>
      </c>
      <c r="BM45" s="28">
        <f t="shared" si="20"/>
        <v>0</v>
      </c>
      <c r="BN45" s="28">
        <f t="shared" si="21"/>
        <v>0</v>
      </c>
      <c r="BO45" s="30">
        <f t="shared" si="22"/>
        <v>0</v>
      </c>
      <c r="BP45" s="31">
        <f t="shared" ca="1" si="23"/>
        <v>-119.72328767123288</v>
      </c>
      <c r="BQ45" s="32">
        <f t="shared" ca="1" si="24"/>
        <v>119.72328767123288</v>
      </c>
      <c r="BR45" s="32"/>
    </row>
    <row r="46" spans="1:70" ht="12" customHeight="1" x14ac:dyDescent="0.25">
      <c r="A46" s="10">
        <f t="shared" si="25"/>
        <v>45</v>
      </c>
      <c r="B46" s="11"/>
      <c r="C46" s="12"/>
      <c r="D46" s="13"/>
      <c r="E46" s="13"/>
      <c r="F46" s="13"/>
      <c r="G46" s="14"/>
      <c r="H46" s="15"/>
      <c r="I46" s="27"/>
      <c r="J46" s="17"/>
      <c r="K46" s="17"/>
      <c r="L46" s="17"/>
      <c r="M46" s="17"/>
      <c r="N46" s="17"/>
      <c r="O46" s="17"/>
      <c r="P46" s="10" t="str">
        <f>VLOOKUP(J46,'Offence Database'!$A$7:$B$1360,2, )</f>
        <v>-</v>
      </c>
      <c r="Q46" s="10" t="str">
        <f>VLOOKUP(K46,'Offence Database'!$A$7:$B$1360,2, )</f>
        <v>-</v>
      </c>
      <c r="R46" s="10" t="str">
        <f>VLOOKUP(L46,'Offence Database'!$A$7:$B$1360,2, )</f>
        <v>-</v>
      </c>
      <c r="S46" s="10" t="str">
        <f>VLOOKUP(M46,'Offence Database'!$A$7:$B$1360,2, )</f>
        <v>-</v>
      </c>
      <c r="T46" s="10" t="str">
        <f>VLOOKUP(N46,'Offence Database'!$A$7:$B$1360,2, )</f>
        <v>-</v>
      </c>
      <c r="U46" s="10" t="str">
        <f>VLOOKUP(O46,'Offence Database'!$A$7:$B$1360,2, )</f>
        <v>-</v>
      </c>
      <c r="V46" s="10" t="str">
        <f>VLOOKUP(J46,'Offence Database'!$A$7:$C$1360,3, )</f>
        <v>-</v>
      </c>
      <c r="W46" s="10" t="str">
        <f>VLOOKUP(K46,'Offence Database'!$A$7:$C$1360,3, )</f>
        <v>-</v>
      </c>
      <c r="X46" s="10" t="str">
        <f>VLOOKUP(L46,'Offence Database'!$A$7:$C$1360,3, )</f>
        <v>-</v>
      </c>
      <c r="Y46" s="10" t="str">
        <f>VLOOKUP(M46,'Offence Database'!$A$7:$C$1360,3, )</f>
        <v>-</v>
      </c>
      <c r="Z46" s="10" t="str">
        <f>VLOOKUP(N46,'Offence Database'!$A$7:$C$1360,3, )</f>
        <v>-</v>
      </c>
      <c r="AA46" s="10" t="str">
        <f>VLOOKUP(O46,'Offence Database'!$A$7:$C$1360,3, )</f>
        <v>-</v>
      </c>
      <c r="AB46" s="10">
        <f t="shared" ref="AB46:AG46" si="112">IF(V46="Non-Bailable",$AB$1,$AC$1)</f>
        <v>0</v>
      </c>
      <c r="AC46" s="10">
        <f t="shared" si="112"/>
        <v>0</v>
      </c>
      <c r="AD46" s="10">
        <f t="shared" si="112"/>
        <v>0</v>
      </c>
      <c r="AE46" s="10">
        <f t="shared" si="112"/>
        <v>0</v>
      </c>
      <c r="AF46" s="10">
        <f t="shared" si="112"/>
        <v>0</v>
      </c>
      <c r="AG46" s="10">
        <f t="shared" si="112"/>
        <v>0</v>
      </c>
      <c r="AH46" s="10">
        <f t="shared" si="1"/>
        <v>0</v>
      </c>
      <c r="AI46" s="17" t="str">
        <f t="shared" si="2"/>
        <v>Bailable</v>
      </c>
      <c r="AJ46" s="10" t="str">
        <f>VLOOKUP(J46,'Offence Database'!$A$7:$D$1360,4, )</f>
        <v>-</v>
      </c>
      <c r="AK46" s="10" t="str">
        <f>VLOOKUP(K46,'Offence Database'!$A$7:$D$1360,4, )</f>
        <v>-</v>
      </c>
      <c r="AL46" s="10" t="str">
        <f>VLOOKUP(L46,'Offence Database'!$A$7:$D$1360,4, )</f>
        <v>-</v>
      </c>
      <c r="AM46" s="10" t="str">
        <f>VLOOKUP(M46,'Offence Database'!$A$7:$D$1360,4, )</f>
        <v>-</v>
      </c>
      <c r="AN46" s="10" t="str">
        <f>VLOOKUP(N46,'Offence Database'!$A$7:$D$1360,4, )</f>
        <v>-</v>
      </c>
      <c r="AO46" s="10" t="str">
        <f>VLOOKUP(O46,'Offence Database'!$A$7:$D$1360,4, )</f>
        <v>-</v>
      </c>
      <c r="AP46" s="10">
        <f t="shared" ref="AP46:AU46" si="113">IF(AJ46="Non-Compoundable",$AB$1,$AC$1)</f>
        <v>0</v>
      </c>
      <c r="AQ46" s="10">
        <f t="shared" si="113"/>
        <v>0</v>
      </c>
      <c r="AR46" s="10">
        <f t="shared" si="113"/>
        <v>0</v>
      </c>
      <c r="AS46" s="10">
        <f t="shared" si="113"/>
        <v>0</v>
      </c>
      <c r="AT46" s="10">
        <f t="shared" si="113"/>
        <v>0</v>
      </c>
      <c r="AU46" s="10">
        <f t="shared" si="113"/>
        <v>0</v>
      </c>
      <c r="AV46" s="10">
        <f t="shared" si="4"/>
        <v>0</v>
      </c>
      <c r="AW46" s="17" t="str">
        <f t="shared" si="5"/>
        <v>Compoundable</v>
      </c>
      <c r="AX46" s="24"/>
      <c r="AY46" s="26">
        <f t="shared" si="6"/>
        <v>2</v>
      </c>
      <c r="AZ46" s="27">
        <f t="shared" si="7"/>
        <v>60</v>
      </c>
      <c r="BA46" s="28">
        <f t="shared" si="8"/>
        <v>0</v>
      </c>
      <c r="BB46" s="28">
        <f t="shared" ca="1" si="9"/>
        <v>0</v>
      </c>
      <c r="BC46" s="29" t="str">
        <f t="shared" si="10"/>
        <v>YES</v>
      </c>
      <c r="BD46" s="10" t="str">
        <f t="shared" si="11"/>
        <v>YES</v>
      </c>
      <c r="BE46" s="29" t="str">
        <f t="shared" ca="1" si="12"/>
        <v>NO</v>
      </c>
      <c r="BF46" s="29" t="str">
        <f t="shared" ca="1" si="13"/>
        <v>YES</v>
      </c>
      <c r="BG46" s="29" t="str">
        <f t="shared" ca="1" si="14"/>
        <v>YES</v>
      </c>
      <c r="BH46" s="29" t="str">
        <f t="shared" ca="1" si="15"/>
        <v>YES</v>
      </c>
      <c r="BI46" s="10">
        <f t="shared" ca="1" si="16"/>
        <v>1</v>
      </c>
      <c r="BJ46" s="28">
        <f t="shared" si="17"/>
        <v>0</v>
      </c>
      <c r="BK46" s="30">
        <f t="shared" si="18"/>
        <v>0</v>
      </c>
      <c r="BL46" s="31">
        <f t="shared" ca="1" si="19"/>
        <v>-119.72328767123288</v>
      </c>
      <c r="BM46" s="28">
        <f t="shared" si="20"/>
        <v>0</v>
      </c>
      <c r="BN46" s="28">
        <f t="shared" si="21"/>
        <v>0</v>
      </c>
      <c r="BO46" s="30">
        <f t="shared" si="22"/>
        <v>0</v>
      </c>
      <c r="BP46" s="31">
        <f t="shared" ca="1" si="23"/>
        <v>-119.72328767123288</v>
      </c>
      <c r="BQ46" s="32">
        <f t="shared" ca="1" si="24"/>
        <v>119.72328767123288</v>
      </c>
      <c r="BR46" s="32"/>
    </row>
    <row r="47" spans="1:70" ht="12" customHeight="1" x14ac:dyDescent="0.25">
      <c r="A47" s="10">
        <f t="shared" si="25"/>
        <v>46</v>
      </c>
      <c r="B47" s="11"/>
      <c r="C47" s="12"/>
      <c r="D47" s="13"/>
      <c r="E47" s="13"/>
      <c r="F47" s="13"/>
      <c r="G47" s="14"/>
      <c r="H47" s="15"/>
      <c r="I47" s="27"/>
      <c r="J47" s="17"/>
      <c r="K47" s="17"/>
      <c r="L47" s="17"/>
      <c r="M47" s="17"/>
      <c r="N47" s="17"/>
      <c r="O47" s="17"/>
      <c r="P47" s="10" t="str">
        <f>VLOOKUP(J47,'Offence Database'!$A$7:$B$1360,2, )</f>
        <v>-</v>
      </c>
      <c r="Q47" s="10" t="str">
        <f>VLOOKUP(K47,'Offence Database'!$A$7:$B$1360,2, )</f>
        <v>-</v>
      </c>
      <c r="R47" s="10" t="str">
        <f>VLOOKUP(L47,'Offence Database'!$A$7:$B$1360,2, )</f>
        <v>-</v>
      </c>
      <c r="S47" s="10" t="str">
        <f>VLOOKUP(M47,'Offence Database'!$A$7:$B$1360,2, )</f>
        <v>-</v>
      </c>
      <c r="T47" s="10" t="str">
        <f>VLOOKUP(N47,'Offence Database'!$A$7:$B$1360,2, )</f>
        <v>-</v>
      </c>
      <c r="U47" s="10" t="str">
        <f>VLOOKUP(O47,'Offence Database'!$A$7:$B$1360,2, )</f>
        <v>-</v>
      </c>
      <c r="V47" s="10" t="str">
        <f>VLOOKUP(J47,'Offence Database'!$A$7:$C$1360,3, )</f>
        <v>-</v>
      </c>
      <c r="W47" s="10" t="str">
        <f>VLOOKUP(K47,'Offence Database'!$A$7:$C$1360,3, )</f>
        <v>-</v>
      </c>
      <c r="X47" s="10" t="str">
        <f>VLOOKUP(L47,'Offence Database'!$A$7:$C$1360,3, )</f>
        <v>-</v>
      </c>
      <c r="Y47" s="10" t="str">
        <f>VLOOKUP(M47,'Offence Database'!$A$7:$C$1360,3, )</f>
        <v>-</v>
      </c>
      <c r="Z47" s="10" t="str">
        <f>VLOOKUP(N47,'Offence Database'!$A$7:$C$1360,3, )</f>
        <v>-</v>
      </c>
      <c r="AA47" s="10" t="str">
        <f>VLOOKUP(O47,'Offence Database'!$A$7:$C$1360,3, )</f>
        <v>-</v>
      </c>
      <c r="AB47" s="10">
        <f t="shared" ref="AB47:AG47" si="114">IF(V47="Non-Bailable",$AB$1,$AC$1)</f>
        <v>0</v>
      </c>
      <c r="AC47" s="10">
        <f t="shared" si="114"/>
        <v>0</v>
      </c>
      <c r="AD47" s="10">
        <f t="shared" si="114"/>
        <v>0</v>
      </c>
      <c r="AE47" s="10">
        <f t="shared" si="114"/>
        <v>0</v>
      </c>
      <c r="AF47" s="10">
        <f t="shared" si="114"/>
        <v>0</v>
      </c>
      <c r="AG47" s="10">
        <f t="shared" si="114"/>
        <v>0</v>
      </c>
      <c r="AH47" s="10">
        <f t="shared" si="1"/>
        <v>0</v>
      </c>
      <c r="AI47" s="17" t="str">
        <f t="shared" si="2"/>
        <v>Bailable</v>
      </c>
      <c r="AJ47" s="10" t="str">
        <f>VLOOKUP(J47,'Offence Database'!$A$7:$D$1360,4, )</f>
        <v>-</v>
      </c>
      <c r="AK47" s="10" t="str">
        <f>VLOOKUP(K47,'Offence Database'!$A$7:$D$1360,4, )</f>
        <v>-</v>
      </c>
      <c r="AL47" s="10" t="str">
        <f>VLOOKUP(L47,'Offence Database'!$A$7:$D$1360,4, )</f>
        <v>-</v>
      </c>
      <c r="AM47" s="10" t="str">
        <f>VLOOKUP(M47,'Offence Database'!$A$7:$D$1360,4, )</f>
        <v>-</v>
      </c>
      <c r="AN47" s="10" t="str">
        <f>VLOOKUP(N47,'Offence Database'!$A$7:$D$1360,4, )</f>
        <v>-</v>
      </c>
      <c r="AO47" s="10" t="str">
        <f>VLOOKUP(O47,'Offence Database'!$A$7:$D$1360,4, )</f>
        <v>-</v>
      </c>
      <c r="AP47" s="10">
        <f t="shared" ref="AP47:AU47" si="115">IF(AJ47="Non-Compoundable",$AB$1,$AC$1)</f>
        <v>0</v>
      </c>
      <c r="AQ47" s="10">
        <f t="shared" si="115"/>
        <v>0</v>
      </c>
      <c r="AR47" s="10">
        <f t="shared" si="115"/>
        <v>0</v>
      </c>
      <c r="AS47" s="10">
        <f t="shared" si="115"/>
        <v>0</v>
      </c>
      <c r="AT47" s="10">
        <f t="shared" si="115"/>
        <v>0</v>
      </c>
      <c r="AU47" s="10">
        <f t="shared" si="115"/>
        <v>0</v>
      </c>
      <c r="AV47" s="10">
        <f t="shared" si="4"/>
        <v>0</v>
      </c>
      <c r="AW47" s="17" t="str">
        <f t="shared" si="5"/>
        <v>Compoundable</v>
      </c>
      <c r="AX47" s="24"/>
      <c r="AY47" s="26">
        <f t="shared" si="6"/>
        <v>2</v>
      </c>
      <c r="AZ47" s="27">
        <f t="shared" si="7"/>
        <v>60</v>
      </c>
      <c r="BA47" s="28">
        <f t="shared" si="8"/>
        <v>0</v>
      </c>
      <c r="BB47" s="28">
        <f t="shared" ca="1" si="9"/>
        <v>0</v>
      </c>
      <c r="BC47" s="29" t="str">
        <f t="shared" si="10"/>
        <v>YES</v>
      </c>
      <c r="BD47" s="10" t="str">
        <f t="shared" si="11"/>
        <v>YES</v>
      </c>
      <c r="BE47" s="29" t="str">
        <f t="shared" ca="1" si="12"/>
        <v>NO</v>
      </c>
      <c r="BF47" s="29" t="str">
        <f t="shared" ca="1" si="13"/>
        <v>YES</v>
      </c>
      <c r="BG47" s="29" t="str">
        <f t="shared" ca="1" si="14"/>
        <v>YES</v>
      </c>
      <c r="BH47" s="29" t="str">
        <f t="shared" ca="1" si="15"/>
        <v>YES</v>
      </c>
      <c r="BI47" s="10">
        <f t="shared" ca="1" si="16"/>
        <v>1</v>
      </c>
      <c r="BJ47" s="28">
        <f t="shared" si="17"/>
        <v>0</v>
      </c>
      <c r="BK47" s="30">
        <f t="shared" si="18"/>
        <v>0</v>
      </c>
      <c r="BL47" s="31">
        <f t="shared" ca="1" si="19"/>
        <v>-119.72328767123288</v>
      </c>
      <c r="BM47" s="28">
        <f t="shared" si="20"/>
        <v>0</v>
      </c>
      <c r="BN47" s="28">
        <f t="shared" si="21"/>
        <v>0</v>
      </c>
      <c r="BO47" s="30">
        <f t="shared" si="22"/>
        <v>0</v>
      </c>
      <c r="BP47" s="31">
        <f t="shared" ca="1" si="23"/>
        <v>-119.72328767123288</v>
      </c>
      <c r="BQ47" s="32">
        <f t="shared" ca="1" si="24"/>
        <v>119.72328767123288</v>
      </c>
      <c r="BR47" s="32"/>
    </row>
    <row r="48" spans="1:70" ht="12" customHeight="1" x14ac:dyDescent="0.25">
      <c r="A48" s="10">
        <f t="shared" si="25"/>
        <v>47</v>
      </c>
      <c r="B48" s="11"/>
      <c r="C48" s="12"/>
      <c r="D48" s="13"/>
      <c r="E48" s="13"/>
      <c r="F48" s="13"/>
      <c r="G48" s="14"/>
      <c r="H48" s="15"/>
      <c r="I48" s="27"/>
      <c r="J48" s="17"/>
      <c r="K48" s="17"/>
      <c r="L48" s="17"/>
      <c r="M48" s="17"/>
      <c r="N48" s="17"/>
      <c r="O48" s="17"/>
      <c r="P48" s="10" t="str">
        <f>VLOOKUP(J48,'Offence Database'!$A$7:$B$1360,2, )</f>
        <v>-</v>
      </c>
      <c r="Q48" s="10" t="str">
        <f>VLOOKUP(K48,'Offence Database'!$A$7:$B$1360,2, )</f>
        <v>-</v>
      </c>
      <c r="R48" s="10" t="str">
        <f>VLOOKUP(L48,'Offence Database'!$A$7:$B$1360,2, )</f>
        <v>-</v>
      </c>
      <c r="S48" s="10" t="str">
        <f>VLOOKUP(M48,'Offence Database'!$A$7:$B$1360,2, )</f>
        <v>-</v>
      </c>
      <c r="T48" s="10" t="str">
        <f>VLOOKUP(N48,'Offence Database'!$A$7:$B$1360,2, )</f>
        <v>-</v>
      </c>
      <c r="U48" s="10" t="str">
        <f>VLOOKUP(O48,'Offence Database'!$A$7:$B$1360,2, )</f>
        <v>-</v>
      </c>
      <c r="V48" s="10" t="str">
        <f>VLOOKUP(J48,'Offence Database'!$A$7:$C$1360,3, )</f>
        <v>-</v>
      </c>
      <c r="W48" s="10" t="str">
        <f>VLOOKUP(K48,'Offence Database'!$A$7:$C$1360,3, )</f>
        <v>-</v>
      </c>
      <c r="X48" s="10" t="str">
        <f>VLOOKUP(L48,'Offence Database'!$A$7:$C$1360,3, )</f>
        <v>-</v>
      </c>
      <c r="Y48" s="10" t="str">
        <f>VLOOKUP(M48,'Offence Database'!$A$7:$C$1360,3, )</f>
        <v>-</v>
      </c>
      <c r="Z48" s="10" t="str">
        <f>VLOOKUP(N48,'Offence Database'!$A$7:$C$1360,3, )</f>
        <v>-</v>
      </c>
      <c r="AA48" s="10" t="str">
        <f>VLOOKUP(O48,'Offence Database'!$A$7:$C$1360,3, )</f>
        <v>-</v>
      </c>
      <c r="AB48" s="10">
        <f t="shared" ref="AB48:AG48" si="116">IF(V48="Non-Bailable",$AB$1,$AC$1)</f>
        <v>0</v>
      </c>
      <c r="AC48" s="10">
        <f t="shared" si="116"/>
        <v>0</v>
      </c>
      <c r="AD48" s="10">
        <f t="shared" si="116"/>
        <v>0</v>
      </c>
      <c r="AE48" s="10">
        <f t="shared" si="116"/>
        <v>0</v>
      </c>
      <c r="AF48" s="10">
        <f t="shared" si="116"/>
        <v>0</v>
      </c>
      <c r="AG48" s="10">
        <f t="shared" si="116"/>
        <v>0</v>
      </c>
      <c r="AH48" s="10">
        <f t="shared" si="1"/>
        <v>0</v>
      </c>
      <c r="AI48" s="17" t="str">
        <f t="shared" si="2"/>
        <v>Bailable</v>
      </c>
      <c r="AJ48" s="10" t="str">
        <f>VLOOKUP(J48,'Offence Database'!$A$7:$D$1360,4, )</f>
        <v>-</v>
      </c>
      <c r="AK48" s="10" t="str">
        <f>VLOOKUP(K48,'Offence Database'!$A$7:$D$1360,4, )</f>
        <v>-</v>
      </c>
      <c r="AL48" s="10" t="str">
        <f>VLOOKUP(L48,'Offence Database'!$A$7:$D$1360,4, )</f>
        <v>-</v>
      </c>
      <c r="AM48" s="10" t="str">
        <f>VLOOKUP(M48,'Offence Database'!$A$7:$D$1360,4, )</f>
        <v>-</v>
      </c>
      <c r="AN48" s="10" t="str">
        <f>VLOOKUP(N48,'Offence Database'!$A$7:$D$1360,4, )</f>
        <v>-</v>
      </c>
      <c r="AO48" s="10" t="str">
        <f>VLOOKUP(O48,'Offence Database'!$A$7:$D$1360,4, )</f>
        <v>-</v>
      </c>
      <c r="AP48" s="10">
        <f t="shared" ref="AP48:AU48" si="117">IF(AJ48="Non-Compoundable",$AB$1,$AC$1)</f>
        <v>0</v>
      </c>
      <c r="AQ48" s="10">
        <f t="shared" si="117"/>
        <v>0</v>
      </c>
      <c r="AR48" s="10">
        <f t="shared" si="117"/>
        <v>0</v>
      </c>
      <c r="AS48" s="10">
        <f t="shared" si="117"/>
        <v>0</v>
      </c>
      <c r="AT48" s="10">
        <f t="shared" si="117"/>
        <v>0</v>
      </c>
      <c r="AU48" s="10">
        <f t="shared" si="117"/>
        <v>0</v>
      </c>
      <c r="AV48" s="10">
        <f t="shared" si="4"/>
        <v>0</v>
      </c>
      <c r="AW48" s="17" t="str">
        <f t="shared" si="5"/>
        <v>Compoundable</v>
      </c>
      <c r="AX48" s="24"/>
      <c r="AY48" s="26">
        <f t="shared" si="6"/>
        <v>2</v>
      </c>
      <c r="AZ48" s="27">
        <f t="shared" si="7"/>
        <v>60</v>
      </c>
      <c r="BA48" s="28">
        <f t="shared" si="8"/>
        <v>0</v>
      </c>
      <c r="BB48" s="28">
        <f t="shared" ca="1" si="9"/>
        <v>0</v>
      </c>
      <c r="BC48" s="29" t="str">
        <f t="shared" si="10"/>
        <v>YES</v>
      </c>
      <c r="BD48" s="10" t="str">
        <f t="shared" si="11"/>
        <v>YES</v>
      </c>
      <c r="BE48" s="29" t="str">
        <f t="shared" ca="1" si="12"/>
        <v>NO</v>
      </c>
      <c r="BF48" s="29" t="str">
        <f t="shared" ca="1" si="13"/>
        <v>YES</v>
      </c>
      <c r="BG48" s="29" t="str">
        <f t="shared" ca="1" si="14"/>
        <v>YES</v>
      </c>
      <c r="BH48" s="29" t="str">
        <f t="shared" ca="1" si="15"/>
        <v>YES</v>
      </c>
      <c r="BI48" s="10">
        <f t="shared" ca="1" si="16"/>
        <v>1</v>
      </c>
      <c r="BJ48" s="28">
        <f t="shared" si="17"/>
        <v>0</v>
      </c>
      <c r="BK48" s="30">
        <f t="shared" si="18"/>
        <v>0</v>
      </c>
      <c r="BL48" s="31">
        <f t="shared" ca="1" si="19"/>
        <v>-119.72328767123288</v>
      </c>
      <c r="BM48" s="28">
        <f t="shared" si="20"/>
        <v>0</v>
      </c>
      <c r="BN48" s="28">
        <f t="shared" si="21"/>
        <v>0</v>
      </c>
      <c r="BO48" s="30">
        <f t="shared" si="22"/>
        <v>0</v>
      </c>
      <c r="BP48" s="31">
        <f t="shared" ca="1" si="23"/>
        <v>-119.72328767123288</v>
      </c>
      <c r="BQ48" s="32">
        <f t="shared" ca="1" si="24"/>
        <v>119.72328767123288</v>
      </c>
      <c r="BR48" s="32"/>
    </row>
    <row r="49" spans="1:70" ht="12" customHeight="1" x14ac:dyDescent="0.25">
      <c r="A49" s="10">
        <f t="shared" si="25"/>
        <v>48</v>
      </c>
      <c r="B49" s="11"/>
      <c r="C49" s="12"/>
      <c r="D49" s="13"/>
      <c r="E49" s="13"/>
      <c r="F49" s="13"/>
      <c r="G49" s="14"/>
      <c r="H49" s="15"/>
      <c r="I49" s="27"/>
      <c r="J49" s="17"/>
      <c r="K49" s="17"/>
      <c r="L49" s="17"/>
      <c r="M49" s="17"/>
      <c r="N49" s="17"/>
      <c r="O49" s="17"/>
      <c r="P49" s="10" t="str">
        <f>VLOOKUP(J49,'Offence Database'!$A$7:$B$1360,2, )</f>
        <v>-</v>
      </c>
      <c r="Q49" s="10" t="str">
        <f>VLOOKUP(K49,'Offence Database'!$A$7:$B$1360,2, )</f>
        <v>-</v>
      </c>
      <c r="R49" s="10" t="str">
        <f>VLOOKUP(L49,'Offence Database'!$A$7:$B$1360,2, )</f>
        <v>-</v>
      </c>
      <c r="S49" s="10" t="str">
        <f>VLOOKUP(M49,'Offence Database'!$A$7:$B$1360,2, )</f>
        <v>-</v>
      </c>
      <c r="T49" s="10" t="str">
        <f>VLOOKUP(N49,'Offence Database'!$A$7:$B$1360,2, )</f>
        <v>-</v>
      </c>
      <c r="U49" s="10" t="str">
        <f>VLOOKUP(O49,'Offence Database'!$A$7:$B$1360,2, )</f>
        <v>-</v>
      </c>
      <c r="V49" s="10" t="str">
        <f>VLOOKUP(J49,'Offence Database'!$A$7:$C$1360,3, )</f>
        <v>-</v>
      </c>
      <c r="W49" s="10" t="str">
        <f>VLOOKUP(K49,'Offence Database'!$A$7:$C$1360,3, )</f>
        <v>-</v>
      </c>
      <c r="X49" s="10" t="str">
        <f>VLOOKUP(L49,'Offence Database'!$A$7:$C$1360,3, )</f>
        <v>-</v>
      </c>
      <c r="Y49" s="10" t="str">
        <f>VLOOKUP(M49,'Offence Database'!$A$7:$C$1360,3, )</f>
        <v>-</v>
      </c>
      <c r="Z49" s="10" t="str">
        <f>VLOOKUP(N49,'Offence Database'!$A$7:$C$1360,3, )</f>
        <v>-</v>
      </c>
      <c r="AA49" s="10" t="str">
        <f>VLOOKUP(O49,'Offence Database'!$A$7:$C$1360,3, )</f>
        <v>-</v>
      </c>
      <c r="AB49" s="10">
        <f t="shared" ref="AB49:AG49" si="118">IF(V49="Non-Bailable",$AB$1,$AC$1)</f>
        <v>0</v>
      </c>
      <c r="AC49" s="10">
        <f t="shared" si="118"/>
        <v>0</v>
      </c>
      <c r="AD49" s="10">
        <f t="shared" si="118"/>
        <v>0</v>
      </c>
      <c r="AE49" s="10">
        <f t="shared" si="118"/>
        <v>0</v>
      </c>
      <c r="AF49" s="10">
        <f t="shared" si="118"/>
        <v>0</v>
      </c>
      <c r="AG49" s="10">
        <f t="shared" si="118"/>
        <v>0</v>
      </c>
      <c r="AH49" s="10">
        <f t="shared" si="1"/>
        <v>0</v>
      </c>
      <c r="AI49" s="17" t="str">
        <f t="shared" si="2"/>
        <v>Bailable</v>
      </c>
      <c r="AJ49" s="10" t="str">
        <f>VLOOKUP(J49,'Offence Database'!$A$7:$D$1360,4, )</f>
        <v>-</v>
      </c>
      <c r="AK49" s="10" t="str">
        <f>VLOOKUP(K49,'Offence Database'!$A$7:$D$1360,4, )</f>
        <v>-</v>
      </c>
      <c r="AL49" s="10" t="str">
        <f>VLOOKUP(L49,'Offence Database'!$A$7:$D$1360,4, )</f>
        <v>-</v>
      </c>
      <c r="AM49" s="10" t="str">
        <f>VLOOKUP(M49,'Offence Database'!$A$7:$D$1360,4, )</f>
        <v>-</v>
      </c>
      <c r="AN49" s="10" t="str">
        <f>VLOOKUP(N49,'Offence Database'!$A$7:$D$1360,4, )</f>
        <v>-</v>
      </c>
      <c r="AO49" s="10" t="str">
        <f>VLOOKUP(O49,'Offence Database'!$A$7:$D$1360,4, )</f>
        <v>-</v>
      </c>
      <c r="AP49" s="10">
        <f t="shared" ref="AP49:AU49" si="119">IF(AJ49="Non-Compoundable",$AB$1,$AC$1)</f>
        <v>0</v>
      </c>
      <c r="AQ49" s="10">
        <f t="shared" si="119"/>
        <v>0</v>
      </c>
      <c r="AR49" s="10">
        <f t="shared" si="119"/>
        <v>0</v>
      </c>
      <c r="AS49" s="10">
        <f t="shared" si="119"/>
        <v>0</v>
      </c>
      <c r="AT49" s="10">
        <f t="shared" si="119"/>
        <v>0</v>
      </c>
      <c r="AU49" s="10">
        <f t="shared" si="119"/>
        <v>0</v>
      </c>
      <c r="AV49" s="10">
        <f t="shared" si="4"/>
        <v>0</v>
      </c>
      <c r="AW49" s="17" t="str">
        <f t="shared" si="5"/>
        <v>Compoundable</v>
      </c>
      <c r="AX49" s="24"/>
      <c r="AY49" s="26">
        <f t="shared" si="6"/>
        <v>2</v>
      </c>
      <c r="AZ49" s="27">
        <f t="shared" si="7"/>
        <v>60</v>
      </c>
      <c r="BA49" s="28">
        <f t="shared" si="8"/>
        <v>0</v>
      </c>
      <c r="BB49" s="28">
        <f t="shared" ca="1" si="9"/>
        <v>0</v>
      </c>
      <c r="BC49" s="29" t="str">
        <f t="shared" si="10"/>
        <v>YES</v>
      </c>
      <c r="BD49" s="10" t="str">
        <f t="shared" si="11"/>
        <v>YES</v>
      </c>
      <c r="BE49" s="29" t="str">
        <f t="shared" ca="1" si="12"/>
        <v>NO</v>
      </c>
      <c r="BF49" s="29" t="str">
        <f t="shared" ca="1" si="13"/>
        <v>YES</v>
      </c>
      <c r="BG49" s="29" t="str">
        <f t="shared" ca="1" si="14"/>
        <v>YES</v>
      </c>
      <c r="BH49" s="29" t="str">
        <f t="shared" ca="1" si="15"/>
        <v>YES</v>
      </c>
      <c r="BI49" s="10">
        <f t="shared" ca="1" si="16"/>
        <v>1</v>
      </c>
      <c r="BJ49" s="28">
        <f t="shared" si="17"/>
        <v>0</v>
      </c>
      <c r="BK49" s="30">
        <f t="shared" si="18"/>
        <v>0</v>
      </c>
      <c r="BL49" s="31">
        <f t="shared" ca="1" si="19"/>
        <v>-119.72328767123288</v>
      </c>
      <c r="BM49" s="28">
        <f t="shared" si="20"/>
        <v>0</v>
      </c>
      <c r="BN49" s="28">
        <f t="shared" si="21"/>
        <v>0</v>
      </c>
      <c r="BO49" s="30">
        <f t="shared" si="22"/>
        <v>0</v>
      </c>
      <c r="BP49" s="31">
        <f t="shared" ca="1" si="23"/>
        <v>-119.72328767123288</v>
      </c>
      <c r="BQ49" s="32">
        <f t="shared" ca="1" si="24"/>
        <v>119.72328767123288</v>
      </c>
      <c r="BR49" s="32"/>
    </row>
    <row r="50" spans="1:70" ht="12" customHeight="1" x14ac:dyDescent="0.25">
      <c r="A50" s="10">
        <f t="shared" si="25"/>
        <v>49</v>
      </c>
      <c r="B50" s="11"/>
      <c r="C50" s="12"/>
      <c r="D50" s="13"/>
      <c r="E50" s="13"/>
      <c r="F50" s="13"/>
      <c r="G50" s="14"/>
      <c r="H50" s="15"/>
      <c r="I50" s="27"/>
      <c r="J50" s="17"/>
      <c r="K50" s="17"/>
      <c r="L50" s="17"/>
      <c r="M50" s="17"/>
      <c r="N50" s="17"/>
      <c r="O50" s="17"/>
      <c r="P50" s="10" t="str">
        <f>VLOOKUP(J50,'Offence Database'!$A$7:$B$1360,2, )</f>
        <v>-</v>
      </c>
      <c r="Q50" s="10" t="str">
        <f>VLOOKUP(K50,'Offence Database'!$A$7:$B$1360,2, )</f>
        <v>-</v>
      </c>
      <c r="R50" s="10" t="str">
        <f>VLOOKUP(L50,'Offence Database'!$A$7:$B$1360,2, )</f>
        <v>-</v>
      </c>
      <c r="S50" s="10" t="str">
        <f>VLOOKUP(M50,'Offence Database'!$A$7:$B$1360,2, )</f>
        <v>-</v>
      </c>
      <c r="T50" s="10" t="str">
        <f>VLOOKUP(N50,'Offence Database'!$A$7:$B$1360,2, )</f>
        <v>-</v>
      </c>
      <c r="U50" s="10" t="str">
        <f>VLOOKUP(O50,'Offence Database'!$A$7:$B$1360,2, )</f>
        <v>-</v>
      </c>
      <c r="V50" s="10" t="str">
        <f>VLOOKUP(J50,'Offence Database'!$A$7:$C$1360,3, )</f>
        <v>-</v>
      </c>
      <c r="W50" s="10" t="str">
        <f>VLOOKUP(K50,'Offence Database'!$A$7:$C$1360,3, )</f>
        <v>-</v>
      </c>
      <c r="X50" s="10" t="str">
        <f>VLOOKUP(L50,'Offence Database'!$A$7:$C$1360,3, )</f>
        <v>-</v>
      </c>
      <c r="Y50" s="10" t="str">
        <f>VLOOKUP(M50,'Offence Database'!$A$7:$C$1360,3, )</f>
        <v>-</v>
      </c>
      <c r="Z50" s="10" t="str">
        <f>VLOOKUP(N50,'Offence Database'!$A$7:$C$1360,3, )</f>
        <v>-</v>
      </c>
      <c r="AA50" s="10" t="str">
        <f>VLOOKUP(O50,'Offence Database'!$A$7:$C$1360,3, )</f>
        <v>-</v>
      </c>
      <c r="AB50" s="10">
        <f t="shared" ref="AB50:AG50" si="120">IF(V50="Non-Bailable",$AB$1,$AC$1)</f>
        <v>0</v>
      </c>
      <c r="AC50" s="10">
        <f t="shared" si="120"/>
        <v>0</v>
      </c>
      <c r="AD50" s="10">
        <f t="shared" si="120"/>
        <v>0</v>
      </c>
      <c r="AE50" s="10">
        <f t="shared" si="120"/>
        <v>0</v>
      </c>
      <c r="AF50" s="10">
        <f t="shared" si="120"/>
        <v>0</v>
      </c>
      <c r="AG50" s="10">
        <f t="shared" si="120"/>
        <v>0</v>
      </c>
      <c r="AH50" s="10">
        <f t="shared" si="1"/>
        <v>0</v>
      </c>
      <c r="AI50" s="17" t="str">
        <f t="shared" si="2"/>
        <v>Bailable</v>
      </c>
      <c r="AJ50" s="10" t="str">
        <f>VLOOKUP(J50,'Offence Database'!$A$7:$D$1360,4, )</f>
        <v>-</v>
      </c>
      <c r="AK50" s="10" t="str">
        <f>VLOOKUP(K50,'Offence Database'!$A$7:$D$1360,4, )</f>
        <v>-</v>
      </c>
      <c r="AL50" s="10" t="str">
        <f>VLOOKUP(L50,'Offence Database'!$A$7:$D$1360,4, )</f>
        <v>-</v>
      </c>
      <c r="AM50" s="10" t="str">
        <f>VLOOKUP(M50,'Offence Database'!$A$7:$D$1360,4, )</f>
        <v>-</v>
      </c>
      <c r="AN50" s="10" t="str">
        <f>VLOOKUP(N50,'Offence Database'!$A$7:$D$1360,4, )</f>
        <v>-</v>
      </c>
      <c r="AO50" s="10" t="str">
        <f>VLOOKUP(O50,'Offence Database'!$A$7:$D$1360,4, )</f>
        <v>-</v>
      </c>
      <c r="AP50" s="10">
        <f t="shared" ref="AP50:AU50" si="121">IF(AJ50="Non-Compoundable",$AB$1,$AC$1)</f>
        <v>0</v>
      </c>
      <c r="AQ50" s="10">
        <f t="shared" si="121"/>
        <v>0</v>
      </c>
      <c r="AR50" s="10">
        <f t="shared" si="121"/>
        <v>0</v>
      </c>
      <c r="AS50" s="10">
        <f t="shared" si="121"/>
        <v>0</v>
      </c>
      <c r="AT50" s="10">
        <f t="shared" si="121"/>
        <v>0</v>
      </c>
      <c r="AU50" s="10">
        <f t="shared" si="121"/>
        <v>0</v>
      </c>
      <c r="AV50" s="10">
        <f t="shared" si="4"/>
        <v>0</v>
      </c>
      <c r="AW50" s="17" t="str">
        <f t="shared" si="5"/>
        <v>Compoundable</v>
      </c>
      <c r="AX50" s="24"/>
      <c r="AY50" s="26">
        <f t="shared" si="6"/>
        <v>2</v>
      </c>
      <c r="AZ50" s="27">
        <f t="shared" si="7"/>
        <v>60</v>
      </c>
      <c r="BA50" s="28">
        <f t="shared" si="8"/>
        <v>0</v>
      </c>
      <c r="BB50" s="28">
        <f t="shared" ca="1" si="9"/>
        <v>0</v>
      </c>
      <c r="BC50" s="29" t="str">
        <f t="shared" si="10"/>
        <v>YES</v>
      </c>
      <c r="BD50" s="10" t="str">
        <f t="shared" si="11"/>
        <v>YES</v>
      </c>
      <c r="BE50" s="29" t="str">
        <f t="shared" ca="1" si="12"/>
        <v>NO</v>
      </c>
      <c r="BF50" s="29" t="str">
        <f t="shared" ca="1" si="13"/>
        <v>YES</v>
      </c>
      <c r="BG50" s="29" t="str">
        <f t="shared" ca="1" si="14"/>
        <v>YES</v>
      </c>
      <c r="BH50" s="29" t="str">
        <f t="shared" ca="1" si="15"/>
        <v>YES</v>
      </c>
      <c r="BI50" s="10">
        <f t="shared" ca="1" si="16"/>
        <v>1</v>
      </c>
      <c r="BJ50" s="28">
        <f t="shared" si="17"/>
        <v>0</v>
      </c>
      <c r="BK50" s="30">
        <f t="shared" si="18"/>
        <v>0</v>
      </c>
      <c r="BL50" s="31">
        <f t="shared" ca="1" si="19"/>
        <v>-119.72328767123288</v>
      </c>
      <c r="BM50" s="28">
        <f t="shared" si="20"/>
        <v>0</v>
      </c>
      <c r="BN50" s="28">
        <f t="shared" si="21"/>
        <v>0</v>
      </c>
      <c r="BO50" s="30">
        <f t="shared" si="22"/>
        <v>0</v>
      </c>
      <c r="BP50" s="31">
        <f t="shared" ca="1" si="23"/>
        <v>-119.72328767123288</v>
      </c>
      <c r="BQ50" s="32">
        <f t="shared" ca="1" si="24"/>
        <v>119.72328767123288</v>
      </c>
      <c r="BR50" s="32"/>
    </row>
    <row r="51" spans="1:70" ht="12" customHeight="1" x14ac:dyDescent="0.25">
      <c r="A51" s="10">
        <f t="shared" si="25"/>
        <v>50</v>
      </c>
      <c r="B51" s="11"/>
      <c r="C51" s="12"/>
      <c r="D51" s="13"/>
      <c r="E51" s="13"/>
      <c r="F51" s="13"/>
      <c r="G51" s="14"/>
      <c r="H51" s="15"/>
      <c r="I51" s="27"/>
      <c r="J51" s="17"/>
      <c r="K51" s="17"/>
      <c r="L51" s="17"/>
      <c r="M51" s="17"/>
      <c r="N51" s="17"/>
      <c r="O51" s="17"/>
      <c r="P51" s="10" t="str">
        <f>VLOOKUP(J51,'Offence Database'!$A$7:$B$1360,2, )</f>
        <v>-</v>
      </c>
      <c r="Q51" s="10" t="str">
        <f>VLOOKUP(K51,'Offence Database'!$A$7:$B$1360,2, )</f>
        <v>-</v>
      </c>
      <c r="R51" s="10" t="str">
        <f>VLOOKUP(L51,'Offence Database'!$A$7:$B$1360,2, )</f>
        <v>-</v>
      </c>
      <c r="S51" s="10" t="str">
        <f>VLOOKUP(M51,'Offence Database'!$A$7:$B$1360,2, )</f>
        <v>-</v>
      </c>
      <c r="T51" s="10" t="str">
        <f>VLOOKUP(N51,'Offence Database'!$A$7:$B$1360,2, )</f>
        <v>-</v>
      </c>
      <c r="U51" s="10" t="str">
        <f>VLOOKUP(O51,'Offence Database'!$A$7:$B$1360,2, )</f>
        <v>-</v>
      </c>
      <c r="V51" s="10" t="str">
        <f>VLOOKUP(J51,'Offence Database'!$A$7:$C$1360,3, )</f>
        <v>-</v>
      </c>
      <c r="W51" s="10" t="str">
        <f>VLOOKUP(K51,'Offence Database'!$A$7:$C$1360,3, )</f>
        <v>-</v>
      </c>
      <c r="X51" s="10" t="str">
        <f>VLOOKUP(L51,'Offence Database'!$A$7:$C$1360,3, )</f>
        <v>-</v>
      </c>
      <c r="Y51" s="10" t="str">
        <f>VLOOKUP(M51,'Offence Database'!$A$7:$C$1360,3, )</f>
        <v>-</v>
      </c>
      <c r="Z51" s="10" t="str">
        <f>VLOOKUP(N51,'Offence Database'!$A$7:$C$1360,3, )</f>
        <v>-</v>
      </c>
      <c r="AA51" s="10" t="str">
        <f>VLOOKUP(O51,'Offence Database'!$A$7:$C$1360,3, )</f>
        <v>-</v>
      </c>
      <c r="AB51" s="10">
        <f t="shared" ref="AB51:AG51" si="122">IF(V51="Non-Bailable",$AB$1,$AC$1)</f>
        <v>0</v>
      </c>
      <c r="AC51" s="10">
        <f t="shared" si="122"/>
        <v>0</v>
      </c>
      <c r="AD51" s="10">
        <f t="shared" si="122"/>
        <v>0</v>
      </c>
      <c r="AE51" s="10">
        <f t="shared" si="122"/>
        <v>0</v>
      </c>
      <c r="AF51" s="10">
        <f t="shared" si="122"/>
        <v>0</v>
      </c>
      <c r="AG51" s="10">
        <f t="shared" si="122"/>
        <v>0</v>
      </c>
      <c r="AH51" s="10">
        <f t="shared" si="1"/>
        <v>0</v>
      </c>
      <c r="AI51" s="17" t="str">
        <f t="shared" si="2"/>
        <v>Bailable</v>
      </c>
      <c r="AJ51" s="10" t="str">
        <f>VLOOKUP(J51,'Offence Database'!$A$7:$D$1360,4, )</f>
        <v>-</v>
      </c>
      <c r="AK51" s="10" t="str">
        <f>VLOOKUP(K51,'Offence Database'!$A$7:$D$1360,4, )</f>
        <v>-</v>
      </c>
      <c r="AL51" s="10" t="str">
        <f>VLOOKUP(L51,'Offence Database'!$A$7:$D$1360,4, )</f>
        <v>-</v>
      </c>
      <c r="AM51" s="10" t="str">
        <f>VLOOKUP(M51,'Offence Database'!$A$7:$D$1360,4, )</f>
        <v>-</v>
      </c>
      <c r="AN51" s="10" t="str">
        <f>VLOOKUP(N51,'Offence Database'!$A$7:$D$1360,4, )</f>
        <v>-</v>
      </c>
      <c r="AO51" s="10" t="str">
        <f>VLOOKUP(O51,'Offence Database'!$A$7:$D$1360,4, )</f>
        <v>-</v>
      </c>
      <c r="AP51" s="10">
        <f t="shared" ref="AP51:AU51" si="123">IF(AJ51="Non-Compoundable",$AB$1,$AC$1)</f>
        <v>0</v>
      </c>
      <c r="AQ51" s="10">
        <f t="shared" si="123"/>
        <v>0</v>
      </c>
      <c r="AR51" s="10">
        <f t="shared" si="123"/>
        <v>0</v>
      </c>
      <c r="AS51" s="10">
        <f t="shared" si="123"/>
        <v>0</v>
      </c>
      <c r="AT51" s="10">
        <f t="shared" si="123"/>
        <v>0</v>
      </c>
      <c r="AU51" s="10">
        <f t="shared" si="123"/>
        <v>0</v>
      </c>
      <c r="AV51" s="10">
        <f t="shared" si="4"/>
        <v>0</v>
      </c>
      <c r="AW51" s="17" t="str">
        <f t="shared" si="5"/>
        <v>Compoundable</v>
      </c>
      <c r="AX51" s="24"/>
      <c r="AY51" s="26">
        <f t="shared" si="6"/>
        <v>2</v>
      </c>
      <c r="AZ51" s="27">
        <f t="shared" si="7"/>
        <v>60</v>
      </c>
      <c r="BA51" s="28">
        <f t="shared" si="8"/>
        <v>0</v>
      </c>
      <c r="BB51" s="28">
        <f t="shared" ca="1" si="9"/>
        <v>0</v>
      </c>
      <c r="BC51" s="29" t="str">
        <f t="shared" si="10"/>
        <v>YES</v>
      </c>
      <c r="BD51" s="10" t="str">
        <f t="shared" si="11"/>
        <v>YES</v>
      </c>
      <c r="BE51" s="29" t="str">
        <f t="shared" ca="1" si="12"/>
        <v>NO</v>
      </c>
      <c r="BF51" s="29" t="str">
        <f t="shared" ca="1" si="13"/>
        <v>YES</v>
      </c>
      <c r="BG51" s="29" t="str">
        <f t="shared" ca="1" si="14"/>
        <v>YES</v>
      </c>
      <c r="BH51" s="29" t="str">
        <f t="shared" ca="1" si="15"/>
        <v>YES</v>
      </c>
      <c r="BI51" s="10">
        <f t="shared" ca="1" si="16"/>
        <v>1</v>
      </c>
      <c r="BJ51" s="28">
        <f t="shared" si="17"/>
        <v>0</v>
      </c>
      <c r="BK51" s="30">
        <f t="shared" si="18"/>
        <v>0</v>
      </c>
      <c r="BL51" s="31">
        <f t="shared" ca="1" si="19"/>
        <v>-119.72328767123288</v>
      </c>
      <c r="BM51" s="28">
        <f t="shared" si="20"/>
        <v>0</v>
      </c>
      <c r="BN51" s="28">
        <f t="shared" si="21"/>
        <v>0</v>
      </c>
      <c r="BO51" s="30">
        <f t="shared" si="22"/>
        <v>0</v>
      </c>
      <c r="BP51" s="31">
        <f t="shared" ca="1" si="23"/>
        <v>-119.72328767123288</v>
      </c>
      <c r="BQ51" s="32">
        <f t="shared" ca="1" si="24"/>
        <v>119.72328767123288</v>
      </c>
      <c r="BR51" s="32"/>
    </row>
    <row r="52" spans="1:70" ht="12" customHeight="1" x14ac:dyDescent="0.25">
      <c r="A52" s="10">
        <f t="shared" si="25"/>
        <v>51</v>
      </c>
      <c r="B52" s="11"/>
      <c r="C52" s="12"/>
      <c r="D52" s="13"/>
      <c r="E52" s="13"/>
      <c r="F52" s="13"/>
      <c r="G52" s="14"/>
      <c r="H52" s="15"/>
      <c r="I52" s="27"/>
      <c r="J52" s="17"/>
      <c r="K52" s="17"/>
      <c r="L52" s="17"/>
      <c r="M52" s="17"/>
      <c r="N52" s="17"/>
      <c r="O52" s="17"/>
      <c r="P52" s="10" t="str">
        <f>VLOOKUP(J52,'Offence Database'!$A$7:$B$1360,2, )</f>
        <v>-</v>
      </c>
      <c r="Q52" s="10" t="str">
        <f>VLOOKUP(K52,'Offence Database'!$A$7:$B$1360,2, )</f>
        <v>-</v>
      </c>
      <c r="R52" s="10" t="str">
        <f>VLOOKUP(L52,'Offence Database'!$A$7:$B$1360,2, )</f>
        <v>-</v>
      </c>
      <c r="S52" s="10" t="str">
        <f>VLOOKUP(M52,'Offence Database'!$A$7:$B$1360,2, )</f>
        <v>-</v>
      </c>
      <c r="T52" s="10" t="str">
        <f>VLOOKUP(N52,'Offence Database'!$A$7:$B$1360,2, )</f>
        <v>-</v>
      </c>
      <c r="U52" s="10" t="str">
        <f>VLOOKUP(O52,'Offence Database'!$A$7:$B$1360,2, )</f>
        <v>-</v>
      </c>
      <c r="V52" s="10" t="str">
        <f>VLOOKUP(J52,'Offence Database'!$A$7:$C$1360,3, )</f>
        <v>-</v>
      </c>
      <c r="W52" s="10" t="str">
        <f>VLOOKUP(K52,'Offence Database'!$A$7:$C$1360,3, )</f>
        <v>-</v>
      </c>
      <c r="X52" s="10" t="str">
        <f>VLOOKUP(L52,'Offence Database'!$A$7:$C$1360,3, )</f>
        <v>-</v>
      </c>
      <c r="Y52" s="10" t="str">
        <f>VLOOKUP(M52,'Offence Database'!$A$7:$C$1360,3, )</f>
        <v>-</v>
      </c>
      <c r="Z52" s="10" t="str">
        <f>VLOOKUP(N52,'Offence Database'!$A$7:$C$1360,3, )</f>
        <v>-</v>
      </c>
      <c r="AA52" s="10" t="str">
        <f>VLOOKUP(O52,'Offence Database'!$A$7:$C$1360,3, )</f>
        <v>-</v>
      </c>
      <c r="AB52" s="10">
        <f t="shared" ref="AB52:AG52" si="124">IF(V52="Non-Bailable",$AB$1,$AC$1)</f>
        <v>0</v>
      </c>
      <c r="AC52" s="10">
        <f t="shared" si="124"/>
        <v>0</v>
      </c>
      <c r="AD52" s="10">
        <f t="shared" si="124"/>
        <v>0</v>
      </c>
      <c r="AE52" s="10">
        <f t="shared" si="124"/>
        <v>0</v>
      </c>
      <c r="AF52" s="10">
        <f t="shared" si="124"/>
        <v>0</v>
      </c>
      <c r="AG52" s="10">
        <f t="shared" si="124"/>
        <v>0</v>
      </c>
      <c r="AH52" s="10">
        <f t="shared" si="1"/>
        <v>0</v>
      </c>
      <c r="AI52" s="17" t="str">
        <f t="shared" si="2"/>
        <v>Bailable</v>
      </c>
      <c r="AJ52" s="10" t="str">
        <f>VLOOKUP(J52,'Offence Database'!$A$7:$D$1360,4, )</f>
        <v>-</v>
      </c>
      <c r="AK52" s="10" t="str">
        <f>VLOOKUP(K52,'Offence Database'!$A$7:$D$1360,4, )</f>
        <v>-</v>
      </c>
      <c r="AL52" s="10" t="str">
        <f>VLOOKUP(L52,'Offence Database'!$A$7:$D$1360,4, )</f>
        <v>-</v>
      </c>
      <c r="AM52" s="10" t="str">
        <f>VLOOKUP(M52,'Offence Database'!$A$7:$D$1360,4, )</f>
        <v>-</v>
      </c>
      <c r="AN52" s="10" t="str">
        <f>VLOOKUP(N52,'Offence Database'!$A$7:$D$1360,4, )</f>
        <v>-</v>
      </c>
      <c r="AO52" s="10" t="str">
        <f>VLOOKUP(O52,'Offence Database'!$A$7:$D$1360,4, )</f>
        <v>-</v>
      </c>
      <c r="AP52" s="10">
        <f t="shared" ref="AP52:AU52" si="125">IF(AJ52="Non-Compoundable",$AB$1,$AC$1)</f>
        <v>0</v>
      </c>
      <c r="AQ52" s="10">
        <f t="shared" si="125"/>
        <v>0</v>
      </c>
      <c r="AR52" s="10">
        <f t="shared" si="125"/>
        <v>0</v>
      </c>
      <c r="AS52" s="10">
        <f t="shared" si="125"/>
        <v>0</v>
      </c>
      <c r="AT52" s="10">
        <f t="shared" si="125"/>
        <v>0</v>
      </c>
      <c r="AU52" s="10">
        <f t="shared" si="125"/>
        <v>0</v>
      </c>
      <c r="AV52" s="10">
        <f t="shared" si="4"/>
        <v>0</v>
      </c>
      <c r="AW52" s="17" t="str">
        <f t="shared" si="5"/>
        <v>Compoundable</v>
      </c>
      <c r="AX52" s="24"/>
      <c r="AY52" s="26">
        <f t="shared" si="6"/>
        <v>2</v>
      </c>
      <c r="AZ52" s="27">
        <f t="shared" si="7"/>
        <v>60</v>
      </c>
      <c r="BA52" s="28">
        <f t="shared" si="8"/>
        <v>0</v>
      </c>
      <c r="BB52" s="28">
        <f t="shared" ca="1" si="9"/>
        <v>0</v>
      </c>
      <c r="BC52" s="29" t="str">
        <f t="shared" si="10"/>
        <v>YES</v>
      </c>
      <c r="BD52" s="10" t="str">
        <f t="shared" si="11"/>
        <v>YES</v>
      </c>
      <c r="BE52" s="29" t="str">
        <f t="shared" ca="1" si="12"/>
        <v>NO</v>
      </c>
      <c r="BF52" s="29" t="str">
        <f t="shared" ca="1" si="13"/>
        <v>YES</v>
      </c>
      <c r="BG52" s="29" t="str">
        <f t="shared" ca="1" si="14"/>
        <v>YES</v>
      </c>
      <c r="BH52" s="29" t="str">
        <f t="shared" ca="1" si="15"/>
        <v>YES</v>
      </c>
      <c r="BI52" s="10">
        <f t="shared" ca="1" si="16"/>
        <v>1</v>
      </c>
      <c r="BJ52" s="28">
        <f t="shared" si="17"/>
        <v>0</v>
      </c>
      <c r="BK52" s="30">
        <f t="shared" si="18"/>
        <v>0</v>
      </c>
      <c r="BL52" s="31">
        <f t="shared" ca="1" si="19"/>
        <v>-119.72328767123288</v>
      </c>
      <c r="BM52" s="28">
        <f t="shared" si="20"/>
        <v>0</v>
      </c>
      <c r="BN52" s="28">
        <f t="shared" si="21"/>
        <v>0</v>
      </c>
      <c r="BO52" s="30">
        <f t="shared" si="22"/>
        <v>0</v>
      </c>
      <c r="BP52" s="31">
        <f t="shared" ca="1" si="23"/>
        <v>-119.72328767123288</v>
      </c>
      <c r="BQ52" s="32">
        <f t="shared" ca="1" si="24"/>
        <v>119.72328767123288</v>
      </c>
      <c r="BR52" s="32"/>
    </row>
    <row r="53" spans="1:70" ht="12" customHeight="1" x14ac:dyDescent="0.25">
      <c r="A53" s="10">
        <f t="shared" si="25"/>
        <v>52</v>
      </c>
      <c r="B53" s="11"/>
      <c r="C53" s="12"/>
      <c r="D53" s="13"/>
      <c r="E53" s="13"/>
      <c r="F53" s="13"/>
      <c r="G53" s="14"/>
      <c r="H53" s="15"/>
      <c r="I53" s="27"/>
      <c r="J53" s="17"/>
      <c r="K53" s="17"/>
      <c r="L53" s="17"/>
      <c r="M53" s="17"/>
      <c r="N53" s="17"/>
      <c r="O53" s="17"/>
      <c r="P53" s="10" t="str">
        <f>VLOOKUP(J53,'Offence Database'!$A$7:$B$1360,2, )</f>
        <v>-</v>
      </c>
      <c r="Q53" s="10" t="str">
        <f>VLOOKUP(K53,'Offence Database'!$A$7:$B$1360,2, )</f>
        <v>-</v>
      </c>
      <c r="R53" s="10" t="str">
        <f>VLOOKUP(L53,'Offence Database'!$A$7:$B$1360,2, )</f>
        <v>-</v>
      </c>
      <c r="S53" s="10" t="str">
        <f>VLOOKUP(M53,'Offence Database'!$A$7:$B$1360,2, )</f>
        <v>-</v>
      </c>
      <c r="T53" s="10" t="str">
        <f>VLOOKUP(N53,'Offence Database'!$A$7:$B$1360,2, )</f>
        <v>-</v>
      </c>
      <c r="U53" s="10" t="str">
        <f>VLOOKUP(O53,'Offence Database'!$A$7:$B$1360,2, )</f>
        <v>-</v>
      </c>
      <c r="V53" s="10" t="str">
        <f>VLOOKUP(J53,'Offence Database'!$A$7:$C$1360,3, )</f>
        <v>-</v>
      </c>
      <c r="W53" s="10" t="str">
        <f>VLOOKUP(K53,'Offence Database'!$A$7:$C$1360,3, )</f>
        <v>-</v>
      </c>
      <c r="X53" s="10" t="str">
        <f>VLOOKUP(L53,'Offence Database'!$A$7:$C$1360,3, )</f>
        <v>-</v>
      </c>
      <c r="Y53" s="10" t="str">
        <f>VLOOKUP(M53,'Offence Database'!$A$7:$C$1360,3, )</f>
        <v>-</v>
      </c>
      <c r="Z53" s="10" t="str">
        <f>VLOOKUP(N53,'Offence Database'!$A$7:$C$1360,3, )</f>
        <v>-</v>
      </c>
      <c r="AA53" s="10" t="str">
        <f>VLOOKUP(O53,'Offence Database'!$A$7:$C$1360,3, )</f>
        <v>-</v>
      </c>
      <c r="AB53" s="10">
        <f t="shared" ref="AB53:AG53" si="126">IF(V53="Non-Bailable",$AB$1,$AC$1)</f>
        <v>0</v>
      </c>
      <c r="AC53" s="10">
        <f t="shared" si="126"/>
        <v>0</v>
      </c>
      <c r="AD53" s="10">
        <f t="shared" si="126"/>
        <v>0</v>
      </c>
      <c r="AE53" s="10">
        <f t="shared" si="126"/>
        <v>0</v>
      </c>
      <c r="AF53" s="10">
        <f t="shared" si="126"/>
        <v>0</v>
      </c>
      <c r="AG53" s="10">
        <f t="shared" si="126"/>
        <v>0</v>
      </c>
      <c r="AH53" s="10">
        <f t="shared" si="1"/>
        <v>0</v>
      </c>
      <c r="AI53" s="17" t="str">
        <f t="shared" si="2"/>
        <v>Bailable</v>
      </c>
      <c r="AJ53" s="10" t="str">
        <f>VLOOKUP(J53,'Offence Database'!$A$7:$D$1360,4, )</f>
        <v>-</v>
      </c>
      <c r="AK53" s="10" t="str">
        <f>VLOOKUP(K53,'Offence Database'!$A$7:$D$1360,4, )</f>
        <v>-</v>
      </c>
      <c r="AL53" s="10" t="str">
        <f>VLOOKUP(L53,'Offence Database'!$A$7:$D$1360,4, )</f>
        <v>-</v>
      </c>
      <c r="AM53" s="10" t="str">
        <f>VLOOKUP(M53,'Offence Database'!$A$7:$D$1360,4, )</f>
        <v>-</v>
      </c>
      <c r="AN53" s="10" t="str">
        <f>VLOOKUP(N53,'Offence Database'!$A$7:$D$1360,4, )</f>
        <v>-</v>
      </c>
      <c r="AO53" s="10" t="str">
        <f>VLOOKUP(O53,'Offence Database'!$A$7:$D$1360,4, )</f>
        <v>-</v>
      </c>
      <c r="AP53" s="10">
        <f t="shared" ref="AP53:AU53" si="127">IF(AJ53="Non-Compoundable",$AB$1,$AC$1)</f>
        <v>0</v>
      </c>
      <c r="AQ53" s="10">
        <f t="shared" si="127"/>
        <v>0</v>
      </c>
      <c r="AR53" s="10">
        <f t="shared" si="127"/>
        <v>0</v>
      </c>
      <c r="AS53" s="10">
        <f t="shared" si="127"/>
        <v>0</v>
      </c>
      <c r="AT53" s="10">
        <f t="shared" si="127"/>
        <v>0</v>
      </c>
      <c r="AU53" s="10">
        <f t="shared" si="127"/>
        <v>0</v>
      </c>
      <c r="AV53" s="10">
        <f t="shared" si="4"/>
        <v>0</v>
      </c>
      <c r="AW53" s="17" t="str">
        <f t="shared" si="5"/>
        <v>Compoundable</v>
      </c>
      <c r="AX53" s="24"/>
      <c r="AY53" s="26">
        <f t="shared" si="6"/>
        <v>2</v>
      </c>
      <c r="AZ53" s="27">
        <f t="shared" si="7"/>
        <v>60</v>
      </c>
      <c r="BA53" s="28">
        <f t="shared" si="8"/>
        <v>0</v>
      </c>
      <c r="BB53" s="28">
        <f t="shared" ca="1" si="9"/>
        <v>0</v>
      </c>
      <c r="BC53" s="29" t="str">
        <f t="shared" si="10"/>
        <v>YES</v>
      </c>
      <c r="BD53" s="10" t="str">
        <f t="shared" si="11"/>
        <v>YES</v>
      </c>
      <c r="BE53" s="29" t="str">
        <f t="shared" ca="1" si="12"/>
        <v>NO</v>
      </c>
      <c r="BF53" s="29" t="str">
        <f t="shared" ca="1" si="13"/>
        <v>YES</v>
      </c>
      <c r="BG53" s="29" t="str">
        <f t="shared" ca="1" si="14"/>
        <v>YES</v>
      </c>
      <c r="BH53" s="29" t="str">
        <f t="shared" ca="1" si="15"/>
        <v>YES</v>
      </c>
      <c r="BI53" s="10">
        <f t="shared" ca="1" si="16"/>
        <v>1</v>
      </c>
      <c r="BJ53" s="28">
        <f t="shared" si="17"/>
        <v>0</v>
      </c>
      <c r="BK53" s="30">
        <f t="shared" si="18"/>
        <v>0</v>
      </c>
      <c r="BL53" s="31">
        <f t="shared" ca="1" si="19"/>
        <v>-119.72328767123288</v>
      </c>
      <c r="BM53" s="28">
        <f t="shared" si="20"/>
        <v>0</v>
      </c>
      <c r="BN53" s="28">
        <f t="shared" si="21"/>
        <v>0</v>
      </c>
      <c r="BO53" s="30">
        <f t="shared" si="22"/>
        <v>0</v>
      </c>
      <c r="BP53" s="31">
        <f t="shared" ca="1" si="23"/>
        <v>-119.72328767123288</v>
      </c>
      <c r="BQ53" s="32">
        <f t="shared" ca="1" si="24"/>
        <v>119.72328767123288</v>
      </c>
      <c r="BR53" s="32"/>
    </row>
    <row r="54" spans="1:70" ht="12" customHeight="1" x14ac:dyDescent="0.25">
      <c r="A54" s="10">
        <f t="shared" si="25"/>
        <v>53</v>
      </c>
      <c r="B54" s="11"/>
      <c r="C54" s="12"/>
      <c r="D54" s="13"/>
      <c r="E54" s="13"/>
      <c r="F54" s="13"/>
      <c r="G54" s="14"/>
      <c r="H54" s="15"/>
      <c r="I54" s="27"/>
      <c r="J54" s="17"/>
      <c r="K54" s="17"/>
      <c r="L54" s="17"/>
      <c r="M54" s="17"/>
      <c r="N54" s="17"/>
      <c r="O54" s="17"/>
      <c r="P54" s="10" t="str">
        <f>VLOOKUP(J54,'Offence Database'!$A$7:$B$1360,2, )</f>
        <v>-</v>
      </c>
      <c r="Q54" s="10" t="str">
        <f>VLOOKUP(K54,'Offence Database'!$A$7:$B$1360,2, )</f>
        <v>-</v>
      </c>
      <c r="R54" s="10" t="str">
        <f>VLOOKUP(L54,'Offence Database'!$A$7:$B$1360,2, )</f>
        <v>-</v>
      </c>
      <c r="S54" s="10" t="str">
        <f>VLOOKUP(M54,'Offence Database'!$A$7:$B$1360,2, )</f>
        <v>-</v>
      </c>
      <c r="T54" s="10" t="str">
        <f>VLOOKUP(N54,'Offence Database'!$A$7:$B$1360,2, )</f>
        <v>-</v>
      </c>
      <c r="U54" s="10" t="str">
        <f>VLOOKUP(O54,'Offence Database'!$A$7:$B$1360,2, )</f>
        <v>-</v>
      </c>
      <c r="V54" s="10" t="str">
        <f>VLOOKUP(J54,'Offence Database'!$A$7:$C$1360,3, )</f>
        <v>-</v>
      </c>
      <c r="W54" s="10" t="str">
        <f>VLOOKUP(K54,'Offence Database'!$A$7:$C$1360,3, )</f>
        <v>-</v>
      </c>
      <c r="X54" s="10" t="str">
        <f>VLOOKUP(L54,'Offence Database'!$A$7:$C$1360,3, )</f>
        <v>-</v>
      </c>
      <c r="Y54" s="10" t="str">
        <f>VLOOKUP(M54,'Offence Database'!$A$7:$C$1360,3, )</f>
        <v>-</v>
      </c>
      <c r="Z54" s="10" t="str">
        <f>VLOOKUP(N54,'Offence Database'!$A$7:$C$1360,3, )</f>
        <v>-</v>
      </c>
      <c r="AA54" s="10" t="str">
        <f>VLOOKUP(O54,'Offence Database'!$A$7:$C$1360,3, )</f>
        <v>-</v>
      </c>
      <c r="AB54" s="10">
        <f t="shared" ref="AB54:AG54" si="128">IF(V54="Non-Bailable",$AB$1,$AC$1)</f>
        <v>0</v>
      </c>
      <c r="AC54" s="10">
        <f t="shared" si="128"/>
        <v>0</v>
      </c>
      <c r="AD54" s="10">
        <f t="shared" si="128"/>
        <v>0</v>
      </c>
      <c r="AE54" s="10">
        <f t="shared" si="128"/>
        <v>0</v>
      </c>
      <c r="AF54" s="10">
        <f t="shared" si="128"/>
        <v>0</v>
      </c>
      <c r="AG54" s="10">
        <f t="shared" si="128"/>
        <v>0</v>
      </c>
      <c r="AH54" s="10">
        <f t="shared" si="1"/>
        <v>0</v>
      </c>
      <c r="AI54" s="17" t="str">
        <f t="shared" si="2"/>
        <v>Bailable</v>
      </c>
      <c r="AJ54" s="10" t="str">
        <f>VLOOKUP(J54,'Offence Database'!$A$7:$D$1360,4, )</f>
        <v>-</v>
      </c>
      <c r="AK54" s="10" t="str">
        <f>VLOOKUP(K54,'Offence Database'!$A$7:$D$1360,4, )</f>
        <v>-</v>
      </c>
      <c r="AL54" s="10" t="str">
        <f>VLOOKUP(L54,'Offence Database'!$A$7:$D$1360,4, )</f>
        <v>-</v>
      </c>
      <c r="AM54" s="10" t="str">
        <f>VLOOKUP(M54,'Offence Database'!$A$7:$D$1360,4, )</f>
        <v>-</v>
      </c>
      <c r="AN54" s="10" t="str">
        <f>VLOOKUP(N54,'Offence Database'!$A$7:$D$1360,4, )</f>
        <v>-</v>
      </c>
      <c r="AO54" s="10" t="str">
        <f>VLOOKUP(O54,'Offence Database'!$A$7:$D$1360,4, )</f>
        <v>-</v>
      </c>
      <c r="AP54" s="10">
        <f t="shared" ref="AP54:AU54" si="129">IF(AJ54="Non-Compoundable",$AB$1,$AC$1)</f>
        <v>0</v>
      </c>
      <c r="AQ54" s="10">
        <f t="shared" si="129"/>
        <v>0</v>
      </c>
      <c r="AR54" s="10">
        <f t="shared" si="129"/>
        <v>0</v>
      </c>
      <c r="AS54" s="10">
        <f t="shared" si="129"/>
        <v>0</v>
      </c>
      <c r="AT54" s="10">
        <f t="shared" si="129"/>
        <v>0</v>
      </c>
      <c r="AU54" s="10">
        <f t="shared" si="129"/>
        <v>0</v>
      </c>
      <c r="AV54" s="10">
        <f t="shared" si="4"/>
        <v>0</v>
      </c>
      <c r="AW54" s="17" t="str">
        <f t="shared" si="5"/>
        <v>Compoundable</v>
      </c>
      <c r="AX54" s="24"/>
      <c r="AY54" s="26">
        <f t="shared" si="6"/>
        <v>2</v>
      </c>
      <c r="AZ54" s="27">
        <f t="shared" si="7"/>
        <v>60</v>
      </c>
      <c r="BA54" s="28">
        <f t="shared" si="8"/>
        <v>0</v>
      </c>
      <c r="BB54" s="28">
        <f t="shared" ca="1" si="9"/>
        <v>0</v>
      </c>
      <c r="BC54" s="29" t="str">
        <f t="shared" si="10"/>
        <v>YES</v>
      </c>
      <c r="BD54" s="10" t="str">
        <f t="shared" si="11"/>
        <v>YES</v>
      </c>
      <c r="BE54" s="29" t="str">
        <f t="shared" ca="1" si="12"/>
        <v>NO</v>
      </c>
      <c r="BF54" s="29" t="str">
        <f t="shared" ca="1" si="13"/>
        <v>YES</v>
      </c>
      <c r="BG54" s="29" t="str">
        <f t="shared" ca="1" si="14"/>
        <v>YES</v>
      </c>
      <c r="BH54" s="29" t="str">
        <f t="shared" ca="1" si="15"/>
        <v>YES</v>
      </c>
      <c r="BI54" s="10">
        <f t="shared" ca="1" si="16"/>
        <v>1</v>
      </c>
      <c r="BJ54" s="28">
        <f t="shared" si="17"/>
        <v>0</v>
      </c>
      <c r="BK54" s="30">
        <f t="shared" si="18"/>
        <v>0</v>
      </c>
      <c r="BL54" s="31">
        <f t="shared" ca="1" si="19"/>
        <v>-119.72328767123288</v>
      </c>
      <c r="BM54" s="28">
        <f t="shared" si="20"/>
        <v>0</v>
      </c>
      <c r="BN54" s="28">
        <f t="shared" si="21"/>
        <v>0</v>
      </c>
      <c r="BO54" s="30">
        <f t="shared" si="22"/>
        <v>0</v>
      </c>
      <c r="BP54" s="31">
        <f t="shared" ca="1" si="23"/>
        <v>-119.72328767123288</v>
      </c>
      <c r="BQ54" s="32">
        <f t="shared" ca="1" si="24"/>
        <v>119.72328767123288</v>
      </c>
      <c r="BR54" s="32"/>
    </row>
    <row r="55" spans="1:70" ht="12" customHeight="1" x14ac:dyDescent="0.25">
      <c r="A55" s="10">
        <f t="shared" si="25"/>
        <v>54</v>
      </c>
      <c r="B55" s="11"/>
      <c r="C55" s="12"/>
      <c r="D55" s="13"/>
      <c r="E55" s="13"/>
      <c r="F55" s="13"/>
      <c r="G55" s="14"/>
      <c r="H55" s="15"/>
      <c r="I55" s="27"/>
      <c r="J55" s="17"/>
      <c r="K55" s="17"/>
      <c r="L55" s="17"/>
      <c r="M55" s="17"/>
      <c r="N55" s="17"/>
      <c r="O55" s="17"/>
      <c r="P55" s="10" t="str">
        <f>VLOOKUP(J55,'Offence Database'!$A$7:$B$1360,2, )</f>
        <v>-</v>
      </c>
      <c r="Q55" s="10" t="str">
        <f>VLOOKUP(K55,'Offence Database'!$A$7:$B$1360,2, )</f>
        <v>-</v>
      </c>
      <c r="R55" s="10" t="str">
        <f>VLOOKUP(L55,'Offence Database'!$A$7:$B$1360,2, )</f>
        <v>-</v>
      </c>
      <c r="S55" s="10" t="str">
        <f>VLOOKUP(M55,'Offence Database'!$A$7:$B$1360,2, )</f>
        <v>-</v>
      </c>
      <c r="T55" s="10" t="str">
        <f>VLOOKUP(N55,'Offence Database'!$A$7:$B$1360,2, )</f>
        <v>-</v>
      </c>
      <c r="U55" s="10" t="str">
        <f>VLOOKUP(O55,'Offence Database'!$A$7:$B$1360,2, )</f>
        <v>-</v>
      </c>
      <c r="V55" s="10" t="str">
        <f>VLOOKUP(J55,'Offence Database'!$A$7:$C$1360,3, )</f>
        <v>-</v>
      </c>
      <c r="W55" s="10" t="str">
        <f>VLOOKUP(K55,'Offence Database'!$A$7:$C$1360,3, )</f>
        <v>-</v>
      </c>
      <c r="X55" s="10" t="str">
        <f>VLOOKUP(L55,'Offence Database'!$A$7:$C$1360,3, )</f>
        <v>-</v>
      </c>
      <c r="Y55" s="10" t="str">
        <f>VLOOKUP(M55,'Offence Database'!$A$7:$C$1360,3, )</f>
        <v>-</v>
      </c>
      <c r="Z55" s="10" t="str">
        <f>VLOOKUP(N55,'Offence Database'!$A$7:$C$1360,3, )</f>
        <v>-</v>
      </c>
      <c r="AA55" s="10" t="str">
        <f>VLOOKUP(O55,'Offence Database'!$A$7:$C$1360,3, )</f>
        <v>-</v>
      </c>
      <c r="AB55" s="10">
        <f t="shared" ref="AB55:AG55" si="130">IF(V55="Non-Bailable",$AB$1,$AC$1)</f>
        <v>0</v>
      </c>
      <c r="AC55" s="10">
        <f t="shared" si="130"/>
        <v>0</v>
      </c>
      <c r="AD55" s="10">
        <f t="shared" si="130"/>
        <v>0</v>
      </c>
      <c r="AE55" s="10">
        <f t="shared" si="130"/>
        <v>0</v>
      </c>
      <c r="AF55" s="10">
        <f t="shared" si="130"/>
        <v>0</v>
      </c>
      <c r="AG55" s="10">
        <f t="shared" si="130"/>
        <v>0</v>
      </c>
      <c r="AH55" s="10">
        <f t="shared" si="1"/>
        <v>0</v>
      </c>
      <c r="AI55" s="17" t="str">
        <f t="shared" si="2"/>
        <v>Bailable</v>
      </c>
      <c r="AJ55" s="10" t="str">
        <f>VLOOKUP(J55,'Offence Database'!$A$7:$D$1360,4, )</f>
        <v>-</v>
      </c>
      <c r="AK55" s="10" t="str">
        <f>VLOOKUP(K55,'Offence Database'!$A$7:$D$1360,4, )</f>
        <v>-</v>
      </c>
      <c r="AL55" s="10" t="str">
        <f>VLOOKUP(L55,'Offence Database'!$A$7:$D$1360,4, )</f>
        <v>-</v>
      </c>
      <c r="AM55" s="10" t="str">
        <f>VLOOKUP(M55,'Offence Database'!$A$7:$D$1360,4, )</f>
        <v>-</v>
      </c>
      <c r="AN55" s="10" t="str">
        <f>VLOOKUP(N55,'Offence Database'!$A$7:$D$1360,4, )</f>
        <v>-</v>
      </c>
      <c r="AO55" s="10" t="str">
        <f>VLOOKUP(O55,'Offence Database'!$A$7:$D$1360,4, )</f>
        <v>-</v>
      </c>
      <c r="AP55" s="10">
        <f t="shared" ref="AP55:AU55" si="131">IF(AJ55="Non-Compoundable",$AB$1,$AC$1)</f>
        <v>0</v>
      </c>
      <c r="AQ55" s="10">
        <f t="shared" si="131"/>
        <v>0</v>
      </c>
      <c r="AR55" s="10">
        <f t="shared" si="131"/>
        <v>0</v>
      </c>
      <c r="AS55" s="10">
        <f t="shared" si="131"/>
        <v>0</v>
      </c>
      <c r="AT55" s="10">
        <f t="shared" si="131"/>
        <v>0</v>
      </c>
      <c r="AU55" s="10">
        <f t="shared" si="131"/>
        <v>0</v>
      </c>
      <c r="AV55" s="10">
        <f t="shared" si="4"/>
        <v>0</v>
      </c>
      <c r="AW55" s="17" t="str">
        <f t="shared" si="5"/>
        <v>Compoundable</v>
      </c>
      <c r="AX55" s="24"/>
      <c r="AY55" s="26">
        <f t="shared" si="6"/>
        <v>2</v>
      </c>
      <c r="AZ55" s="27">
        <f t="shared" si="7"/>
        <v>60</v>
      </c>
      <c r="BA55" s="28">
        <f t="shared" si="8"/>
        <v>0</v>
      </c>
      <c r="BB55" s="28">
        <f t="shared" ca="1" si="9"/>
        <v>0</v>
      </c>
      <c r="BC55" s="29" t="str">
        <f t="shared" si="10"/>
        <v>YES</v>
      </c>
      <c r="BD55" s="10" t="str">
        <f t="shared" si="11"/>
        <v>YES</v>
      </c>
      <c r="BE55" s="29" t="str">
        <f t="shared" ca="1" si="12"/>
        <v>NO</v>
      </c>
      <c r="BF55" s="29" t="str">
        <f t="shared" ca="1" si="13"/>
        <v>YES</v>
      </c>
      <c r="BG55" s="29" t="str">
        <f t="shared" ca="1" si="14"/>
        <v>YES</v>
      </c>
      <c r="BH55" s="29" t="str">
        <f t="shared" ca="1" si="15"/>
        <v>YES</v>
      </c>
      <c r="BI55" s="10">
        <f t="shared" ca="1" si="16"/>
        <v>1</v>
      </c>
      <c r="BJ55" s="28">
        <f t="shared" si="17"/>
        <v>0</v>
      </c>
      <c r="BK55" s="30">
        <f t="shared" si="18"/>
        <v>0</v>
      </c>
      <c r="BL55" s="31">
        <f t="shared" ca="1" si="19"/>
        <v>-119.72328767123288</v>
      </c>
      <c r="BM55" s="28">
        <f t="shared" si="20"/>
        <v>0</v>
      </c>
      <c r="BN55" s="28">
        <f t="shared" si="21"/>
        <v>0</v>
      </c>
      <c r="BO55" s="30">
        <f t="shared" si="22"/>
        <v>0</v>
      </c>
      <c r="BP55" s="31">
        <f t="shared" ca="1" si="23"/>
        <v>-119.72328767123288</v>
      </c>
      <c r="BQ55" s="32">
        <f t="shared" ca="1" si="24"/>
        <v>119.72328767123288</v>
      </c>
      <c r="BR55" s="32"/>
    </row>
    <row r="56" spans="1:70" ht="12" customHeight="1" x14ac:dyDescent="0.25">
      <c r="A56" s="10">
        <f t="shared" si="25"/>
        <v>55</v>
      </c>
      <c r="B56" s="11"/>
      <c r="C56" s="12"/>
      <c r="D56" s="13"/>
      <c r="E56" s="13"/>
      <c r="F56" s="13"/>
      <c r="G56" s="14"/>
      <c r="H56" s="15"/>
      <c r="I56" s="27"/>
      <c r="J56" s="17"/>
      <c r="K56" s="17"/>
      <c r="L56" s="17"/>
      <c r="M56" s="17"/>
      <c r="N56" s="17"/>
      <c r="O56" s="17"/>
      <c r="P56" s="10" t="str">
        <f>VLOOKUP(J56,'Offence Database'!$A$7:$B$1360,2, )</f>
        <v>-</v>
      </c>
      <c r="Q56" s="10" t="str">
        <f>VLOOKUP(K56,'Offence Database'!$A$7:$B$1360,2, )</f>
        <v>-</v>
      </c>
      <c r="R56" s="10" t="str">
        <f>VLOOKUP(L56,'Offence Database'!$A$7:$B$1360,2, )</f>
        <v>-</v>
      </c>
      <c r="S56" s="10" t="str">
        <f>VLOOKUP(M56,'Offence Database'!$A$7:$B$1360,2, )</f>
        <v>-</v>
      </c>
      <c r="T56" s="10" t="str">
        <f>VLOOKUP(N56,'Offence Database'!$A$7:$B$1360,2, )</f>
        <v>-</v>
      </c>
      <c r="U56" s="10" t="str">
        <f>VLOOKUP(O56,'Offence Database'!$A$7:$B$1360,2, )</f>
        <v>-</v>
      </c>
      <c r="V56" s="10" t="str">
        <f>VLOOKUP(J56,'Offence Database'!$A$7:$C$1360,3, )</f>
        <v>-</v>
      </c>
      <c r="W56" s="10" t="str">
        <f>VLOOKUP(K56,'Offence Database'!$A$7:$C$1360,3, )</f>
        <v>-</v>
      </c>
      <c r="X56" s="10" t="str">
        <f>VLOOKUP(L56,'Offence Database'!$A$7:$C$1360,3, )</f>
        <v>-</v>
      </c>
      <c r="Y56" s="10" t="str">
        <f>VLOOKUP(M56,'Offence Database'!$A$7:$C$1360,3, )</f>
        <v>-</v>
      </c>
      <c r="Z56" s="10" t="str">
        <f>VLOOKUP(N56,'Offence Database'!$A$7:$C$1360,3, )</f>
        <v>-</v>
      </c>
      <c r="AA56" s="10" t="str">
        <f>VLOOKUP(O56,'Offence Database'!$A$7:$C$1360,3, )</f>
        <v>-</v>
      </c>
      <c r="AB56" s="10">
        <f t="shared" ref="AB56:AG56" si="132">IF(V56="Non-Bailable",$AB$1,$AC$1)</f>
        <v>0</v>
      </c>
      <c r="AC56" s="10">
        <f t="shared" si="132"/>
        <v>0</v>
      </c>
      <c r="AD56" s="10">
        <f t="shared" si="132"/>
        <v>0</v>
      </c>
      <c r="AE56" s="10">
        <f t="shared" si="132"/>
        <v>0</v>
      </c>
      <c r="AF56" s="10">
        <f t="shared" si="132"/>
        <v>0</v>
      </c>
      <c r="AG56" s="10">
        <f t="shared" si="132"/>
        <v>0</v>
      </c>
      <c r="AH56" s="10">
        <f t="shared" si="1"/>
        <v>0</v>
      </c>
      <c r="AI56" s="17" t="str">
        <f t="shared" si="2"/>
        <v>Bailable</v>
      </c>
      <c r="AJ56" s="10" t="str">
        <f>VLOOKUP(J56,'Offence Database'!$A$7:$D$1360,4, )</f>
        <v>-</v>
      </c>
      <c r="AK56" s="10" t="str">
        <f>VLOOKUP(K56,'Offence Database'!$A$7:$D$1360,4, )</f>
        <v>-</v>
      </c>
      <c r="AL56" s="10" t="str">
        <f>VLOOKUP(L56,'Offence Database'!$A$7:$D$1360,4, )</f>
        <v>-</v>
      </c>
      <c r="AM56" s="10" t="str">
        <f>VLOOKUP(M56,'Offence Database'!$A$7:$D$1360,4, )</f>
        <v>-</v>
      </c>
      <c r="AN56" s="10" t="str">
        <f>VLOOKUP(N56,'Offence Database'!$A$7:$D$1360,4, )</f>
        <v>-</v>
      </c>
      <c r="AO56" s="10" t="str">
        <f>VLOOKUP(O56,'Offence Database'!$A$7:$D$1360,4, )</f>
        <v>-</v>
      </c>
      <c r="AP56" s="10">
        <f t="shared" ref="AP56:AU56" si="133">IF(AJ56="Non-Compoundable",$AB$1,$AC$1)</f>
        <v>0</v>
      </c>
      <c r="AQ56" s="10">
        <f t="shared" si="133"/>
        <v>0</v>
      </c>
      <c r="AR56" s="10">
        <f t="shared" si="133"/>
        <v>0</v>
      </c>
      <c r="AS56" s="10">
        <f t="shared" si="133"/>
        <v>0</v>
      </c>
      <c r="AT56" s="10">
        <f t="shared" si="133"/>
        <v>0</v>
      </c>
      <c r="AU56" s="10">
        <f t="shared" si="133"/>
        <v>0</v>
      </c>
      <c r="AV56" s="10">
        <f t="shared" si="4"/>
        <v>0</v>
      </c>
      <c r="AW56" s="17" t="str">
        <f t="shared" si="5"/>
        <v>Compoundable</v>
      </c>
      <c r="AX56" s="24"/>
      <c r="AY56" s="26">
        <f t="shared" si="6"/>
        <v>2</v>
      </c>
      <c r="AZ56" s="27">
        <f t="shared" si="7"/>
        <v>60</v>
      </c>
      <c r="BA56" s="28">
        <f t="shared" si="8"/>
        <v>0</v>
      </c>
      <c r="BB56" s="28">
        <f t="shared" ca="1" si="9"/>
        <v>0</v>
      </c>
      <c r="BC56" s="29" t="str">
        <f t="shared" si="10"/>
        <v>YES</v>
      </c>
      <c r="BD56" s="10" t="str">
        <f t="shared" si="11"/>
        <v>YES</v>
      </c>
      <c r="BE56" s="29" t="str">
        <f t="shared" ca="1" si="12"/>
        <v>NO</v>
      </c>
      <c r="BF56" s="29" t="str">
        <f t="shared" ca="1" si="13"/>
        <v>YES</v>
      </c>
      <c r="BG56" s="29" t="str">
        <f t="shared" ca="1" si="14"/>
        <v>YES</v>
      </c>
      <c r="BH56" s="29" t="str">
        <f t="shared" ca="1" si="15"/>
        <v>YES</v>
      </c>
      <c r="BI56" s="10">
        <f t="shared" ca="1" si="16"/>
        <v>1</v>
      </c>
      <c r="BJ56" s="28">
        <f t="shared" si="17"/>
        <v>0</v>
      </c>
      <c r="BK56" s="30">
        <f t="shared" si="18"/>
        <v>0</v>
      </c>
      <c r="BL56" s="31">
        <f t="shared" ca="1" si="19"/>
        <v>-119.72328767123288</v>
      </c>
      <c r="BM56" s="28">
        <f t="shared" si="20"/>
        <v>0</v>
      </c>
      <c r="BN56" s="28">
        <f t="shared" si="21"/>
        <v>0</v>
      </c>
      <c r="BO56" s="30">
        <f t="shared" si="22"/>
        <v>0</v>
      </c>
      <c r="BP56" s="31">
        <f t="shared" ca="1" si="23"/>
        <v>-119.72328767123288</v>
      </c>
      <c r="BQ56" s="32">
        <f t="shared" ca="1" si="24"/>
        <v>119.72328767123288</v>
      </c>
      <c r="BR56" s="32"/>
    </row>
    <row r="57" spans="1:70" ht="12" customHeight="1" x14ac:dyDescent="0.25">
      <c r="A57" s="10">
        <f t="shared" si="25"/>
        <v>56</v>
      </c>
      <c r="B57" s="11"/>
      <c r="C57" s="12"/>
      <c r="D57" s="13"/>
      <c r="E57" s="13"/>
      <c r="F57" s="13"/>
      <c r="G57" s="14"/>
      <c r="H57" s="15"/>
      <c r="I57" s="27"/>
      <c r="J57" s="17"/>
      <c r="K57" s="17"/>
      <c r="L57" s="17"/>
      <c r="M57" s="17"/>
      <c r="N57" s="17"/>
      <c r="O57" s="17"/>
      <c r="P57" s="10" t="str">
        <f>VLOOKUP(J57,'Offence Database'!$A$7:$B$1360,2, )</f>
        <v>-</v>
      </c>
      <c r="Q57" s="10" t="str">
        <f>VLOOKUP(K57,'Offence Database'!$A$7:$B$1360,2, )</f>
        <v>-</v>
      </c>
      <c r="R57" s="10" t="str">
        <f>VLOOKUP(L57,'Offence Database'!$A$7:$B$1360,2, )</f>
        <v>-</v>
      </c>
      <c r="S57" s="10" t="str">
        <f>VLOOKUP(M57,'Offence Database'!$A$7:$B$1360,2, )</f>
        <v>-</v>
      </c>
      <c r="T57" s="10" t="str">
        <f>VLOOKUP(N57,'Offence Database'!$A$7:$B$1360,2, )</f>
        <v>-</v>
      </c>
      <c r="U57" s="10" t="str">
        <f>VLOOKUP(O57,'Offence Database'!$A$7:$B$1360,2, )</f>
        <v>-</v>
      </c>
      <c r="V57" s="10" t="str">
        <f>VLOOKUP(J57,'Offence Database'!$A$7:$C$1360,3, )</f>
        <v>-</v>
      </c>
      <c r="W57" s="10" t="str">
        <f>VLOOKUP(K57,'Offence Database'!$A$7:$C$1360,3, )</f>
        <v>-</v>
      </c>
      <c r="X57" s="10" t="str">
        <f>VLOOKUP(L57,'Offence Database'!$A$7:$C$1360,3, )</f>
        <v>-</v>
      </c>
      <c r="Y57" s="10" t="str">
        <f>VLOOKUP(M57,'Offence Database'!$A$7:$C$1360,3, )</f>
        <v>-</v>
      </c>
      <c r="Z57" s="10" t="str">
        <f>VLOOKUP(N57,'Offence Database'!$A$7:$C$1360,3, )</f>
        <v>-</v>
      </c>
      <c r="AA57" s="10" t="str">
        <f>VLOOKUP(O57,'Offence Database'!$A$7:$C$1360,3, )</f>
        <v>-</v>
      </c>
      <c r="AB57" s="10">
        <f t="shared" ref="AB57:AG57" si="134">IF(V57="Non-Bailable",$AB$1,$AC$1)</f>
        <v>0</v>
      </c>
      <c r="AC57" s="10">
        <f t="shared" si="134"/>
        <v>0</v>
      </c>
      <c r="AD57" s="10">
        <f t="shared" si="134"/>
        <v>0</v>
      </c>
      <c r="AE57" s="10">
        <f t="shared" si="134"/>
        <v>0</v>
      </c>
      <c r="AF57" s="10">
        <f t="shared" si="134"/>
        <v>0</v>
      </c>
      <c r="AG57" s="10">
        <f t="shared" si="134"/>
        <v>0</v>
      </c>
      <c r="AH57" s="10">
        <f t="shared" si="1"/>
        <v>0</v>
      </c>
      <c r="AI57" s="17" t="str">
        <f t="shared" si="2"/>
        <v>Bailable</v>
      </c>
      <c r="AJ57" s="10" t="str">
        <f>VLOOKUP(J57,'Offence Database'!$A$7:$D$1360,4, )</f>
        <v>-</v>
      </c>
      <c r="AK57" s="10" t="str">
        <f>VLOOKUP(K57,'Offence Database'!$A$7:$D$1360,4, )</f>
        <v>-</v>
      </c>
      <c r="AL57" s="10" t="str">
        <f>VLOOKUP(L57,'Offence Database'!$A$7:$D$1360,4, )</f>
        <v>-</v>
      </c>
      <c r="AM57" s="10" t="str">
        <f>VLOOKUP(M57,'Offence Database'!$A$7:$D$1360,4, )</f>
        <v>-</v>
      </c>
      <c r="AN57" s="10" t="str">
        <f>VLOOKUP(N57,'Offence Database'!$A$7:$D$1360,4, )</f>
        <v>-</v>
      </c>
      <c r="AO57" s="10" t="str">
        <f>VLOOKUP(O57,'Offence Database'!$A$7:$D$1360,4, )</f>
        <v>-</v>
      </c>
      <c r="AP57" s="10">
        <f t="shared" ref="AP57:AU57" si="135">IF(AJ57="Non-Compoundable",$AB$1,$AC$1)</f>
        <v>0</v>
      </c>
      <c r="AQ57" s="10">
        <f t="shared" si="135"/>
        <v>0</v>
      </c>
      <c r="AR57" s="10">
        <f t="shared" si="135"/>
        <v>0</v>
      </c>
      <c r="AS57" s="10">
        <f t="shared" si="135"/>
        <v>0</v>
      </c>
      <c r="AT57" s="10">
        <f t="shared" si="135"/>
        <v>0</v>
      </c>
      <c r="AU57" s="10">
        <f t="shared" si="135"/>
        <v>0</v>
      </c>
      <c r="AV57" s="10">
        <f t="shared" si="4"/>
        <v>0</v>
      </c>
      <c r="AW57" s="17" t="str">
        <f t="shared" si="5"/>
        <v>Compoundable</v>
      </c>
      <c r="AX57" s="24"/>
      <c r="AY57" s="26">
        <f t="shared" si="6"/>
        <v>2</v>
      </c>
      <c r="AZ57" s="27">
        <f t="shared" si="7"/>
        <v>60</v>
      </c>
      <c r="BA57" s="28">
        <f t="shared" si="8"/>
        <v>0</v>
      </c>
      <c r="BB57" s="28">
        <f t="shared" ca="1" si="9"/>
        <v>0</v>
      </c>
      <c r="BC57" s="29" t="str">
        <f t="shared" si="10"/>
        <v>YES</v>
      </c>
      <c r="BD57" s="10" t="str">
        <f t="shared" si="11"/>
        <v>YES</v>
      </c>
      <c r="BE57" s="29" t="str">
        <f t="shared" ca="1" si="12"/>
        <v>NO</v>
      </c>
      <c r="BF57" s="29" t="str">
        <f t="shared" ca="1" si="13"/>
        <v>YES</v>
      </c>
      <c r="BG57" s="29" t="str">
        <f t="shared" ca="1" si="14"/>
        <v>YES</v>
      </c>
      <c r="BH57" s="29" t="str">
        <f t="shared" ca="1" si="15"/>
        <v>YES</v>
      </c>
      <c r="BI57" s="10">
        <f t="shared" ca="1" si="16"/>
        <v>1</v>
      </c>
      <c r="BJ57" s="28">
        <f t="shared" si="17"/>
        <v>0</v>
      </c>
      <c r="BK57" s="30">
        <f t="shared" si="18"/>
        <v>0</v>
      </c>
      <c r="BL57" s="31">
        <f t="shared" ca="1" si="19"/>
        <v>-119.72328767123288</v>
      </c>
      <c r="BM57" s="28">
        <f t="shared" si="20"/>
        <v>0</v>
      </c>
      <c r="BN57" s="28">
        <f t="shared" si="21"/>
        <v>0</v>
      </c>
      <c r="BO57" s="30">
        <f t="shared" si="22"/>
        <v>0</v>
      </c>
      <c r="BP57" s="31">
        <f t="shared" ca="1" si="23"/>
        <v>-119.72328767123288</v>
      </c>
      <c r="BQ57" s="32">
        <f t="shared" ca="1" si="24"/>
        <v>119.72328767123288</v>
      </c>
      <c r="BR57" s="32"/>
    </row>
    <row r="58" spans="1:70" ht="12" customHeight="1" x14ac:dyDescent="0.25">
      <c r="A58" s="10">
        <f t="shared" si="25"/>
        <v>57</v>
      </c>
      <c r="B58" s="11"/>
      <c r="C58" s="12"/>
      <c r="D58" s="13"/>
      <c r="E58" s="13"/>
      <c r="F58" s="13"/>
      <c r="G58" s="14"/>
      <c r="H58" s="15"/>
      <c r="I58" s="27"/>
      <c r="J58" s="17"/>
      <c r="K58" s="17"/>
      <c r="L58" s="17"/>
      <c r="M58" s="17"/>
      <c r="N58" s="17"/>
      <c r="O58" s="17"/>
      <c r="P58" s="10" t="str">
        <f>VLOOKUP(J58,'Offence Database'!$A$7:$B$1360,2, )</f>
        <v>-</v>
      </c>
      <c r="Q58" s="10" t="str">
        <f>VLOOKUP(K58,'Offence Database'!$A$7:$B$1360,2, )</f>
        <v>-</v>
      </c>
      <c r="R58" s="10" t="str">
        <f>VLOOKUP(L58,'Offence Database'!$A$7:$B$1360,2, )</f>
        <v>-</v>
      </c>
      <c r="S58" s="10" t="str">
        <f>VLOOKUP(M58,'Offence Database'!$A$7:$B$1360,2, )</f>
        <v>-</v>
      </c>
      <c r="T58" s="10" t="str">
        <f>VLOOKUP(N58,'Offence Database'!$A$7:$B$1360,2, )</f>
        <v>-</v>
      </c>
      <c r="U58" s="10" t="str">
        <f>VLOOKUP(O58,'Offence Database'!$A$7:$B$1360,2, )</f>
        <v>-</v>
      </c>
      <c r="V58" s="10" t="str">
        <f>VLOOKUP(J58,'Offence Database'!$A$7:$C$1360,3, )</f>
        <v>-</v>
      </c>
      <c r="W58" s="10" t="str">
        <f>VLOOKUP(K58,'Offence Database'!$A$7:$C$1360,3, )</f>
        <v>-</v>
      </c>
      <c r="X58" s="10" t="str">
        <f>VLOOKUP(L58,'Offence Database'!$A$7:$C$1360,3, )</f>
        <v>-</v>
      </c>
      <c r="Y58" s="10" t="str">
        <f>VLOOKUP(M58,'Offence Database'!$A$7:$C$1360,3, )</f>
        <v>-</v>
      </c>
      <c r="Z58" s="10" t="str">
        <f>VLOOKUP(N58,'Offence Database'!$A$7:$C$1360,3, )</f>
        <v>-</v>
      </c>
      <c r="AA58" s="10" t="str">
        <f>VLOOKUP(O58,'Offence Database'!$A$7:$C$1360,3, )</f>
        <v>-</v>
      </c>
      <c r="AB58" s="10">
        <f t="shared" ref="AB58:AG58" si="136">IF(V58="Non-Bailable",$AB$1,$AC$1)</f>
        <v>0</v>
      </c>
      <c r="AC58" s="10">
        <f t="shared" si="136"/>
        <v>0</v>
      </c>
      <c r="AD58" s="10">
        <f t="shared" si="136"/>
        <v>0</v>
      </c>
      <c r="AE58" s="10">
        <f t="shared" si="136"/>
        <v>0</v>
      </c>
      <c r="AF58" s="10">
        <f t="shared" si="136"/>
        <v>0</v>
      </c>
      <c r="AG58" s="10">
        <f t="shared" si="136"/>
        <v>0</v>
      </c>
      <c r="AH58" s="10">
        <f t="shared" si="1"/>
        <v>0</v>
      </c>
      <c r="AI58" s="17" t="str">
        <f t="shared" si="2"/>
        <v>Bailable</v>
      </c>
      <c r="AJ58" s="10" t="str">
        <f>VLOOKUP(J58,'Offence Database'!$A$7:$D$1360,4, )</f>
        <v>-</v>
      </c>
      <c r="AK58" s="10" t="str">
        <f>VLOOKUP(K58,'Offence Database'!$A$7:$D$1360,4, )</f>
        <v>-</v>
      </c>
      <c r="AL58" s="10" t="str">
        <f>VLOOKUP(L58,'Offence Database'!$A$7:$D$1360,4, )</f>
        <v>-</v>
      </c>
      <c r="AM58" s="10" t="str">
        <f>VLOOKUP(M58,'Offence Database'!$A$7:$D$1360,4, )</f>
        <v>-</v>
      </c>
      <c r="AN58" s="10" t="str">
        <f>VLOOKUP(N58,'Offence Database'!$A$7:$D$1360,4, )</f>
        <v>-</v>
      </c>
      <c r="AO58" s="10" t="str">
        <f>VLOOKUP(O58,'Offence Database'!$A$7:$D$1360,4, )</f>
        <v>-</v>
      </c>
      <c r="AP58" s="10">
        <f t="shared" ref="AP58:AU58" si="137">IF(AJ58="Non-Compoundable",$AB$1,$AC$1)</f>
        <v>0</v>
      </c>
      <c r="AQ58" s="10">
        <f t="shared" si="137"/>
        <v>0</v>
      </c>
      <c r="AR58" s="10">
        <f t="shared" si="137"/>
        <v>0</v>
      </c>
      <c r="AS58" s="10">
        <f t="shared" si="137"/>
        <v>0</v>
      </c>
      <c r="AT58" s="10">
        <f t="shared" si="137"/>
        <v>0</v>
      </c>
      <c r="AU58" s="10">
        <f t="shared" si="137"/>
        <v>0</v>
      </c>
      <c r="AV58" s="10">
        <f t="shared" si="4"/>
        <v>0</v>
      </c>
      <c r="AW58" s="17" t="str">
        <f t="shared" si="5"/>
        <v>Compoundable</v>
      </c>
      <c r="AX58" s="24"/>
      <c r="AY58" s="26">
        <f t="shared" si="6"/>
        <v>2</v>
      </c>
      <c r="AZ58" s="27">
        <f t="shared" si="7"/>
        <v>60</v>
      </c>
      <c r="BA58" s="28">
        <f t="shared" si="8"/>
        <v>0</v>
      </c>
      <c r="BB58" s="28">
        <f t="shared" ca="1" si="9"/>
        <v>0</v>
      </c>
      <c r="BC58" s="29" t="str">
        <f t="shared" si="10"/>
        <v>YES</v>
      </c>
      <c r="BD58" s="10" t="str">
        <f t="shared" si="11"/>
        <v>YES</v>
      </c>
      <c r="BE58" s="29" t="str">
        <f t="shared" ca="1" si="12"/>
        <v>NO</v>
      </c>
      <c r="BF58" s="29" t="str">
        <f t="shared" ca="1" si="13"/>
        <v>YES</v>
      </c>
      <c r="BG58" s="29" t="str">
        <f t="shared" ca="1" si="14"/>
        <v>YES</v>
      </c>
      <c r="BH58" s="29" t="str">
        <f t="shared" ca="1" si="15"/>
        <v>YES</v>
      </c>
      <c r="BI58" s="10">
        <f t="shared" ca="1" si="16"/>
        <v>1</v>
      </c>
      <c r="BJ58" s="28">
        <f t="shared" si="17"/>
        <v>0</v>
      </c>
      <c r="BK58" s="30">
        <f t="shared" si="18"/>
        <v>0</v>
      </c>
      <c r="BL58" s="31">
        <f t="shared" ca="1" si="19"/>
        <v>-119.72328767123288</v>
      </c>
      <c r="BM58" s="28">
        <f t="shared" si="20"/>
        <v>0</v>
      </c>
      <c r="BN58" s="28">
        <f t="shared" si="21"/>
        <v>0</v>
      </c>
      <c r="BO58" s="30">
        <f t="shared" si="22"/>
        <v>0</v>
      </c>
      <c r="BP58" s="31">
        <f t="shared" ca="1" si="23"/>
        <v>-119.72328767123288</v>
      </c>
      <c r="BQ58" s="32">
        <f t="shared" ca="1" si="24"/>
        <v>119.72328767123288</v>
      </c>
      <c r="BR58" s="32"/>
    </row>
    <row r="59" spans="1:70" ht="12" customHeight="1" x14ac:dyDescent="0.25">
      <c r="A59" s="10">
        <f t="shared" si="25"/>
        <v>58</v>
      </c>
      <c r="B59" s="11"/>
      <c r="C59" s="12"/>
      <c r="D59" s="13"/>
      <c r="E59" s="13"/>
      <c r="F59" s="13"/>
      <c r="G59" s="14"/>
      <c r="H59" s="15"/>
      <c r="I59" s="27"/>
      <c r="J59" s="17"/>
      <c r="K59" s="17"/>
      <c r="L59" s="17"/>
      <c r="M59" s="17"/>
      <c r="N59" s="17"/>
      <c r="O59" s="17"/>
      <c r="P59" s="10" t="str">
        <f>VLOOKUP(J59,'Offence Database'!$A$7:$B$1360,2, )</f>
        <v>-</v>
      </c>
      <c r="Q59" s="10" t="str">
        <f>VLOOKUP(K59,'Offence Database'!$A$7:$B$1360,2, )</f>
        <v>-</v>
      </c>
      <c r="R59" s="10" t="str">
        <f>VLOOKUP(L59,'Offence Database'!$A$7:$B$1360,2, )</f>
        <v>-</v>
      </c>
      <c r="S59" s="10" t="str">
        <f>VLOOKUP(M59,'Offence Database'!$A$7:$B$1360,2, )</f>
        <v>-</v>
      </c>
      <c r="T59" s="10" t="str">
        <f>VLOOKUP(N59,'Offence Database'!$A$7:$B$1360,2, )</f>
        <v>-</v>
      </c>
      <c r="U59" s="10" t="str">
        <f>VLOOKUP(O59,'Offence Database'!$A$7:$B$1360,2, )</f>
        <v>-</v>
      </c>
      <c r="V59" s="10" t="str">
        <f>VLOOKUP(J59,'Offence Database'!$A$7:$C$1360,3, )</f>
        <v>-</v>
      </c>
      <c r="W59" s="10" t="str">
        <f>VLOOKUP(K59,'Offence Database'!$A$7:$C$1360,3, )</f>
        <v>-</v>
      </c>
      <c r="X59" s="10" t="str">
        <f>VLOOKUP(L59,'Offence Database'!$A$7:$C$1360,3, )</f>
        <v>-</v>
      </c>
      <c r="Y59" s="10" t="str">
        <f>VLOOKUP(M59,'Offence Database'!$A$7:$C$1360,3, )</f>
        <v>-</v>
      </c>
      <c r="Z59" s="10" t="str">
        <f>VLOOKUP(N59,'Offence Database'!$A$7:$C$1360,3, )</f>
        <v>-</v>
      </c>
      <c r="AA59" s="10" t="str">
        <f>VLOOKUP(O59,'Offence Database'!$A$7:$C$1360,3, )</f>
        <v>-</v>
      </c>
      <c r="AB59" s="10">
        <f t="shared" ref="AB59:AG59" si="138">IF(V59="Non-Bailable",$AB$1,$AC$1)</f>
        <v>0</v>
      </c>
      <c r="AC59" s="10">
        <f t="shared" si="138"/>
        <v>0</v>
      </c>
      <c r="AD59" s="10">
        <f t="shared" si="138"/>
        <v>0</v>
      </c>
      <c r="AE59" s="10">
        <f t="shared" si="138"/>
        <v>0</v>
      </c>
      <c r="AF59" s="10">
        <f t="shared" si="138"/>
        <v>0</v>
      </c>
      <c r="AG59" s="10">
        <f t="shared" si="138"/>
        <v>0</v>
      </c>
      <c r="AH59" s="10">
        <f t="shared" si="1"/>
        <v>0</v>
      </c>
      <c r="AI59" s="17" t="str">
        <f t="shared" si="2"/>
        <v>Bailable</v>
      </c>
      <c r="AJ59" s="10" t="str">
        <f>VLOOKUP(J59,'Offence Database'!$A$7:$D$1360,4, )</f>
        <v>-</v>
      </c>
      <c r="AK59" s="10" t="str">
        <f>VLOOKUP(K59,'Offence Database'!$A$7:$D$1360,4, )</f>
        <v>-</v>
      </c>
      <c r="AL59" s="10" t="str">
        <f>VLOOKUP(L59,'Offence Database'!$A$7:$D$1360,4, )</f>
        <v>-</v>
      </c>
      <c r="AM59" s="10" t="str">
        <f>VLOOKUP(M59,'Offence Database'!$A$7:$D$1360,4, )</f>
        <v>-</v>
      </c>
      <c r="AN59" s="10" t="str">
        <f>VLOOKUP(N59,'Offence Database'!$A$7:$D$1360,4, )</f>
        <v>-</v>
      </c>
      <c r="AO59" s="10" t="str">
        <f>VLOOKUP(O59,'Offence Database'!$A$7:$D$1360,4, )</f>
        <v>-</v>
      </c>
      <c r="AP59" s="10">
        <f t="shared" ref="AP59:AU59" si="139">IF(AJ59="Non-Compoundable",$AB$1,$AC$1)</f>
        <v>0</v>
      </c>
      <c r="AQ59" s="10">
        <f t="shared" si="139"/>
        <v>0</v>
      </c>
      <c r="AR59" s="10">
        <f t="shared" si="139"/>
        <v>0</v>
      </c>
      <c r="AS59" s="10">
        <f t="shared" si="139"/>
        <v>0</v>
      </c>
      <c r="AT59" s="10">
        <f t="shared" si="139"/>
        <v>0</v>
      </c>
      <c r="AU59" s="10">
        <f t="shared" si="139"/>
        <v>0</v>
      </c>
      <c r="AV59" s="10">
        <f t="shared" si="4"/>
        <v>0</v>
      </c>
      <c r="AW59" s="17" t="str">
        <f t="shared" si="5"/>
        <v>Compoundable</v>
      </c>
      <c r="AX59" s="24"/>
      <c r="AY59" s="26">
        <f t="shared" si="6"/>
        <v>2</v>
      </c>
      <c r="AZ59" s="27">
        <f t="shared" si="7"/>
        <v>60</v>
      </c>
      <c r="BA59" s="28">
        <f t="shared" si="8"/>
        <v>0</v>
      </c>
      <c r="BB59" s="28">
        <f t="shared" ca="1" si="9"/>
        <v>0</v>
      </c>
      <c r="BC59" s="29" t="str">
        <f t="shared" si="10"/>
        <v>YES</v>
      </c>
      <c r="BD59" s="10" t="str">
        <f t="shared" si="11"/>
        <v>YES</v>
      </c>
      <c r="BE59" s="29" t="str">
        <f t="shared" ca="1" si="12"/>
        <v>NO</v>
      </c>
      <c r="BF59" s="29" t="str">
        <f t="shared" ca="1" si="13"/>
        <v>YES</v>
      </c>
      <c r="BG59" s="29" t="str">
        <f t="shared" ca="1" si="14"/>
        <v>YES</v>
      </c>
      <c r="BH59" s="29" t="str">
        <f t="shared" ca="1" si="15"/>
        <v>YES</v>
      </c>
      <c r="BI59" s="10">
        <f t="shared" ca="1" si="16"/>
        <v>1</v>
      </c>
      <c r="BJ59" s="28">
        <f t="shared" si="17"/>
        <v>0</v>
      </c>
      <c r="BK59" s="30">
        <f t="shared" si="18"/>
        <v>0</v>
      </c>
      <c r="BL59" s="31">
        <f t="shared" ca="1" si="19"/>
        <v>-119.72328767123288</v>
      </c>
      <c r="BM59" s="28">
        <f t="shared" si="20"/>
        <v>0</v>
      </c>
      <c r="BN59" s="28">
        <f t="shared" si="21"/>
        <v>0</v>
      </c>
      <c r="BO59" s="30">
        <f t="shared" si="22"/>
        <v>0</v>
      </c>
      <c r="BP59" s="31">
        <f t="shared" ca="1" si="23"/>
        <v>-119.72328767123288</v>
      </c>
      <c r="BQ59" s="32">
        <f t="shared" ca="1" si="24"/>
        <v>119.72328767123288</v>
      </c>
      <c r="BR59" s="32"/>
    </row>
    <row r="60" spans="1:70" ht="12" customHeight="1" x14ac:dyDescent="0.25">
      <c r="A60" s="10">
        <f t="shared" si="25"/>
        <v>59</v>
      </c>
      <c r="B60" s="11"/>
      <c r="C60" s="12"/>
      <c r="D60" s="13"/>
      <c r="E60" s="13"/>
      <c r="F60" s="13"/>
      <c r="G60" s="14"/>
      <c r="H60" s="15"/>
      <c r="I60" s="27"/>
      <c r="J60" s="17"/>
      <c r="K60" s="17"/>
      <c r="L60" s="17"/>
      <c r="M60" s="17"/>
      <c r="N60" s="17"/>
      <c r="O60" s="17"/>
      <c r="P60" s="10" t="str">
        <f>VLOOKUP(J60,'Offence Database'!$A$7:$B$1360,2, )</f>
        <v>-</v>
      </c>
      <c r="Q60" s="10" t="str">
        <f>VLOOKUP(K60,'Offence Database'!$A$7:$B$1360,2, )</f>
        <v>-</v>
      </c>
      <c r="R60" s="10" t="str">
        <f>VLOOKUP(L60,'Offence Database'!$A$7:$B$1360,2, )</f>
        <v>-</v>
      </c>
      <c r="S60" s="10" t="str">
        <f>VLOOKUP(M60,'Offence Database'!$A$7:$B$1360,2, )</f>
        <v>-</v>
      </c>
      <c r="T60" s="10" t="str">
        <f>VLOOKUP(N60,'Offence Database'!$A$7:$B$1360,2, )</f>
        <v>-</v>
      </c>
      <c r="U60" s="10" t="str">
        <f>VLOOKUP(O60,'Offence Database'!$A$7:$B$1360,2, )</f>
        <v>-</v>
      </c>
      <c r="V60" s="10" t="str">
        <f>VLOOKUP(J60,'Offence Database'!$A$7:$C$1360,3, )</f>
        <v>-</v>
      </c>
      <c r="W60" s="10" t="str">
        <f>VLOOKUP(K60,'Offence Database'!$A$7:$C$1360,3, )</f>
        <v>-</v>
      </c>
      <c r="X60" s="10" t="str">
        <f>VLOOKUP(L60,'Offence Database'!$A$7:$C$1360,3, )</f>
        <v>-</v>
      </c>
      <c r="Y60" s="10" t="str">
        <f>VLOOKUP(M60,'Offence Database'!$A$7:$C$1360,3, )</f>
        <v>-</v>
      </c>
      <c r="Z60" s="10" t="str">
        <f>VLOOKUP(N60,'Offence Database'!$A$7:$C$1360,3, )</f>
        <v>-</v>
      </c>
      <c r="AA60" s="10" t="str">
        <f>VLOOKUP(O60,'Offence Database'!$A$7:$C$1360,3, )</f>
        <v>-</v>
      </c>
      <c r="AB60" s="10">
        <f t="shared" ref="AB60:AG60" si="140">IF(V60="Non-Bailable",$AB$1,$AC$1)</f>
        <v>0</v>
      </c>
      <c r="AC60" s="10">
        <f t="shared" si="140"/>
        <v>0</v>
      </c>
      <c r="AD60" s="10">
        <f t="shared" si="140"/>
        <v>0</v>
      </c>
      <c r="AE60" s="10">
        <f t="shared" si="140"/>
        <v>0</v>
      </c>
      <c r="AF60" s="10">
        <f t="shared" si="140"/>
        <v>0</v>
      </c>
      <c r="AG60" s="10">
        <f t="shared" si="140"/>
        <v>0</v>
      </c>
      <c r="AH60" s="10">
        <f t="shared" si="1"/>
        <v>0</v>
      </c>
      <c r="AI60" s="17" t="str">
        <f t="shared" si="2"/>
        <v>Bailable</v>
      </c>
      <c r="AJ60" s="10" t="str">
        <f>VLOOKUP(J60,'Offence Database'!$A$7:$D$1360,4, )</f>
        <v>-</v>
      </c>
      <c r="AK60" s="10" t="str">
        <f>VLOOKUP(K60,'Offence Database'!$A$7:$D$1360,4, )</f>
        <v>-</v>
      </c>
      <c r="AL60" s="10" t="str">
        <f>VLOOKUP(L60,'Offence Database'!$A$7:$D$1360,4, )</f>
        <v>-</v>
      </c>
      <c r="AM60" s="10" t="str">
        <f>VLOOKUP(M60,'Offence Database'!$A$7:$D$1360,4, )</f>
        <v>-</v>
      </c>
      <c r="AN60" s="10" t="str">
        <f>VLOOKUP(N60,'Offence Database'!$A$7:$D$1360,4, )</f>
        <v>-</v>
      </c>
      <c r="AO60" s="10" t="str">
        <f>VLOOKUP(O60,'Offence Database'!$A$7:$D$1360,4, )</f>
        <v>-</v>
      </c>
      <c r="AP60" s="10">
        <f t="shared" ref="AP60:AU60" si="141">IF(AJ60="Non-Compoundable",$AB$1,$AC$1)</f>
        <v>0</v>
      </c>
      <c r="AQ60" s="10">
        <f t="shared" si="141"/>
        <v>0</v>
      </c>
      <c r="AR60" s="10">
        <f t="shared" si="141"/>
        <v>0</v>
      </c>
      <c r="AS60" s="10">
        <f t="shared" si="141"/>
        <v>0</v>
      </c>
      <c r="AT60" s="10">
        <f t="shared" si="141"/>
        <v>0</v>
      </c>
      <c r="AU60" s="10">
        <f t="shared" si="141"/>
        <v>0</v>
      </c>
      <c r="AV60" s="10">
        <f t="shared" si="4"/>
        <v>0</v>
      </c>
      <c r="AW60" s="17" t="str">
        <f t="shared" si="5"/>
        <v>Compoundable</v>
      </c>
      <c r="AX60" s="24"/>
      <c r="AY60" s="26">
        <f t="shared" si="6"/>
        <v>2</v>
      </c>
      <c r="AZ60" s="27">
        <f t="shared" si="7"/>
        <v>60</v>
      </c>
      <c r="BA60" s="28">
        <f t="shared" si="8"/>
        <v>0</v>
      </c>
      <c r="BB60" s="28">
        <f t="shared" ca="1" si="9"/>
        <v>0</v>
      </c>
      <c r="BC60" s="29" t="str">
        <f t="shared" si="10"/>
        <v>YES</v>
      </c>
      <c r="BD60" s="10" t="str">
        <f t="shared" si="11"/>
        <v>YES</v>
      </c>
      <c r="BE60" s="29" t="str">
        <f t="shared" ca="1" si="12"/>
        <v>NO</v>
      </c>
      <c r="BF60" s="29" t="str">
        <f t="shared" ca="1" si="13"/>
        <v>YES</v>
      </c>
      <c r="BG60" s="29" t="str">
        <f t="shared" ca="1" si="14"/>
        <v>YES</v>
      </c>
      <c r="BH60" s="29" t="str">
        <f t="shared" ca="1" si="15"/>
        <v>YES</v>
      </c>
      <c r="BI60" s="10">
        <f t="shared" ca="1" si="16"/>
        <v>1</v>
      </c>
      <c r="BJ60" s="28">
        <f t="shared" si="17"/>
        <v>0</v>
      </c>
      <c r="BK60" s="30">
        <f t="shared" si="18"/>
        <v>0</v>
      </c>
      <c r="BL60" s="31">
        <f t="shared" ca="1" si="19"/>
        <v>-119.72328767123288</v>
      </c>
      <c r="BM60" s="28">
        <f t="shared" si="20"/>
        <v>0</v>
      </c>
      <c r="BN60" s="28">
        <f t="shared" si="21"/>
        <v>0</v>
      </c>
      <c r="BO60" s="30">
        <f t="shared" si="22"/>
        <v>0</v>
      </c>
      <c r="BP60" s="31">
        <f t="shared" ca="1" si="23"/>
        <v>-119.72328767123288</v>
      </c>
      <c r="BQ60" s="32">
        <f t="shared" ca="1" si="24"/>
        <v>119.72328767123288</v>
      </c>
      <c r="BR60" s="32"/>
    </row>
    <row r="61" spans="1:70" ht="12" customHeight="1" x14ac:dyDescent="0.25">
      <c r="A61" s="10">
        <f t="shared" si="25"/>
        <v>60</v>
      </c>
      <c r="B61" s="11"/>
      <c r="C61" s="12"/>
      <c r="D61" s="13"/>
      <c r="E61" s="13"/>
      <c r="F61" s="13"/>
      <c r="G61" s="14"/>
      <c r="H61" s="15"/>
      <c r="I61" s="27"/>
      <c r="J61" s="17"/>
      <c r="K61" s="17"/>
      <c r="L61" s="17"/>
      <c r="M61" s="17"/>
      <c r="N61" s="17"/>
      <c r="O61" s="17"/>
      <c r="P61" s="10" t="str">
        <f>VLOOKUP(J61,'Offence Database'!$A$7:$B$1360,2, )</f>
        <v>-</v>
      </c>
      <c r="Q61" s="10" t="str">
        <f>VLOOKUP(K61,'Offence Database'!$A$7:$B$1360,2, )</f>
        <v>-</v>
      </c>
      <c r="R61" s="10" t="str">
        <f>VLOOKUP(L61,'Offence Database'!$A$7:$B$1360,2, )</f>
        <v>-</v>
      </c>
      <c r="S61" s="10" t="str">
        <f>VLOOKUP(M61,'Offence Database'!$A$7:$B$1360,2, )</f>
        <v>-</v>
      </c>
      <c r="T61" s="10" t="str">
        <f>VLOOKUP(N61,'Offence Database'!$A$7:$B$1360,2, )</f>
        <v>-</v>
      </c>
      <c r="U61" s="10" t="str">
        <f>VLOOKUP(O61,'Offence Database'!$A$7:$B$1360,2, )</f>
        <v>-</v>
      </c>
      <c r="V61" s="10" t="str">
        <f>VLOOKUP(J61,'Offence Database'!$A$7:$C$1360,3, )</f>
        <v>-</v>
      </c>
      <c r="W61" s="10" t="str">
        <f>VLOOKUP(K61,'Offence Database'!$A$7:$C$1360,3, )</f>
        <v>-</v>
      </c>
      <c r="X61" s="10" t="str">
        <f>VLOOKUP(L61,'Offence Database'!$A$7:$C$1360,3, )</f>
        <v>-</v>
      </c>
      <c r="Y61" s="10" t="str">
        <f>VLOOKUP(M61,'Offence Database'!$A$7:$C$1360,3, )</f>
        <v>-</v>
      </c>
      <c r="Z61" s="10" t="str">
        <f>VLOOKUP(N61,'Offence Database'!$A$7:$C$1360,3, )</f>
        <v>-</v>
      </c>
      <c r="AA61" s="10" t="str">
        <f>VLOOKUP(O61,'Offence Database'!$A$7:$C$1360,3, )</f>
        <v>-</v>
      </c>
      <c r="AB61" s="10">
        <f t="shared" ref="AB61:AG61" si="142">IF(V61="Non-Bailable",$AB$1,$AC$1)</f>
        <v>0</v>
      </c>
      <c r="AC61" s="10">
        <f t="shared" si="142"/>
        <v>0</v>
      </c>
      <c r="AD61" s="10">
        <f t="shared" si="142"/>
        <v>0</v>
      </c>
      <c r="AE61" s="10">
        <f t="shared" si="142"/>
        <v>0</v>
      </c>
      <c r="AF61" s="10">
        <f t="shared" si="142"/>
        <v>0</v>
      </c>
      <c r="AG61" s="10">
        <f t="shared" si="142"/>
        <v>0</v>
      </c>
      <c r="AH61" s="10">
        <f t="shared" si="1"/>
        <v>0</v>
      </c>
      <c r="AI61" s="17" t="str">
        <f t="shared" si="2"/>
        <v>Bailable</v>
      </c>
      <c r="AJ61" s="10" t="str">
        <f>VLOOKUP(J61,'Offence Database'!$A$7:$D$1360,4, )</f>
        <v>-</v>
      </c>
      <c r="AK61" s="10" t="str">
        <f>VLOOKUP(K61,'Offence Database'!$A$7:$D$1360,4, )</f>
        <v>-</v>
      </c>
      <c r="AL61" s="10" t="str">
        <f>VLOOKUP(L61,'Offence Database'!$A$7:$D$1360,4, )</f>
        <v>-</v>
      </c>
      <c r="AM61" s="10" t="str">
        <f>VLOOKUP(M61,'Offence Database'!$A$7:$D$1360,4, )</f>
        <v>-</v>
      </c>
      <c r="AN61" s="10" t="str">
        <f>VLOOKUP(N61,'Offence Database'!$A$7:$D$1360,4, )</f>
        <v>-</v>
      </c>
      <c r="AO61" s="10" t="str">
        <f>VLOOKUP(O61,'Offence Database'!$A$7:$D$1360,4, )</f>
        <v>-</v>
      </c>
      <c r="AP61" s="10">
        <f t="shared" ref="AP61:AU61" si="143">IF(AJ61="Non-Compoundable",$AB$1,$AC$1)</f>
        <v>0</v>
      </c>
      <c r="AQ61" s="10">
        <f t="shared" si="143"/>
        <v>0</v>
      </c>
      <c r="AR61" s="10">
        <f t="shared" si="143"/>
        <v>0</v>
      </c>
      <c r="AS61" s="10">
        <f t="shared" si="143"/>
        <v>0</v>
      </c>
      <c r="AT61" s="10">
        <f t="shared" si="143"/>
        <v>0</v>
      </c>
      <c r="AU61" s="10">
        <f t="shared" si="143"/>
        <v>0</v>
      </c>
      <c r="AV61" s="10">
        <f t="shared" si="4"/>
        <v>0</v>
      </c>
      <c r="AW61" s="17" t="str">
        <f t="shared" si="5"/>
        <v>Compoundable</v>
      </c>
      <c r="AX61" s="24"/>
      <c r="AY61" s="26">
        <f t="shared" si="6"/>
        <v>2</v>
      </c>
      <c r="AZ61" s="27">
        <f t="shared" si="7"/>
        <v>60</v>
      </c>
      <c r="BA61" s="28">
        <f t="shared" si="8"/>
        <v>0</v>
      </c>
      <c r="BB61" s="28">
        <f t="shared" ca="1" si="9"/>
        <v>0</v>
      </c>
      <c r="BC61" s="29" t="str">
        <f t="shared" si="10"/>
        <v>YES</v>
      </c>
      <c r="BD61" s="10" t="str">
        <f t="shared" si="11"/>
        <v>YES</v>
      </c>
      <c r="BE61" s="29" t="str">
        <f t="shared" ca="1" si="12"/>
        <v>NO</v>
      </c>
      <c r="BF61" s="29" t="str">
        <f t="shared" ca="1" si="13"/>
        <v>YES</v>
      </c>
      <c r="BG61" s="29" t="str">
        <f t="shared" ca="1" si="14"/>
        <v>YES</v>
      </c>
      <c r="BH61" s="29" t="str">
        <f t="shared" ca="1" si="15"/>
        <v>YES</v>
      </c>
      <c r="BI61" s="10">
        <f t="shared" ca="1" si="16"/>
        <v>1</v>
      </c>
      <c r="BJ61" s="28">
        <f t="shared" si="17"/>
        <v>0</v>
      </c>
      <c r="BK61" s="30">
        <f t="shared" si="18"/>
        <v>0</v>
      </c>
      <c r="BL61" s="31">
        <f t="shared" ca="1" si="19"/>
        <v>-119.72328767123288</v>
      </c>
      <c r="BM61" s="28">
        <f t="shared" si="20"/>
        <v>0</v>
      </c>
      <c r="BN61" s="28">
        <f t="shared" si="21"/>
        <v>0</v>
      </c>
      <c r="BO61" s="30">
        <f t="shared" si="22"/>
        <v>0</v>
      </c>
      <c r="BP61" s="31">
        <f t="shared" ca="1" si="23"/>
        <v>-119.72328767123288</v>
      </c>
      <c r="BQ61" s="32">
        <f t="shared" ca="1" si="24"/>
        <v>119.72328767123288</v>
      </c>
      <c r="BR61" s="32"/>
    </row>
    <row r="62" spans="1:70" ht="12" customHeight="1" x14ac:dyDescent="0.25">
      <c r="A62" s="10">
        <f t="shared" si="25"/>
        <v>61</v>
      </c>
      <c r="B62" s="11"/>
      <c r="C62" s="12"/>
      <c r="D62" s="13"/>
      <c r="E62" s="13"/>
      <c r="F62" s="13"/>
      <c r="G62" s="14"/>
      <c r="H62" s="15"/>
      <c r="I62" s="27"/>
      <c r="J62" s="17"/>
      <c r="K62" s="17"/>
      <c r="L62" s="17"/>
      <c r="M62" s="17"/>
      <c r="N62" s="17"/>
      <c r="O62" s="17"/>
      <c r="P62" s="10" t="str">
        <f>VLOOKUP(J62,'Offence Database'!$A$7:$B$1360,2, )</f>
        <v>-</v>
      </c>
      <c r="Q62" s="10" t="str">
        <f>VLOOKUP(K62,'Offence Database'!$A$7:$B$1360,2, )</f>
        <v>-</v>
      </c>
      <c r="R62" s="10" t="str">
        <f>VLOOKUP(L62,'Offence Database'!$A$7:$B$1360,2, )</f>
        <v>-</v>
      </c>
      <c r="S62" s="10" t="str">
        <f>VLOOKUP(M62,'Offence Database'!$A$7:$B$1360,2, )</f>
        <v>-</v>
      </c>
      <c r="T62" s="10" t="str">
        <f>VLOOKUP(N62,'Offence Database'!$A$7:$B$1360,2, )</f>
        <v>-</v>
      </c>
      <c r="U62" s="10" t="str">
        <f>VLOOKUP(O62,'Offence Database'!$A$7:$B$1360,2, )</f>
        <v>-</v>
      </c>
      <c r="V62" s="10" t="str">
        <f>VLOOKUP(J62,'Offence Database'!$A$7:$C$1360,3, )</f>
        <v>-</v>
      </c>
      <c r="W62" s="10" t="str">
        <f>VLOOKUP(K62,'Offence Database'!$A$7:$C$1360,3, )</f>
        <v>-</v>
      </c>
      <c r="X62" s="10" t="str">
        <f>VLOOKUP(L62,'Offence Database'!$A$7:$C$1360,3, )</f>
        <v>-</v>
      </c>
      <c r="Y62" s="10" t="str">
        <f>VLOOKUP(M62,'Offence Database'!$A$7:$C$1360,3, )</f>
        <v>-</v>
      </c>
      <c r="Z62" s="10" t="str">
        <f>VLOOKUP(N62,'Offence Database'!$A$7:$C$1360,3, )</f>
        <v>-</v>
      </c>
      <c r="AA62" s="10" t="str">
        <f>VLOOKUP(O62,'Offence Database'!$A$7:$C$1360,3, )</f>
        <v>-</v>
      </c>
      <c r="AB62" s="10">
        <f t="shared" ref="AB62:AG62" si="144">IF(V62="Non-Bailable",$AB$1,$AC$1)</f>
        <v>0</v>
      </c>
      <c r="AC62" s="10">
        <f t="shared" si="144"/>
        <v>0</v>
      </c>
      <c r="AD62" s="10">
        <f t="shared" si="144"/>
        <v>0</v>
      </c>
      <c r="AE62" s="10">
        <f t="shared" si="144"/>
        <v>0</v>
      </c>
      <c r="AF62" s="10">
        <f t="shared" si="144"/>
        <v>0</v>
      </c>
      <c r="AG62" s="10">
        <f t="shared" si="144"/>
        <v>0</v>
      </c>
      <c r="AH62" s="10">
        <f t="shared" si="1"/>
        <v>0</v>
      </c>
      <c r="AI62" s="17" t="str">
        <f t="shared" si="2"/>
        <v>Bailable</v>
      </c>
      <c r="AJ62" s="10" t="str">
        <f>VLOOKUP(J62,'Offence Database'!$A$7:$D$1360,4, )</f>
        <v>-</v>
      </c>
      <c r="AK62" s="10" t="str">
        <f>VLOOKUP(K62,'Offence Database'!$A$7:$D$1360,4, )</f>
        <v>-</v>
      </c>
      <c r="AL62" s="10" t="str">
        <f>VLOOKUP(L62,'Offence Database'!$A$7:$D$1360,4, )</f>
        <v>-</v>
      </c>
      <c r="AM62" s="10" t="str">
        <f>VLOOKUP(M62,'Offence Database'!$A$7:$D$1360,4, )</f>
        <v>-</v>
      </c>
      <c r="AN62" s="10" t="str">
        <f>VLOOKUP(N62,'Offence Database'!$A$7:$D$1360,4, )</f>
        <v>-</v>
      </c>
      <c r="AO62" s="10" t="str">
        <f>VLOOKUP(O62,'Offence Database'!$A$7:$D$1360,4, )</f>
        <v>-</v>
      </c>
      <c r="AP62" s="10">
        <f t="shared" ref="AP62:AU62" si="145">IF(AJ62="Non-Compoundable",$AB$1,$AC$1)</f>
        <v>0</v>
      </c>
      <c r="AQ62" s="10">
        <f t="shared" si="145"/>
        <v>0</v>
      </c>
      <c r="AR62" s="10">
        <f t="shared" si="145"/>
        <v>0</v>
      </c>
      <c r="AS62" s="10">
        <f t="shared" si="145"/>
        <v>0</v>
      </c>
      <c r="AT62" s="10">
        <f t="shared" si="145"/>
        <v>0</v>
      </c>
      <c r="AU62" s="10">
        <f t="shared" si="145"/>
        <v>0</v>
      </c>
      <c r="AV62" s="10">
        <f t="shared" si="4"/>
        <v>0</v>
      </c>
      <c r="AW62" s="17" t="str">
        <f t="shared" si="5"/>
        <v>Compoundable</v>
      </c>
      <c r="AX62" s="24"/>
      <c r="AY62" s="26">
        <f t="shared" si="6"/>
        <v>2</v>
      </c>
      <c r="AZ62" s="27">
        <f t="shared" si="7"/>
        <v>60</v>
      </c>
      <c r="BA62" s="28">
        <f t="shared" si="8"/>
        <v>0</v>
      </c>
      <c r="BB62" s="28">
        <f t="shared" ca="1" si="9"/>
        <v>0</v>
      </c>
      <c r="BC62" s="29" t="str">
        <f t="shared" si="10"/>
        <v>YES</v>
      </c>
      <c r="BD62" s="10" t="str">
        <f t="shared" si="11"/>
        <v>YES</v>
      </c>
      <c r="BE62" s="29" t="str">
        <f t="shared" ca="1" si="12"/>
        <v>NO</v>
      </c>
      <c r="BF62" s="29" t="str">
        <f t="shared" ca="1" si="13"/>
        <v>YES</v>
      </c>
      <c r="BG62" s="29" t="str">
        <f t="shared" ca="1" si="14"/>
        <v>YES</v>
      </c>
      <c r="BH62" s="29" t="str">
        <f t="shared" ca="1" si="15"/>
        <v>YES</v>
      </c>
      <c r="BI62" s="10">
        <f t="shared" ca="1" si="16"/>
        <v>1</v>
      </c>
      <c r="BJ62" s="28">
        <f t="shared" si="17"/>
        <v>0</v>
      </c>
      <c r="BK62" s="30">
        <f t="shared" si="18"/>
        <v>0</v>
      </c>
      <c r="BL62" s="31">
        <f t="shared" ca="1" si="19"/>
        <v>-119.72328767123288</v>
      </c>
      <c r="BM62" s="28">
        <f t="shared" si="20"/>
        <v>0</v>
      </c>
      <c r="BN62" s="28">
        <f t="shared" si="21"/>
        <v>0</v>
      </c>
      <c r="BO62" s="30">
        <f t="shared" si="22"/>
        <v>0</v>
      </c>
      <c r="BP62" s="31">
        <f t="shared" ca="1" si="23"/>
        <v>-119.72328767123288</v>
      </c>
      <c r="BQ62" s="32">
        <f t="shared" ca="1" si="24"/>
        <v>119.72328767123288</v>
      </c>
      <c r="BR62" s="32"/>
    </row>
    <row r="63" spans="1:70" ht="12" customHeight="1" x14ac:dyDescent="0.25">
      <c r="A63" s="10">
        <f t="shared" si="25"/>
        <v>62</v>
      </c>
      <c r="B63" s="11"/>
      <c r="C63" s="12"/>
      <c r="D63" s="13"/>
      <c r="E63" s="13"/>
      <c r="F63" s="13"/>
      <c r="G63" s="14"/>
      <c r="H63" s="15"/>
      <c r="I63" s="27"/>
      <c r="J63" s="17"/>
      <c r="K63" s="17"/>
      <c r="L63" s="17"/>
      <c r="M63" s="17"/>
      <c r="N63" s="17"/>
      <c r="O63" s="17"/>
      <c r="P63" s="10" t="str">
        <f>VLOOKUP(J63,'Offence Database'!$A$7:$B$1360,2, )</f>
        <v>-</v>
      </c>
      <c r="Q63" s="10" t="str">
        <f>VLOOKUP(K63,'Offence Database'!$A$7:$B$1360,2, )</f>
        <v>-</v>
      </c>
      <c r="R63" s="10" t="str">
        <f>VLOOKUP(L63,'Offence Database'!$A$7:$B$1360,2, )</f>
        <v>-</v>
      </c>
      <c r="S63" s="10" t="str">
        <f>VLOOKUP(M63,'Offence Database'!$A$7:$B$1360,2, )</f>
        <v>-</v>
      </c>
      <c r="T63" s="10" t="str">
        <f>VLOOKUP(N63,'Offence Database'!$A$7:$B$1360,2, )</f>
        <v>-</v>
      </c>
      <c r="U63" s="10" t="str">
        <f>VLOOKUP(O63,'Offence Database'!$A$7:$B$1360,2, )</f>
        <v>-</v>
      </c>
      <c r="V63" s="10" t="str">
        <f>VLOOKUP(J63,'Offence Database'!$A$7:$C$1360,3, )</f>
        <v>-</v>
      </c>
      <c r="W63" s="10" t="str">
        <f>VLOOKUP(K63,'Offence Database'!$A$7:$C$1360,3, )</f>
        <v>-</v>
      </c>
      <c r="X63" s="10" t="str">
        <f>VLOOKUP(L63,'Offence Database'!$A$7:$C$1360,3, )</f>
        <v>-</v>
      </c>
      <c r="Y63" s="10" t="str">
        <f>VLOOKUP(M63,'Offence Database'!$A$7:$C$1360,3, )</f>
        <v>-</v>
      </c>
      <c r="Z63" s="10" t="str">
        <f>VLOOKUP(N63,'Offence Database'!$A$7:$C$1360,3, )</f>
        <v>-</v>
      </c>
      <c r="AA63" s="10" t="str">
        <f>VLOOKUP(O63,'Offence Database'!$A$7:$C$1360,3, )</f>
        <v>-</v>
      </c>
      <c r="AB63" s="10">
        <f t="shared" ref="AB63:AG63" si="146">IF(V63="Non-Bailable",$AB$1,$AC$1)</f>
        <v>0</v>
      </c>
      <c r="AC63" s="10">
        <f t="shared" si="146"/>
        <v>0</v>
      </c>
      <c r="AD63" s="10">
        <f t="shared" si="146"/>
        <v>0</v>
      </c>
      <c r="AE63" s="10">
        <f t="shared" si="146"/>
        <v>0</v>
      </c>
      <c r="AF63" s="10">
        <f t="shared" si="146"/>
        <v>0</v>
      </c>
      <c r="AG63" s="10">
        <f t="shared" si="146"/>
        <v>0</v>
      </c>
      <c r="AH63" s="10">
        <f t="shared" si="1"/>
        <v>0</v>
      </c>
      <c r="AI63" s="17" t="str">
        <f t="shared" si="2"/>
        <v>Bailable</v>
      </c>
      <c r="AJ63" s="10" t="str">
        <f>VLOOKUP(J63,'Offence Database'!$A$7:$D$1360,4, )</f>
        <v>-</v>
      </c>
      <c r="AK63" s="10" t="str">
        <f>VLOOKUP(K63,'Offence Database'!$A$7:$D$1360,4, )</f>
        <v>-</v>
      </c>
      <c r="AL63" s="10" t="str">
        <f>VLOOKUP(L63,'Offence Database'!$A$7:$D$1360,4, )</f>
        <v>-</v>
      </c>
      <c r="AM63" s="10" t="str">
        <f>VLOOKUP(M63,'Offence Database'!$A$7:$D$1360,4, )</f>
        <v>-</v>
      </c>
      <c r="AN63" s="10" t="str">
        <f>VLOOKUP(N63,'Offence Database'!$A$7:$D$1360,4, )</f>
        <v>-</v>
      </c>
      <c r="AO63" s="10" t="str">
        <f>VLOOKUP(O63,'Offence Database'!$A$7:$D$1360,4, )</f>
        <v>-</v>
      </c>
      <c r="AP63" s="10">
        <f t="shared" ref="AP63:AU63" si="147">IF(AJ63="Non-Compoundable",$AB$1,$AC$1)</f>
        <v>0</v>
      </c>
      <c r="AQ63" s="10">
        <f t="shared" si="147"/>
        <v>0</v>
      </c>
      <c r="AR63" s="10">
        <f t="shared" si="147"/>
        <v>0</v>
      </c>
      <c r="AS63" s="10">
        <f t="shared" si="147"/>
        <v>0</v>
      </c>
      <c r="AT63" s="10">
        <f t="shared" si="147"/>
        <v>0</v>
      </c>
      <c r="AU63" s="10">
        <f t="shared" si="147"/>
        <v>0</v>
      </c>
      <c r="AV63" s="10">
        <f t="shared" si="4"/>
        <v>0</v>
      </c>
      <c r="AW63" s="17" t="str">
        <f t="shared" si="5"/>
        <v>Compoundable</v>
      </c>
      <c r="AX63" s="24"/>
      <c r="AY63" s="26">
        <f t="shared" si="6"/>
        <v>2</v>
      </c>
      <c r="AZ63" s="27">
        <f t="shared" si="7"/>
        <v>60</v>
      </c>
      <c r="BA63" s="28">
        <f t="shared" si="8"/>
        <v>0</v>
      </c>
      <c r="BB63" s="28">
        <f t="shared" ca="1" si="9"/>
        <v>0</v>
      </c>
      <c r="BC63" s="29" t="str">
        <f t="shared" si="10"/>
        <v>YES</v>
      </c>
      <c r="BD63" s="10" t="str">
        <f t="shared" si="11"/>
        <v>YES</v>
      </c>
      <c r="BE63" s="29" t="str">
        <f t="shared" ca="1" si="12"/>
        <v>NO</v>
      </c>
      <c r="BF63" s="29" t="str">
        <f t="shared" ca="1" si="13"/>
        <v>YES</v>
      </c>
      <c r="BG63" s="29" t="str">
        <f t="shared" ca="1" si="14"/>
        <v>YES</v>
      </c>
      <c r="BH63" s="29" t="str">
        <f t="shared" ca="1" si="15"/>
        <v>YES</v>
      </c>
      <c r="BI63" s="10">
        <f t="shared" ca="1" si="16"/>
        <v>1</v>
      </c>
      <c r="BJ63" s="28">
        <f t="shared" si="17"/>
        <v>0</v>
      </c>
      <c r="BK63" s="30">
        <f t="shared" si="18"/>
        <v>0</v>
      </c>
      <c r="BL63" s="31">
        <f t="shared" ca="1" si="19"/>
        <v>-119.72328767123288</v>
      </c>
      <c r="BM63" s="28">
        <f t="shared" si="20"/>
        <v>0</v>
      </c>
      <c r="BN63" s="28">
        <f t="shared" si="21"/>
        <v>0</v>
      </c>
      <c r="BO63" s="30">
        <f t="shared" si="22"/>
        <v>0</v>
      </c>
      <c r="BP63" s="31">
        <f t="shared" ca="1" si="23"/>
        <v>-119.72328767123288</v>
      </c>
      <c r="BQ63" s="32">
        <f t="shared" ca="1" si="24"/>
        <v>119.72328767123288</v>
      </c>
      <c r="BR63" s="32"/>
    </row>
    <row r="64" spans="1:70" ht="12" customHeight="1" x14ac:dyDescent="0.25">
      <c r="A64" s="10">
        <f t="shared" si="25"/>
        <v>63</v>
      </c>
      <c r="B64" s="11"/>
      <c r="C64" s="12"/>
      <c r="D64" s="13"/>
      <c r="E64" s="13"/>
      <c r="F64" s="13"/>
      <c r="G64" s="14"/>
      <c r="H64" s="15"/>
      <c r="I64" s="27"/>
      <c r="J64" s="17"/>
      <c r="K64" s="17"/>
      <c r="L64" s="17"/>
      <c r="M64" s="17"/>
      <c r="N64" s="17"/>
      <c r="O64" s="17"/>
      <c r="P64" s="10" t="str">
        <f>VLOOKUP(J64,'Offence Database'!$A$7:$B$1360,2, )</f>
        <v>-</v>
      </c>
      <c r="Q64" s="10" t="str">
        <f>VLOOKUP(K64,'Offence Database'!$A$7:$B$1360,2, )</f>
        <v>-</v>
      </c>
      <c r="R64" s="10" t="str">
        <f>VLOOKUP(L64,'Offence Database'!$A$7:$B$1360,2, )</f>
        <v>-</v>
      </c>
      <c r="S64" s="10" t="str">
        <f>VLOOKUP(M64,'Offence Database'!$A$7:$B$1360,2, )</f>
        <v>-</v>
      </c>
      <c r="T64" s="10" t="str">
        <f>VLOOKUP(N64,'Offence Database'!$A$7:$B$1360,2, )</f>
        <v>-</v>
      </c>
      <c r="U64" s="10" t="str">
        <f>VLOOKUP(O64,'Offence Database'!$A$7:$B$1360,2, )</f>
        <v>-</v>
      </c>
      <c r="V64" s="10" t="str">
        <f>VLOOKUP(J64,'Offence Database'!$A$7:$C$1360,3, )</f>
        <v>-</v>
      </c>
      <c r="W64" s="10" t="str">
        <f>VLOOKUP(K64,'Offence Database'!$A$7:$C$1360,3, )</f>
        <v>-</v>
      </c>
      <c r="X64" s="10" t="str">
        <f>VLOOKUP(L64,'Offence Database'!$A$7:$C$1360,3, )</f>
        <v>-</v>
      </c>
      <c r="Y64" s="10" t="str">
        <f>VLOOKUP(M64,'Offence Database'!$A$7:$C$1360,3, )</f>
        <v>-</v>
      </c>
      <c r="Z64" s="10" t="str">
        <f>VLOOKUP(N64,'Offence Database'!$A$7:$C$1360,3, )</f>
        <v>-</v>
      </c>
      <c r="AA64" s="10" t="str">
        <f>VLOOKUP(O64,'Offence Database'!$A$7:$C$1360,3, )</f>
        <v>-</v>
      </c>
      <c r="AB64" s="10">
        <f t="shared" ref="AB64:AG64" si="148">IF(V64="Non-Bailable",$AB$1,$AC$1)</f>
        <v>0</v>
      </c>
      <c r="AC64" s="10">
        <f t="shared" si="148"/>
        <v>0</v>
      </c>
      <c r="AD64" s="10">
        <f t="shared" si="148"/>
        <v>0</v>
      </c>
      <c r="AE64" s="10">
        <f t="shared" si="148"/>
        <v>0</v>
      </c>
      <c r="AF64" s="10">
        <f t="shared" si="148"/>
        <v>0</v>
      </c>
      <c r="AG64" s="10">
        <f t="shared" si="148"/>
        <v>0</v>
      </c>
      <c r="AH64" s="10">
        <f t="shared" si="1"/>
        <v>0</v>
      </c>
      <c r="AI64" s="17" t="str">
        <f t="shared" si="2"/>
        <v>Bailable</v>
      </c>
      <c r="AJ64" s="10" t="str">
        <f>VLOOKUP(J64,'Offence Database'!$A$7:$D$1360,4, )</f>
        <v>-</v>
      </c>
      <c r="AK64" s="10" t="str">
        <f>VLOOKUP(K64,'Offence Database'!$A$7:$D$1360,4, )</f>
        <v>-</v>
      </c>
      <c r="AL64" s="10" t="str">
        <f>VLOOKUP(L64,'Offence Database'!$A$7:$D$1360,4, )</f>
        <v>-</v>
      </c>
      <c r="AM64" s="10" t="str">
        <f>VLOOKUP(M64,'Offence Database'!$A$7:$D$1360,4, )</f>
        <v>-</v>
      </c>
      <c r="AN64" s="10" t="str">
        <f>VLOOKUP(N64,'Offence Database'!$A$7:$D$1360,4, )</f>
        <v>-</v>
      </c>
      <c r="AO64" s="10" t="str">
        <f>VLOOKUP(O64,'Offence Database'!$A$7:$D$1360,4, )</f>
        <v>-</v>
      </c>
      <c r="AP64" s="10">
        <f t="shared" ref="AP64:AU64" si="149">IF(AJ64="Non-Compoundable",$AB$1,$AC$1)</f>
        <v>0</v>
      </c>
      <c r="AQ64" s="10">
        <f t="shared" si="149"/>
        <v>0</v>
      </c>
      <c r="AR64" s="10">
        <f t="shared" si="149"/>
        <v>0</v>
      </c>
      <c r="AS64" s="10">
        <f t="shared" si="149"/>
        <v>0</v>
      </c>
      <c r="AT64" s="10">
        <f t="shared" si="149"/>
        <v>0</v>
      </c>
      <c r="AU64" s="10">
        <f t="shared" si="149"/>
        <v>0</v>
      </c>
      <c r="AV64" s="10">
        <f t="shared" si="4"/>
        <v>0</v>
      </c>
      <c r="AW64" s="17" t="str">
        <f t="shared" si="5"/>
        <v>Compoundable</v>
      </c>
      <c r="AX64" s="24"/>
      <c r="AY64" s="26">
        <f t="shared" si="6"/>
        <v>2</v>
      </c>
      <c r="AZ64" s="27">
        <f t="shared" si="7"/>
        <v>60</v>
      </c>
      <c r="BA64" s="28">
        <f t="shared" si="8"/>
        <v>0</v>
      </c>
      <c r="BB64" s="28">
        <f t="shared" ca="1" si="9"/>
        <v>0</v>
      </c>
      <c r="BC64" s="29" t="str">
        <f t="shared" si="10"/>
        <v>YES</v>
      </c>
      <c r="BD64" s="10" t="str">
        <f t="shared" si="11"/>
        <v>YES</v>
      </c>
      <c r="BE64" s="29" t="str">
        <f t="shared" ca="1" si="12"/>
        <v>NO</v>
      </c>
      <c r="BF64" s="29" t="str">
        <f t="shared" ca="1" si="13"/>
        <v>YES</v>
      </c>
      <c r="BG64" s="29" t="str">
        <f t="shared" ca="1" si="14"/>
        <v>YES</v>
      </c>
      <c r="BH64" s="29" t="str">
        <f t="shared" ca="1" si="15"/>
        <v>YES</v>
      </c>
      <c r="BI64" s="10">
        <f t="shared" ca="1" si="16"/>
        <v>1</v>
      </c>
      <c r="BJ64" s="28">
        <f t="shared" si="17"/>
        <v>0</v>
      </c>
      <c r="BK64" s="30">
        <f t="shared" si="18"/>
        <v>0</v>
      </c>
      <c r="BL64" s="31">
        <f t="shared" ca="1" si="19"/>
        <v>-119.72328767123288</v>
      </c>
      <c r="BM64" s="28">
        <f t="shared" si="20"/>
        <v>0</v>
      </c>
      <c r="BN64" s="28">
        <f t="shared" si="21"/>
        <v>0</v>
      </c>
      <c r="BO64" s="30">
        <f t="shared" si="22"/>
        <v>0</v>
      </c>
      <c r="BP64" s="31">
        <f t="shared" ca="1" si="23"/>
        <v>-119.72328767123288</v>
      </c>
      <c r="BQ64" s="32">
        <f t="shared" ca="1" si="24"/>
        <v>119.72328767123288</v>
      </c>
      <c r="BR64" s="32"/>
    </row>
    <row r="65" spans="1:70" ht="12" customHeight="1" x14ac:dyDescent="0.25">
      <c r="A65" s="10">
        <f t="shared" si="25"/>
        <v>64</v>
      </c>
      <c r="B65" s="11"/>
      <c r="C65" s="12"/>
      <c r="D65" s="13"/>
      <c r="E65" s="13"/>
      <c r="F65" s="13"/>
      <c r="G65" s="14"/>
      <c r="H65" s="15"/>
      <c r="I65" s="27"/>
      <c r="J65" s="17"/>
      <c r="K65" s="17"/>
      <c r="L65" s="17"/>
      <c r="M65" s="17"/>
      <c r="N65" s="17"/>
      <c r="O65" s="17"/>
      <c r="P65" s="10" t="str">
        <f>VLOOKUP(J65,'Offence Database'!$A$7:$B$1360,2, )</f>
        <v>-</v>
      </c>
      <c r="Q65" s="10" t="str">
        <f>VLOOKUP(K65,'Offence Database'!$A$7:$B$1360,2, )</f>
        <v>-</v>
      </c>
      <c r="R65" s="10" t="str">
        <f>VLOOKUP(L65,'Offence Database'!$A$7:$B$1360,2, )</f>
        <v>-</v>
      </c>
      <c r="S65" s="10" t="str">
        <f>VLOOKUP(M65,'Offence Database'!$A$7:$B$1360,2, )</f>
        <v>-</v>
      </c>
      <c r="T65" s="10" t="str">
        <f>VLOOKUP(N65,'Offence Database'!$A$7:$B$1360,2, )</f>
        <v>-</v>
      </c>
      <c r="U65" s="10" t="str">
        <f>VLOOKUP(O65,'Offence Database'!$A$7:$B$1360,2, )</f>
        <v>-</v>
      </c>
      <c r="V65" s="10" t="str">
        <f>VLOOKUP(J65,'Offence Database'!$A$7:$C$1360,3, )</f>
        <v>-</v>
      </c>
      <c r="W65" s="10" t="str">
        <f>VLOOKUP(K65,'Offence Database'!$A$7:$C$1360,3, )</f>
        <v>-</v>
      </c>
      <c r="X65" s="10" t="str">
        <f>VLOOKUP(L65,'Offence Database'!$A$7:$C$1360,3, )</f>
        <v>-</v>
      </c>
      <c r="Y65" s="10" t="str">
        <f>VLOOKUP(M65,'Offence Database'!$A$7:$C$1360,3, )</f>
        <v>-</v>
      </c>
      <c r="Z65" s="10" t="str">
        <f>VLOOKUP(N65,'Offence Database'!$A$7:$C$1360,3, )</f>
        <v>-</v>
      </c>
      <c r="AA65" s="10" t="str">
        <f>VLOOKUP(O65,'Offence Database'!$A$7:$C$1360,3, )</f>
        <v>-</v>
      </c>
      <c r="AB65" s="10">
        <f t="shared" ref="AB65:AG65" si="150">IF(V65="Non-Bailable",$AB$1,$AC$1)</f>
        <v>0</v>
      </c>
      <c r="AC65" s="10">
        <f t="shared" si="150"/>
        <v>0</v>
      </c>
      <c r="AD65" s="10">
        <f t="shared" si="150"/>
        <v>0</v>
      </c>
      <c r="AE65" s="10">
        <f t="shared" si="150"/>
        <v>0</v>
      </c>
      <c r="AF65" s="10">
        <f t="shared" si="150"/>
        <v>0</v>
      </c>
      <c r="AG65" s="10">
        <f t="shared" si="150"/>
        <v>0</v>
      </c>
      <c r="AH65" s="10">
        <f t="shared" si="1"/>
        <v>0</v>
      </c>
      <c r="AI65" s="17" t="str">
        <f t="shared" si="2"/>
        <v>Bailable</v>
      </c>
      <c r="AJ65" s="10" t="str">
        <f>VLOOKUP(J65,'Offence Database'!$A$7:$D$1360,4, )</f>
        <v>-</v>
      </c>
      <c r="AK65" s="10" t="str">
        <f>VLOOKUP(K65,'Offence Database'!$A$7:$D$1360,4, )</f>
        <v>-</v>
      </c>
      <c r="AL65" s="10" t="str">
        <f>VLOOKUP(L65,'Offence Database'!$A$7:$D$1360,4, )</f>
        <v>-</v>
      </c>
      <c r="AM65" s="10" t="str">
        <f>VLOOKUP(M65,'Offence Database'!$A$7:$D$1360,4, )</f>
        <v>-</v>
      </c>
      <c r="AN65" s="10" t="str">
        <f>VLOOKUP(N65,'Offence Database'!$A$7:$D$1360,4, )</f>
        <v>-</v>
      </c>
      <c r="AO65" s="10" t="str">
        <f>VLOOKUP(O65,'Offence Database'!$A$7:$D$1360,4, )</f>
        <v>-</v>
      </c>
      <c r="AP65" s="10">
        <f t="shared" ref="AP65:AU65" si="151">IF(AJ65="Non-Compoundable",$AB$1,$AC$1)</f>
        <v>0</v>
      </c>
      <c r="AQ65" s="10">
        <f t="shared" si="151"/>
        <v>0</v>
      </c>
      <c r="AR65" s="10">
        <f t="shared" si="151"/>
        <v>0</v>
      </c>
      <c r="AS65" s="10">
        <f t="shared" si="151"/>
        <v>0</v>
      </c>
      <c r="AT65" s="10">
        <f t="shared" si="151"/>
        <v>0</v>
      </c>
      <c r="AU65" s="10">
        <f t="shared" si="151"/>
        <v>0</v>
      </c>
      <c r="AV65" s="10">
        <f t="shared" si="4"/>
        <v>0</v>
      </c>
      <c r="AW65" s="17" t="str">
        <f t="shared" si="5"/>
        <v>Compoundable</v>
      </c>
      <c r="AX65" s="24"/>
      <c r="AY65" s="26">
        <f t="shared" si="6"/>
        <v>2</v>
      </c>
      <c r="AZ65" s="27">
        <f t="shared" si="7"/>
        <v>60</v>
      </c>
      <c r="BA65" s="28">
        <f t="shared" si="8"/>
        <v>0</v>
      </c>
      <c r="BB65" s="28">
        <f t="shared" ca="1" si="9"/>
        <v>0</v>
      </c>
      <c r="BC65" s="29" t="str">
        <f t="shared" si="10"/>
        <v>YES</v>
      </c>
      <c r="BD65" s="10" t="str">
        <f t="shared" si="11"/>
        <v>YES</v>
      </c>
      <c r="BE65" s="29" t="str">
        <f t="shared" ca="1" si="12"/>
        <v>NO</v>
      </c>
      <c r="BF65" s="29" t="str">
        <f t="shared" ca="1" si="13"/>
        <v>YES</v>
      </c>
      <c r="BG65" s="29" t="str">
        <f t="shared" ca="1" si="14"/>
        <v>YES</v>
      </c>
      <c r="BH65" s="29" t="str">
        <f t="shared" ca="1" si="15"/>
        <v>YES</v>
      </c>
      <c r="BI65" s="10">
        <f t="shared" ca="1" si="16"/>
        <v>1</v>
      </c>
      <c r="BJ65" s="28">
        <f t="shared" si="17"/>
        <v>0</v>
      </c>
      <c r="BK65" s="30">
        <f t="shared" si="18"/>
        <v>0</v>
      </c>
      <c r="BL65" s="31">
        <f t="shared" ca="1" si="19"/>
        <v>-119.72328767123288</v>
      </c>
      <c r="BM65" s="28">
        <f t="shared" si="20"/>
        <v>0</v>
      </c>
      <c r="BN65" s="28">
        <f t="shared" si="21"/>
        <v>0</v>
      </c>
      <c r="BO65" s="30">
        <f t="shared" si="22"/>
        <v>0</v>
      </c>
      <c r="BP65" s="31">
        <f t="shared" ca="1" si="23"/>
        <v>-119.72328767123288</v>
      </c>
      <c r="BQ65" s="32">
        <f t="shared" ca="1" si="24"/>
        <v>119.72328767123288</v>
      </c>
      <c r="BR65" s="32"/>
    </row>
    <row r="66" spans="1:70" ht="12" customHeight="1" x14ac:dyDescent="0.25">
      <c r="A66" s="10">
        <f t="shared" si="25"/>
        <v>65</v>
      </c>
      <c r="B66" s="11"/>
      <c r="C66" s="12"/>
      <c r="D66" s="13"/>
      <c r="E66" s="13"/>
      <c r="F66" s="13"/>
      <c r="G66" s="14"/>
      <c r="H66" s="15"/>
      <c r="I66" s="27"/>
      <c r="J66" s="17"/>
      <c r="K66" s="17"/>
      <c r="L66" s="17"/>
      <c r="M66" s="17"/>
      <c r="N66" s="17"/>
      <c r="O66" s="17"/>
      <c r="P66" s="10" t="str">
        <f>VLOOKUP(J66,'Offence Database'!$A$7:$B$1360,2, )</f>
        <v>-</v>
      </c>
      <c r="Q66" s="10" t="str">
        <f>VLOOKUP(K66,'Offence Database'!$A$7:$B$1360,2, )</f>
        <v>-</v>
      </c>
      <c r="R66" s="10" t="str">
        <f>VLOOKUP(L66,'Offence Database'!$A$7:$B$1360,2, )</f>
        <v>-</v>
      </c>
      <c r="S66" s="10" t="str">
        <f>VLOOKUP(M66,'Offence Database'!$A$7:$B$1360,2, )</f>
        <v>-</v>
      </c>
      <c r="T66" s="10" t="str">
        <f>VLOOKUP(N66,'Offence Database'!$A$7:$B$1360,2, )</f>
        <v>-</v>
      </c>
      <c r="U66" s="10" t="str">
        <f>VLOOKUP(O66,'Offence Database'!$A$7:$B$1360,2, )</f>
        <v>-</v>
      </c>
      <c r="V66" s="10" t="str">
        <f>VLOOKUP(J66,'Offence Database'!$A$7:$C$1360,3, )</f>
        <v>-</v>
      </c>
      <c r="W66" s="10" t="str">
        <f>VLOOKUP(K66,'Offence Database'!$A$7:$C$1360,3, )</f>
        <v>-</v>
      </c>
      <c r="X66" s="10" t="str">
        <f>VLOOKUP(L66,'Offence Database'!$A$7:$C$1360,3, )</f>
        <v>-</v>
      </c>
      <c r="Y66" s="10" t="str">
        <f>VLOOKUP(M66,'Offence Database'!$A$7:$C$1360,3, )</f>
        <v>-</v>
      </c>
      <c r="Z66" s="10" t="str">
        <f>VLOOKUP(N66,'Offence Database'!$A$7:$C$1360,3, )</f>
        <v>-</v>
      </c>
      <c r="AA66" s="10" t="str">
        <f>VLOOKUP(O66,'Offence Database'!$A$7:$C$1360,3, )</f>
        <v>-</v>
      </c>
      <c r="AB66" s="10">
        <f t="shared" ref="AB66:AG66" si="152">IF(V66="Non-Bailable",$AB$1,$AC$1)</f>
        <v>0</v>
      </c>
      <c r="AC66" s="10">
        <f t="shared" si="152"/>
        <v>0</v>
      </c>
      <c r="AD66" s="10">
        <f t="shared" si="152"/>
        <v>0</v>
      </c>
      <c r="AE66" s="10">
        <f t="shared" si="152"/>
        <v>0</v>
      </c>
      <c r="AF66" s="10">
        <f t="shared" si="152"/>
        <v>0</v>
      </c>
      <c r="AG66" s="10">
        <f t="shared" si="152"/>
        <v>0</v>
      </c>
      <c r="AH66" s="10">
        <f t="shared" si="1"/>
        <v>0</v>
      </c>
      <c r="AI66" s="17" t="str">
        <f t="shared" si="2"/>
        <v>Bailable</v>
      </c>
      <c r="AJ66" s="10" t="str">
        <f>VLOOKUP(J66,'Offence Database'!$A$7:$D$1360,4, )</f>
        <v>-</v>
      </c>
      <c r="AK66" s="10" t="str">
        <f>VLOOKUP(K66,'Offence Database'!$A$7:$D$1360,4, )</f>
        <v>-</v>
      </c>
      <c r="AL66" s="10" t="str">
        <f>VLOOKUP(L66,'Offence Database'!$A$7:$D$1360,4, )</f>
        <v>-</v>
      </c>
      <c r="AM66" s="10" t="str">
        <f>VLOOKUP(M66,'Offence Database'!$A$7:$D$1360,4, )</f>
        <v>-</v>
      </c>
      <c r="AN66" s="10" t="str">
        <f>VLOOKUP(N66,'Offence Database'!$A$7:$D$1360,4, )</f>
        <v>-</v>
      </c>
      <c r="AO66" s="10" t="str">
        <f>VLOOKUP(O66,'Offence Database'!$A$7:$D$1360,4, )</f>
        <v>-</v>
      </c>
      <c r="AP66" s="10">
        <f t="shared" ref="AP66:AU66" si="153">IF(AJ66="Non-Compoundable",$AB$1,$AC$1)</f>
        <v>0</v>
      </c>
      <c r="AQ66" s="10">
        <f t="shared" si="153"/>
        <v>0</v>
      </c>
      <c r="AR66" s="10">
        <f t="shared" si="153"/>
        <v>0</v>
      </c>
      <c r="AS66" s="10">
        <f t="shared" si="153"/>
        <v>0</v>
      </c>
      <c r="AT66" s="10">
        <f t="shared" si="153"/>
        <v>0</v>
      </c>
      <c r="AU66" s="10">
        <f t="shared" si="153"/>
        <v>0</v>
      </c>
      <c r="AV66" s="10">
        <f t="shared" si="4"/>
        <v>0</v>
      </c>
      <c r="AW66" s="17" t="str">
        <f t="shared" si="5"/>
        <v>Compoundable</v>
      </c>
      <c r="AX66" s="24"/>
      <c r="AY66" s="26">
        <f t="shared" si="6"/>
        <v>2</v>
      </c>
      <c r="AZ66" s="27">
        <f t="shared" si="7"/>
        <v>60</v>
      </c>
      <c r="BA66" s="28">
        <f t="shared" si="8"/>
        <v>0</v>
      </c>
      <c r="BB66" s="28">
        <f t="shared" ca="1" si="9"/>
        <v>0</v>
      </c>
      <c r="BC66" s="29" t="str">
        <f t="shared" si="10"/>
        <v>YES</v>
      </c>
      <c r="BD66" s="10" t="str">
        <f t="shared" si="11"/>
        <v>YES</v>
      </c>
      <c r="BE66" s="29" t="str">
        <f t="shared" ca="1" si="12"/>
        <v>NO</v>
      </c>
      <c r="BF66" s="29" t="str">
        <f t="shared" ca="1" si="13"/>
        <v>YES</v>
      </c>
      <c r="BG66" s="29" t="str">
        <f t="shared" ca="1" si="14"/>
        <v>YES</v>
      </c>
      <c r="BH66" s="29" t="str">
        <f t="shared" ca="1" si="15"/>
        <v>YES</v>
      </c>
      <c r="BI66" s="10">
        <f t="shared" ca="1" si="16"/>
        <v>1</v>
      </c>
      <c r="BJ66" s="28">
        <f t="shared" si="17"/>
        <v>0</v>
      </c>
      <c r="BK66" s="30">
        <f t="shared" si="18"/>
        <v>0</v>
      </c>
      <c r="BL66" s="31">
        <f t="shared" ca="1" si="19"/>
        <v>-119.72328767123288</v>
      </c>
      <c r="BM66" s="28">
        <f t="shared" si="20"/>
        <v>0</v>
      </c>
      <c r="BN66" s="28">
        <f t="shared" si="21"/>
        <v>0</v>
      </c>
      <c r="BO66" s="30">
        <f t="shared" si="22"/>
        <v>0</v>
      </c>
      <c r="BP66" s="31">
        <f t="shared" ca="1" si="23"/>
        <v>-119.72328767123288</v>
      </c>
      <c r="BQ66" s="32">
        <f t="shared" ca="1" si="24"/>
        <v>119.72328767123288</v>
      </c>
      <c r="BR66" s="32"/>
    </row>
    <row r="67" spans="1:70" ht="12" customHeight="1" x14ac:dyDescent="0.25">
      <c r="A67" s="10">
        <f t="shared" si="25"/>
        <v>66</v>
      </c>
      <c r="B67" s="11"/>
      <c r="C67" s="12"/>
      <c r="D67" s="13"/>
      <c r="E67" s="13"/>
      <c r="F67" s="13"/>
      <c r="G67" s="14"/>
      <c r="H67" s="15"/>
      <c r="I67" s="27"/>
      <c r="J67" s="17"/>
      <c r="K67" s="17"/>
      <c r="L67" s="17"/>
      <c r="M67" s="17"/>
      <c r="N67" s="17"/>
      <c r="O67" s="17"/>
      <c r="P67" s="10" t="str">
        <f>VLOOKUP(J67,'Offence Database'!$A$7:$B$1360,2, )</f>
        <v>-</v>
      </c>
      <c r="Q67" s="10" t="str">
        <f>VLOOKUP(K67,'Offence Database'!$A$7:$B$1360,2, )</f>
        <v>-</v>
      </c>
      <c r="R67" s="10" t="str">
        <f>VLOOKUP(L67,'Offence Database'!$A$7:$B$1360,2, )</f>
        <v>-</v>
      </c>
      <c r="S67" s="10" t="str">
        <f>VLOOKUP(M67,'Offence Database'!$A$7:$B$1360,2, )</f>
        <v>-</v>
      </c>
      <c r="T67" s="10" t="str">
        <f>VLOOKUP(N67,'Offence Database'!$A$7:$B$1360,2, )</f>
        <v>-</v>
      </c>
      <c r="U67" s="10" t="str">
        <f>VLOOKUP(O67,'Offence Database'!$A$7:$B$1360,2, )</f>
        <v>-</v>
      </c>
      <c r="V67" s="10" t="str">
        <f>VLOOKUP(J67,'Offence Database'!$A$7:$C$1360,3, )</f>
        <v>-</v>
      </c>
      <c r="W67" s="10" t="str">
        <f>VLOOKUP(K67,'Offence Database'!$A$7:$C$1360,3, )</f>
        <v>-</v>
      </c>
      <c r="X67" s="10" t="str">
        <f>VLOOKUP(L67,'Offence Database'!$A$7:$C$1360,3, )</f>
        <v>-</v>
      </c>
      <c r="Y67" s="10" t="str">
        <f>VLOOKUP(M67,'Offence Database'!$A$7:$C$1360,3, )</f>
        <v>-</v>
      </c>
      <c r="Z67" s="10" t="str">
        <f>VLOOKUP(N67,'Offence Database'!$A$7:$C$1360,3, )</f>
        <v>-</v>
      </c>
      <c r="AA67" s="10" t="str">
        <f>VLOOKUP(O67,'Offence Database'!$A$7:$C$1360,3, )</f>
        <v>-</v>
      </c>
      <c r="AB67" s="10">
        <f t="shared" ref="AB67:AG67" si="154">IF(V67="Non-Bailable",$AB$1,$AC$1)</f>
        <v>0</v>
      </c>
      <c r="AC67" s="10">
        <f t="shared" si="154"/>
        <v>0</v>
      </c>
      <c r="AD67" s="10">
        <f t="shared" si="154"/>
        <v>0</v>
      </c>
      <c r="AE67" s="10">
        <f t="shared" si="154"/>
        <v>0</v>
      </c>
      <c r="AF67" s="10">
        <f t="shared" si="154"/>
        <v>0</v>
      </c>
      <c r="AG67" s="10">
        <f t="shared" si="154"/>
        <v>0</v>
      </c>
      <c r="AH67" s="10">
        <f t="shared" si="1"/>
        <v>0</v>
      </c>
      <c r="AI67" s="17" t="str">
        <f t="shared" si="2"/>
        <v>Bailable</v>
      </c>
      <c r="AJ67" s="10" t="str">
        <f>VLOOKUP(J67,'Offence Database'!$A$7:$D$1360,4, )</f>
        <v>-</v>
      </c>
      <c r="AK67" s="10" t="str">
        <f>VLOOKUP(K67,'Offence Database'!$A$7:$D$1360,4, )</f>
        <v>-</v>
      </c>
      <c r="AL67" s="10" t="str">
        <f>VLOOKUP(L67,'Offence Database'!$A$7:$D$1360,4, )</f>
        <v>-</v>
      </c>
      <c r="AM67" s="10" t="str">
        <f>VLOOKUP(M67,'Offence Database'!$A$7:$D$1360,4, )</f>
        <v>-</v>
      </c>
      <c r="AN67" s="10" t="str">
        <f>VLOOKUP(N67,'Offence Database'!$A$7:$D$1360,4, )</f>
        <v>-</v>
      </c>
      <c r="AO67" s="10" t="str">
        <f>VLOOKUP(O67,'Offence Database'!$A$7:$D$1360,4, )</f>
        <v>-</v>
      </c>
      <c r="AP67" s="10">
        <f t="shared" ref="AP67:AU67" si="155">IF(AJ67="Non-Compoundable",$AB$1,$AC$1)</f>
        <v>0</v>
      </c>
      <c r="AQ67" s="10">
        <f t="shared" si="155"/>
        <v>0</v>
      </c>
      <c r="AR67" s="10">
        <f t="shared" si="155"/>
        <v>0</v>
      </c>
      <c r="AS67" s="10">
        <f t="shared" si="155"/>
        <v>0</v>
      </c>
      <c r="AT67" s="10">
        <f t="shared" si="155"/>
        <v>0</v>
      </c>
      <c r="AU67" s="10">
        <f t="shared" si="155"/>
        <v>0</v>
      </c>
      <c r="AV67" s="10">
        <f t="shared" si="4"/>
        <v>0</v>
      </c>
      <c r="AW67" s="17" t="str">
        <f t="shared" si="5"/>
        <v>Compoundable</v>
      </c>
      <c r="AX67" s="24"/>
      <c r="AY67" s="26">
        <f t="shared" si="6"/>
        <v>2</v>
      </c>
      <c r="AZ67" s="27">
        <f t="shared" si="7"/>
        <v>60</v>
      </c>
      <c r="BA67" s="28">
        <f t="shared" si="8"/>
        <v>0</v>
      </c>
      <c r="BB67" s="28">
        <f t="shared" ca="1" si="9"/>
        <v>0</v>
      </c>
      <c r="BC67" s="29" t="str">
        <f t="shared" si="10"/>
        <v>YES</v>
      </c>
      <c r="BD67" s="10" t="str">
        <f t="shared" si="11"/>
        <v>YES</v>
      </c>
      <c r="BE67" s="29" t="str">
        <f t="shared" ca="1" si="12"/>
        <v>NO</v>
      </c>
      <c r="BF67" s="29" t="str">
        <f t="shared" ca="1" si="13"/>
        <v>YES</v>
      </c>
      <c r="BG67" s="29" t="str">
        <f t="shared" ca="1" si="14"/>
        <v>YES</v>
      </c>
      <c r="BH67" s="29" t="str">
        <f t="shared" ca="1" si="15"/>
        <v>YES</v>
      </c>
      <c r="BI67" s="10">
        <f t="shared" ca="1" si="16"/>
        <v>1</v>
      </c>
      <c r="BJ67" s="28">
        <f t="shared" si="17"/>
        <v>0</v>
      </c>
      <c r="BK67" s="30">
        <f t="shared" si="18"/>
        <v>0</v>
      </c>
      <c r="BL67" s="31">
        <f t="shared" ca="1" si="19"/>
        <v>-119.72328767123288</v>
      </c>
      <c r="BM67" s="28">
        <f t="shared" si="20"/>
        <v>0</v>
      </c>
      <c r="BN67" s="28">
        <f t="shared" si="21"/>
        <v>0</v>
      </c>
      <c r="BO67" s="30">
        <f t="shared" si="22"/>
        <v>0</v>
      </c>
      <c r="BP67" s="31">
        <f t="shared" ca="1" si="23"/>
        <v>-119.72328767123288</v>
      </c>
      <c r="BQ67" s="32">
        <f t="shared" ca="1" si="24"/>
        <v>119.72328767123288</v>
      </c>
      <c r="BR67" s="32"/>
    </row>
    <row r="68" spans="1:70" ht="12" customHeight="1" x14ac:dyDescent="0.25">
      <c r="A68" s="10">
        <f t="shared" si="25"/>
        <v>67</v>
      </c>
      <c r="B68" s="11"/>
      <c r="C68" s="12"/>
      <c r="D68" s="13"/>
      <c r="E68" s="13"/>
      <c r="F68" s="13"/>
      <c r="G68" s="14"/>
      <c r="H68" s="15"/>
      <c r="I68" s="27"/>
      <c r="J68" s="17"/>
      <c r="K68" s="17"/>
      <c r="L68" s="17"/>
      <c r="M68" s="17"/>
      <c r="N68" s="17"/>
      <c r="O68" s="17"/>
      <c r="P68" s="10" t="str">
        <f>VLOOKUP(J68,'Offence Database'!$A$7:$B$1360,2, )</f>
        <v>-</v>
      </c>
      <c r="Q68" s="10" t="str">
        <f>VLOOKUP(K68,'Offence Database'!$A$7:$B$1360,2, )</f>
        <v>-</v>
      </c>
      <c r="R68" s="10" t="str">
        <f>VLOOKUP(L68,'Offence Database'!$A$7:$B$1360,2, )</f>
        <v>-</v>
      </c>
      <c r="S68" s="10" t="str">
        <f>VLOOKUP(M68,'Offence Database'!$A$7:$B$1360,2, )</f>
        <v>-</v>
      </c>
      <c r="T68" s="10" t="str">
        <f>VLOOKUP(N68,'Offence Database'!$A$7:$B$1360,2, )</f>
        <v>-</v>
      </c>
      <c r="U68" s="10" t="str">
        <f>VLOOKUP(O68,'Offence Database'!$A$7:$B$1360,2, )</f>
        <v>-</v>
      </c>
      <c r="V68" s="10" t="str">
        <f>VLOOKUP(J68,'Offence Database'!$A$7:$C$1360,3, )</f>
        <v>-</v>
      </c>
      <c r="W68" s="10" t="str">
        <f>VLOOKUP(K68,'Offence Database'!$A$7:$C$1360,3, )</f>
        <v>-</v>
      </c>
      <c r="X68" s="10" t="str">
        <f>VLOOKUP(L68,'Offence Database'!$A$7:$C$1360,3, )</f>
        <v>-</v>
      </c>
      <c r="Y68" s="10" t="str">
        <f>VLOOKUP(M68,'Offence Database'!$A$7:$C$1360,3, )</f>
        <v>-</v>
      </c>
      <c r="Z68" s="10" t="str">
        <f>VLOOKUP(N68,'Offence Database'!$A$7:$C$1360,3, )</f>
        <v>-</v>
      </c>
      <c r="AA68" s="10" t="str">
        <f>VLOOKUP(O68,'Offence Database'!$A$7:$C$1360,3, )</f>
        <v>-</v>
      </c>
      <c r="AB68" s="10">
        <f t="shared" ref="AB68:AG68" si="156">IF(V68="Non-Bailable",$AB$1,$AC$1)</f>
        <v>0</v>
      </c>
      <c r="AC68" s="10">
        <f t="shared" si="156"/>
        <v>0</v>
      </c>
      <c r="AD68" s="10">
        <f t="shared" si="156"/>
        <v>0</v>
      </c>
      <c r="AE68" s="10">
        <f t="shared" si="156"/>
        <v>0</v>
      </c>
      <c r="AF68" s="10">
        <f t="shared" si="156"/>
        <v>0</v>
      </c>
      <c r="AG68" s="10">
        <f t="shared" si="156"/>
        <v>0</v>
      </c>
      <c r="AH68" s="10">
        <f t="shared" si="1"/>
        <v>0</v>
      </c>
      <c r="AI68" s="17" t="str">
        <f t="shared" si="2"/>
        <v>Bailable</v>
      </c>
      <c r="AJ68" s="10" t="str">
        <f>VLOOKUP(J68,'Offence Database'!$A$7:$D$1360,4, )</f>
        <v>-</v>
      </c>
      <c r="AK68" s="10" t="str">
        <f>VLOOKUP(K68,'Offence Database'!$A$7:$D$1360,4, )</f>
        <v>-</v>
      </c>
      <c r="AL68" s="10" t="str">
        <f>VLOOKUP(L68,'Offence Database'!$A$7:$D$1360,4, )</f>
        <v>-</v>
      </c>
      <c r="AM68" s="10" t="str">
        <f>VLOOKUP(M68,'Offence Database'!$A$7:$D$1360,4, )</f>
        <v>-</v>
      </c>
      <c r="AN68" s="10" t="str">
        <f>VLOOKUP(N68,'Offence Database'!$A$7:$D$1360,4, )</f>
        <v>-</v>
      </c>
      <c r="AO68" s="10" t="str">
        <f>VLOOKUP(O68,'Offence Database'!$A$7:$D$1360,4, )</f>
        <v>-</v>
      </c>
      <c r="AP68" s="10">
        <f t="shared" ref="AP68:AU68" si="157">IF(AJ68="Non-Compoundable",$AB$1,$AC$1)</f>
        <v>0</v>
      </c>
      <c r="AQ68" s="10">
        <f t="shared" si="157"/>
        <v>0</v>
      </c>
      <c r="AR68" s="10">
        <f t="shared" si="157"/>
        <v>0</v>
      </c>
      <c r="AS68" s="10">
        <f t="shared" si="157"/>
        <v>0</v>
      </c>
      <c r="AT68" s="10">
        <f t="shared" si="157"/>
        <v>0</v>
      </c>
      <c r="AU68" s="10">
        <f t="shared" si="157"/>
        <v>0</v>
      </c>
      <c r="AV68" s="10">
        <f t="shared" si="4"/>
        <v>0</v>
      </c>
      <c r="AW68" s="17" t="str">
        <f t="shared" si="5"/>
        <v>Compoundable</v>
      </c>
      <c r="AX68" s="24"/>
      <c r="AY68" s="26">
        <f t="shared" si="6"/>
        <v>2</v>
      </c>
      <c r="AZ68" s="27">
        <f t="shared" si="7"/>
        <v>60</v>
      </c>
      <c r="BA68" s="28">
        <f t="shared" si="8"/>
        <v>0</v>
      </c>
      <c r="BB68" s="28">
        <f t="shared" ca="1" si="9"/>
        <v>0</v>
      </c>
      <c r="BC68" s="29" t="str">
        <f t="shared" si="10"/>
        <v>YES</v>
      </c>
      <c r="BD68" s="10" t="str">
        <f t="shared" si="11"/>
        <v>YES</v>
      </c>
      <c r="BE68" s="29" t="str">
        <f t="shared" ca="1" si="12"/>
        <v>NO</v>
      </c>
      <c r="BF68" s="29" t="str">
        <f t="shared" ca="1" si="13"/>
        <v>YES</v>
      </c>
      <c r="BG68" s="29" t="str">
        <f t="shared" ca="1" si="14"/>
        <v>YES</v>
      </c>
      <c r="BH68" s="29" t="str">
        <f t="shared" ca="1" si="15"/>
        <v>YES</v>
      </c>
      <c r="BI68" s="10">
        <f t="shared" ca="1" si="16"/>
        <v>1</v>
      </c>
      <c r="BJ68" s="28">
        <f t="shared" si="17"/>
        <v>0</v>
      </c>
      <c r="BK68" s="30">
        <f t="shared" si="18"/>
        <v>0</v>
      </c>
      <c r="BL68" s="31">
        <f t="shared" ca="1" si="19"/>
        <v>-119.72328767123288</v>
      </c>
      <c r="BM68" s="28">
        <f t="shared" si="20"/>
        <v>0</v>
      </c>
      <c r="BN68" s="28">
        <f t="shared" si="21"/>
        <v>0</v>
      </c>
      <c r="BO68" s="30">
        <f t="shared" si="22"/>
        <v>0</v>
      </c>
      <c r="BP68" s="31">
        <f t="shared" ca="1" si="23"/>
        <v>-119.72328767123288</v>
      </c>
      <c r="BQ68" s="32">
        <f t="shared" ca="1" si="24"/>
        <v>119.72328767123288</v>
      </c>
      <c r="BR68" s="32"/>
    </row>
    <row r="69" spans="1:70" ht="12" customHeight="1" x14ac:dyDescent="0.25">
      <c r="A69" s="10">
        <f t="shared" si="25"/>
        <v>68</v>
      </c>
      <c r="B69" s="11"/>
      <c r="C69" s="12"/>
      <c r="D69" s="13"/>
      <c r="E69" s="13"/>
      <c r="F69" s="13"/>
      <c r="G69" s="14"/>
      <c r="H69" s="15"/>
      <c r="I69" s="27"/>
      <c r="J69" s="17"/>
      <c r="K69" s="17"/>
      <c r="L69" s="17"/>
      <c r="M69" s="17"/>
      <c r="N69" s="17"/>
      <c r="O69" s="17"/>
      <c r="P69" s="10" t="str">
        <f>VLOOKUP(J69,'Offence Database'!$A$7:$B$1360,2, )</f>
        <v>-</v>
      </c>
      <c r="Q69" s="10" t="str">
        <f>VLOOKUP(K69,'Offence Database'!$A$7:$B$1360,2, )</f>
        <v>-</v>
      </c>
      <c r="R69" s="10" t="str">
        <f>VLOOKUP(L69,'Offence Database'!$A$7:$B$1360,2, )</f>
        <v>-</v>
      </c>
      <c r="S69" s="10" t="str">
        <f>VLOOKUP(M69,'Offence Database'!$A$7:$B$1360,2, )</f>
        <v>-</v>
      </c>
      <c r="T69" s="10" t="str">
        <f>VLOOKUP(N69,'Offence Database'!$A$7:$B$1360,2, )</f>
        <v>-</v>
      </c>
      <c r="U69" s="10" t="str">
        <f>VLOOKUP(O69,'Offence Database'!$A$7:$B$1360,2, )</f>
        <v>-</v>
      </c>
      <c r="V69" s="10" t="str">
        <f>VLOOKUP(J69,'Offence Database'!$A$7:$C$1360,3, )</f>
        <v>-</v>
      </c>
      <c r="W69" s="10" t="str">
        <f>VLOOKUP(K69,'Offence Database'!$A$7:$C$1360,3, )</f>
        <v>-</v>
      </c>
      <c r="X69" s="10" t="str">
        <f>VLOOKUP(L69,'Offence Database'!$A$7:$C$1360,3, )</f>
        <v>-</v>
      </c>
      <c r="Y69" s="10" t="str">
        <f>VLOOKUP(M69,'Offence Database'!$A$7:$C$1360,3, )</f>
        <v>-</v>
      </c>
      <c r="Z69" s="10" t="str">
        <f>VLOOKUP(N69,'Offence Database'!$A$7:$C$1360,3, )</f>
        <v>-</v>
      </c>
      <c r="AA69" s="10" t="str">
        <f>VLOOKUP(O69,'Offence Database'!$A$7:$C$1360,3, )</f>
        <v>-</v>
      </c>
      <c r="AB69" s="10">
        <f t="shared" ref="AB69:AG69" si="158">IF(V69="Non-Bailable",$AB$1,$AC$1)</f>
        <v>0</v>
      </c>
      <c r="AC69" s="10">
        <f t="shared" si="158"/>
        <v>0</v>
      </c>
      <c r="AD69" s="10">
        <f t="shared" si="158"/>
        <v>0</v>
      </c>
      <c r="AE69" s="10">
        <f t="shared" si="158"/>
        <v>0</v>
      </c>
      <c r="AF69" s="10">
        <f t="shared" si="158"/>
        <v>0</v>
      </c>
      <c r="AG69" s="10">
        <f t="shared" si="158"/>
        <v>0</v>
      </c>
      <c r="AH69" s="10">
        <f t="shared" si="1"/>
        <v>0</v>
      </c>
      <c r="AI69" s="17" t="str">
        <f t="shared" si="2"/>
        <v>Bailable</v>
      </c>
      <c r="AJ69" s="10" t="str">
        <f>VLOOKUP(J69,'Offence Database'!$A$7:$D$1360,4, )</f>
        <v>-</v>
      </c>
      <c r="AK69" s="10" t="str">
        <f>VLOOKUP(K69,'Offence Database'!$A$7:$D$1360,4, )</f>
        <v>-</v>
      </c>
      <c r="AL69" s="10" t="str">
        <f>VLOOKUP(L69,'Offence Database'!$A$7:$D$1360,4, )</f>
        <v>-</v>
      </c>
      <c r="AM69" s="10" t="str">
        <f>VLOOKUP(M69,'Offence Database'!$A$7:$D$1360,4, )</f>
        <v>-</v>
      </c>
      <c r="AN69" s="10" t="str">
        <f>VLOOKUP(N69,'Offence Database'!$A$7:$D$1360,4, )</f>
        <v>-</v>
      </c>
      <c r="AO69" s="10" t="str">
        <f>VLOOKUP(O69,'Offence Database'!$A$7:$D$1360,4, )</f>
        <v>-</v>
      </c>
      <c r="AP69" s="10">
        <f t="shared" ref="AP69:AU69" si="159">IF(AJ69="Non-Compoundable",$AB$1,$AC$1)</f>
        <v>0</v>
      </c>
      <c r="AQ69" s="10">
        <f t="shared" si="159"/>
        <v>0</v>
      </c>
      <c r="AR69" s="10">
        <f t="shared" si="159"/>
        <v>0</v>
      </c>
      <c r="AS69" s="10">
        <f t="shared" si="159"/>
        <v>0</v>
      </c>
      <c r="AT69" s="10">
        <f t="shared" si="159"/>
        <v>0</v>
      </c>
      <c r="AU69" s="10">
        <f t="shared" si="159"/>
        <v>0</v>
      </c>
      <c r="AV69" s="10">
        <f t="shared" si="4"/>
        <v>0</v>
      </c>
      <c r="AW69" s="17" t="str">
        <f t="shared" si="5"/>
        <v>Compoundable</v>
      </c>
      <c r="AX69" s="24"/>
      <c r="AY69" s="26">
        <f t="shared" si="6"/>
        <v>2</v>
      </c>
      <c r="AZ69" s="27">
        <f t="shared" si="7"/>
        <v>60</v>
      </c>
      <c r="BA69" s="28">
        <f t="shared" si="8"/>
        <v>0</v>
      </c>
      <c r="BB69" s="28">
        <f t="shared" ca="1" si="9"/>
        <v>0</v>
      </c>
      <c r="BC69" s="29" t="str">
        <f t="shared" si="10"/>
        <v>YES</v>
      </c>
      <c r="BD69" s="10" t="str">
        <f t="shared" si="11"/>
        <v>YES</v>
      </c>
      <c r="BE69" s="29" t="str">
        <f t="shared" ca="1" si="12"/>
        <v>NO</v>
      </c>
      <c r="BF69" s="29" t="str">
        <f t="shared" ca="1" si="13"/>
        <v>YES</v>
      </c>
      <c r="BG69" s="29" t="str">
        <f t="shared" ca="1" si="14"/>
        <v>YES</v>
      </c>
      <c r="BH69" s="29" t="str">
        <f t="shared" ca="1" si="15"/>
        <v>YES</v>
      </c>
      <c r="BI69" s="10">
        <f t="shared" ca="1" si="16"/>
        <v>1</v>
      </c>
      <c r="BJ69" s="28">
        <f t="shared" si="17"/>
        <v>0</v>
      </c>
      <c r="BK69" s="30">
        <f t="shared" si="18"/>
        <v>0</v>
      </c>
      <c r="BL69" s="31">
        <f t="shared" ca="1" si="19"/>
        <v>-119.72328767123288</v>
      </c>
      <c r="BM69" s="28">
        <f t="shared" si="20"/>
        <v>0</v>
      </c>
      <c r="BN69" s="28">
        <f t="shared" si="21"/>
        <v>0</v>
      </c>
      <c r="BO69" s="30">
        <f t="shared" si="22"/>
        <v>0</v>
      </c>
      <c r="BP69" s="31">
        <f t="shared" ca="1" si="23"/>
        <v>-119.72328767123288</v>
      </c>
      <c r="BQ69" s="32">
        <f t="shared" ca="1" si="24"/>
        <v>119.72328767123288</v>
      </c>
      <c r="BR69" s="32"/>
    </row>
    <row r="70" spans="1:70" ht="12" customHeight="1" x14ac:dyDescent="0.25">
      <c r="A70" s="10">
        <f t="shared" si="25"/>
        <v>69</v>
      </c>
      <c r="B70" s="11"/>
      <c r="C70" s="12"/>
      <c r="D70" s="13"/>
      <c r="E70" s="13"/>
      <c r="F70" s="13"/>
      <c r="G70" s="14"/>
      <c r="H70" s="15"/>
      <c r="I70" s="27"/>
      <c r="J70" s="17"/>
      <c r="K70" s="17"/>
      <c r="L70" s="17"/>
      <c r="M70" s="17"/>
      <c r="N70" s="17"/>
      <c r="O70" s="17"/>
      <c r="P70" s="10" t="str">
        <f>VLOOKUP(J70,'Offence Database'!$A$7:$B$1360,2, )</f>
        <v>-</v>
      </c>
      <c r="Q70" s="10" t="str">
        <f>VLOOKUP(K70,'Offence Database'!$A$7:$B$1360,2, )</f>
        <v>-</v>
      </c>
      <c r="R70" s="10" t="str">
        <f>VLOOKUP(L70,'Offence Database'!$A$7:$B$1360,2, )</f>
        <v>-</v>
      </c>
      <c r="S70" s="10" t="str">
        <f>VLOOKUP(M70,'Offence Database'!$A$7:$B$1360,2, )</f>
        <v>-</v>
      </c>
      <c r="T70" s="10" t="str">
        <f>VLOOKUP(N70,'Offence Database'!$A$7:$B$1360,2, )</f>
        <v>-</v>
      </c>
      <c r="U70" s="10" t="str">
        <f>VLOOKUP(O70,'Offence Database'!$A$7:$B$1360,2, )</f>
        <v>-</v>
      </c>
      <c r="V70" s="10" t="str">
        <f>VLOOKUP(J70,'Offence Database'!$A$7:$C$1360,3, )</f>
        <v>-</v>
      </c>
      <c r="W70" s="10" t="str">
        <f>VLOOKUP(K70,'Offence Database'!$A$7:$C$1360,3, )</f>
        <v>-</v>
      </c>
      <c r="X70" s="10" t="str">
        <f>VLOOKUP(L70,'Offence Database'!$A$7:$C$1360,3, )</f>
        <v>-</v>
      </c>
      <c r="Y70" s="10" t="str">
        <f>VLOOKUP(M70,'Offence Database'!$A$7:$C$1360,3, )</f>
        <v>-</v>
      </c>
      <c r="Z70" s="10" t="str">
        <f>VLOOKUP(N70,'Offence Database'!$A$7:$C$1360,3, )</f>
        <v>-</v>
      </c>
      <c r="AA70" s="10" t="str">
        <f>VLOOKUP(O70,'Offence Database'!$A$7:$C$1360,3, )</f>
        <v>-</v>
      </c>
      <c r="AB70" s="10">
        <f t="shared" ref="AB70:AG70" si="160">IF(V70="Non-Bailable",$AB$1,$AC$1)</f>
        <v>0</v>
      </c>
      <c r="AC70" s="10">
        <f t="shared" si="160"/>
        <v>0</v>
      </c>
      <c r="AD70" s="10">
        <f t="shared" si="160"/>
        <v>0</v>
      </c>
      <c r="AE70" s="10">
        <f t="shared" si="160"/>
        <v>0</v>
      </c>
      <c r="AF70" s="10">
        <f t="shared" si="160"/>
        <v>0</v>
      </c>
      <c r="AG70" s="10">
        <f t="shared" si="160"/>
        <v>0</v>
      </c>
      <c r="AH70" s="10">
        <f t="shared" si="1"/>
        <v>0</v>
      </c>
      <c r="AI70" s="17" t="str">
        <f t="shared" si="2"/>
        <v>Bailable</v>
      </c>
      <c r="AJ70" s="10" t="str">
        <f>VLOOKUP(J70,'Offence Database'!$A$7:$D$1360,4, )</f>
        <v>-</v>
      </c>
      <c r="AK70" s="10" t="str">
        <f>VLOOKUP(K70,'Offence Database'!$A$7:$D$1360,4, )</f>
        <v>-</v>
      </c>
      <c r="AL70" s="10" t="str">
        <f>VLOOKUP(L70,'Offence Database'!$A$7:$D$1360,4, )</f>
        <v>-</v>
      </c>
      <c r="AM70" s="10" t="str">
        <f>VLOOKUP(M70,'Offence Database'!$A$7:$D$1360,4, )</f>
        <v>-</v>
      </c>
      <c r="AN70" s="10" t="str">
        <f>VLOOKUP(N70,'Offence Database'!$A$7:$D$1360,4, )</f>
        <v>-</v>
      </c>
      <c r="AO70" s="10" t="str">
        <f>VLOOKUP(O70,'Offence Database'!$A$7:$D$1360,4, )</f>
        <v>-</v>
      </c>
      <c r="AP70" s="10">
        <f t="shared" ref="AP70:AU70" si="161">IF(AJ70="Non-Compoundable",$AB$1,$AC$1)</f>
        <v>0</v>
      </c>
      <c r="AQ70" s="10">
        <f t="shared" si="161"/>
        <v>0</v>
      </c>
      <c r="AR70" s="10">
        <f t="shared" si="161"/>
        <v>0</v>
      </c>
      <c r="AS70" s="10">
        <f t="shared" si="161"/>
        <v>0</v>
      </c>
      <c r="AT70" s="10">
        <f t="shared" si="161"/>
        <v>0</v>
      </c>
      <c r="AU70" s="10">
        <f t="shared" si="161"/>
        <v>0</v>
      </c>
      <c r="AV70" s="10">
        <f t="shared" si="4"/>
        <v>0</v>
      </c>
      <c r="AW70" s="17" t="str">
        <f t="shared" si="5"/>
        <v>Compoundable</v>
      </c>
      <c r="AX70" s="24"/>
      <c r="AY70" s="26">
        <f t="shared" si="6"/>
        <v>2</v>
      </c>
      <c r="AZ70" s="27">
        <f t="shared" si="7"/>
        <v>60</v>
      </c>
      <c r="BA70" s="28">
        <f t="shared" si="8"/>
        <v>0</v>
      </c>
      <c r="BB70" s="28">
        <f t="shared" ca="1" si="9"/>
        <v>0</v>
      </c>
      <c r="BC70" s="29" t="str">
        <f t="shared" si="10"/>
        <v>YES</v>
      </c>
      <c r="BD70" s="10" t="str">
        <f t="shared" si="11"/>
        <v>YES</v>
      </c>
      <c r="BE70" s="29" t="str">
        <f t="shared" ca="1" si="12"/>
        <v>NO</v>
      </c>
      <c r="BF70" s="29" t="str">
        <f t="shared" ca="1" si="13"/>
        <v>YES</v>
      </c>
      <c r="BG70" s="29" t="str">
        <f t="shared" ca="1" si="14"/>
        <v>YES</v>
      </c>
      <c r="BH70" s="29" t="str">
        <f t="shared" ca="1" si="15"/>
        <v>YES</v>
      </c>
      <c r="BI70" s="10">
        <f t="shared" ca="1" si="16"/>
        <v>1</v>
      </c>
      <c r="BJ70" s="28">
        <f t="shared" si="17"/>
        <v>0</v>
      </c>
      <c r="BK70" s="30">
        <f t="shared" si="18"/>
        <v>0</v>
      </c>
      <c r="BL70" s="31">
        <f t="shared" ca="1" si="19"/>
        <v>-119.72328767123288</v>
      </c>
      <c r="BM70" s="28">
        <f t="shared" si="20"/>
        <v>0</v>
      </c>
      <c r="BN70" s="28">
        <f t="shared" si="21"/>
        <v>0</v>
      </c>
      <c r="BO70" s="30">
        <f t="shared" si="22"/>
        <v>0</v>
      </c>
      <c r="BP70" s="31">
        <f t="shared" ca="1" si="23"/>
        <v>-119.72328767123288</v>
      </c>
      <c r="BQ70" s="32">
        <f t="shared" ca="1" si="24"/>
        <v>119.72328767123288</v>
      </c>
      <c r="BR70" s="32"/>
    </row>
    <row r="71" spans="1:70" ht="12" customHeight="1" x14ac:dyDescent="0.25">
      <c r="A71" s="10">
        <f t="shared" si="25"/>
        <v>70</v>
      </c>
      <c r="B71" s="11"/>
      <c r="C71" s="12"/>
      <c r="D71" s="13"/>
      <c r="E71" s="13"/>
      <c r="F71" s="13"/>
      <c r="G71" s="14"/>
      <c r="H71" s="15"/>
      <c r="I71" s="27"/>
      <c r="J71" s="17"/>
      <c r="K71" s="17"/>
      <c r="L71" s="17"/>
      <c r="M71" s="17"/>
      <c r="N71" s="17"/>
      <c r="O71" s="17"/>
      <c r="P71" s="10" t="str">
        <f>VLOOKUP(J71,'Offence Database'!$A$7:$B$1360,2, )</f>
        <v>-</v>
      </c>
      <c r="Q71" s="10" t="str">
        <f>VLOOKUP(K71,'Offence Database'!$A$7:$B$1360,2, )</f>
        <v>-</v>
      </c>
      <c r="R71" s="10" t="str">
        <f>VLOOKUP(L71,'Offence Database'!$A$7:$B$1360,2, )</f>
        <v>-</v>
      </c>
      <c r="S71" s="10" t="str">
        <f>VLOOKUP(M71,'Offence Database'!$A$7:$B$1360,2, )</f>
        <v>-</v>
      </c>
      <c r="T71" s="10" t="str">
        <f>VLOOKUP(N71,'Offence Database'!$A$7:$B$1360,2, )</f>
        <v>-</v>
      </c>
      <c r="U71" s="10" t="str">
        <f>VLOOKUP(O71,'Offence Database'!$A$7:$B$1360,2, )</f>
        <v>-</v>
      </c>
      <c r="V71" s="10" t="str">
        <f>VLOOKUP(J71,'Offence Database'!$A$7:$C$1360,3, )</f>
        <v>-</v>
      </c>
      <c r="W71" s="10" t="str">
        <f>VLOOKUP(K71,'Offence Database'!$A$7:$C$1360,3, )</f>
        <v>-</v>
      </c>
      <c r="X71" s="10" t="str">
        <f>VLOOKUP(L71,'Offence Database'!$A$7:$C$1360,3, )</f>
        <v>-</v>
      </c>
      <c r="Y71" s="10" t="str">
        <f>VLOOKUP(M71,'Offence Database'!$A$7:$C$1360,3, )</f>
        <v>-</v>
      </c>
      <c r="Z71" s="10" t="str">
        <f>VLOOKUP(N71,'Offence Database'!$A$7:$C$1360,3, )</f>
        <v>-</v>
      </c>
      <c r="AA71" s="10" t="str">
        <f>VLOOKUP(O71,'Offence Database'!$A$7:$C$1360,3, )</f>
        <v>-</v>
      </c>
      <c r="AB71" s="10">
        <f t="shared" ref="AB71:AG71" si="162">IF(V71="Non-Bailable",$AB$1,$AC$1)</f>
        <v>0</v>
      </c>
      <c r="AC71" s="10">
        <f t="shared" si="162"/>
        <v>0</v>
      </c>
      <c r="AD71" s="10">
        <f t="shared" si="162"/>
        <v>0</v>
      </c>
      <c r="AE71" s="10">
        <f t="shared" si="162"/>
        <v>0</v>
      </c>
      <c r="AF71" s="10">
        <f t="shared" si="162"/>
        <v>0</v>
      </c>
      <c r="AG71" s="10">
        <f t="shared" si="162"/>
        <v>0</v>
      </c>
      <c r="AH71" s="10">
        <f t="shared" si="1"/>
        <v>0</v>
      </c>
      <c r="AI71" s="17" t="str">
        <f t="shared" si="2"/>
        <v>Bailable</v>
      </c>
      <c r="AJ71" s="10" t="str">
        <f>VLOOKUP(J71,'Offence Database'!$A$7:$D$1360,4, )</f>
        <v>-</v>
      </c>
      <c r="AK71" s="10" t="str">
        <f>VLOOKUP(K71,'Offence Database'!$A$7:$D$1360,4, )</f>
        <v>-</v>
      </c>
      <c r="AL71" s="10" t="str">
        <f>VLOOKUP(L71,'Offence Database'!$A$7:$D$1360,4, )</f>
        <v>-</v>
      </c>
      <c r="AM71" s="10" t="str">
        <f>VLOOKUP(M71,'Offence Database'!$A$7:$D$1360,4, )</f>
        <v>-</v>
      </c>
      <c r="AN71" s="10" t="str">
        <f>VLOOKUP(N71,'Offence Database'!$A$7:$D$1360,4, )</f>
        <v>-</v>
      </c>
      <c r="AO71" s="10" t="str">
        <f>VLOOKUP(O71,'Offence Database'!$A$7:$D$1360,4, )</f>
        <v>-</v>
      </c>
      <c r="AP71" s="10">
        <f t="shared" ref="AP71:AU71" si="163">IF(AJ71="Non-Compoundable",$AB$1,$AC$1)</f>
        <v>0</v>
      </c>
      <c r="AQ71" s="10">
        <f t="shared" si="163"/>
        <v>0</v>
      </c>
      <c r="AR71" s="10">
        <f t="shared" si="163"/>
        <v>0</v>
      </c>
      <c r="AS71" s="10">
        <f t="shared" si="163"/>
        <v>0</v>
      </c>
      <c r="AT71" s="10">
        <f t="shared" si="163"/>
        <v>0</v>
      </c>
      <c r="AU71" s="10">
        <f t="shared" si="163"/>
        <v>0</v>
      </c>
      <c r="AV71" s="10">
        <f t="shared" si="4"/>
        <v>0</v>
      </c>
      <c r="AW71" s="17" t="str">
        <f t="shared" si="5"/>
        <v>Compoundable</v>
      </c>
      <c r="AX71" s="24"/>
      <c r="AY71" s="26">
        <f t="shared" si="6"/>
        <v>2</v>
      </c>
      <c r="AZ71" s="27">
        <f t="shared" si="7"/>
        <v>60</v>
      </c>
      <c r="BA71" s="28">
        <f t="shared" si="8"/>
        <v>0</v>
      </c>
      <c r="BB71" s="28">
        <f t="shared" ca="1" si="9"/>
        <v>0</v>
      </c>
      <c r="BC71" s="29" t="str">
        <f t="shared" si="10"/>
        <v>YES</v>
      </c>
      <c r="BD71" s="10" t="str">
        <f t="shared" si="11"/>
        <v>YES</v>
      </c>
      <c r="BE71" s="29" t="str">
        <f t="shared" ca="1" si="12"/>
        <v>NO</v>
      </c>
      <c r="BF71" s="29" t="str">
        <f t="shared" ca="1" si="13"/>
        <v>YES</v>
      </c>
      <c r="BG71" s="29" t="str">
        <f t="shared" ca="1" si="14"/>
        <v>YES</v>
      </c>
      <c r="BH71" s="29" t="str">
        <f t="shared" ca="1" si="15"/>
        <v>YES</v>
      </c>
      <c r="BI71" s="10">
        <f t="shared" ca="1" si="16"/>
        <v>1</v>
      </c>
      <c r="BJ71" s="28">
        <f t="shared" si="17"/>
        <v>0</v>
      </c>
      <c r="BK71" s="30">
        <f t="shared" si="18"/>
        <v>0</v>
      </c>
      <c r="BL71" s="31">
        <f t="shared" ca="1" si="19"/>
        <v>-119.72328767123288</v>
      </c>
      <c r="BM71" s="28">
        <f t="shared" si="20"/>
        <v>0</v>
      </c>
      <c r="BN71" s="28">
        <f t="shared" si="21"/>
        <v>0</v>
      </c>
      <c r="BO71" s="30">
        <f t="shared" si="22"/>
        <v>0</v>
      </c>
      <c r="BP71" s="31">
        <f t="shared" ca="1" si="23"/>
        <v>-119.72328767123288</v>
      </c>
      <c r="BQ71" s="32">
        <f t="shared" ca="1" si="24"/>
        <v>119.72328767123288</v>
      </c>
      <c r="BR71" s="32"/>
    </row>
    <row r="72" spans="1:70" ht="12" customHeight="1" x14ac:dyDescent="0.25">
      <c r="A72" s="10">
        <f t="shared" si="25"/>
        <v>71</v>
      </c>
      <c r="B72" s="11"/>
      <c r="C72" s="12"/>
      <c r="D72" s="13"/>
      <c r="E72" s="13"/>
      <c r="F72" s="13"/>
      <c r="G72" s="14"/>
      <c r="H72" s="15"/>
      <c r="I72" s="27"/>
      <c r="J72" s="17"/>
      <c r="K72" s="17"/>
      <c r="L72" s="17"/>
      <c r="M72" s="17"/>
      <c r="N72" s="17"/>
      <c r="O72" s="17"/>
      <c r="P72" s="10" t="str">
        <f>VLOOKUP(J72,'Offence Database'!$A$7:$B$1360,2, )</f>
        <v>-</v>
      </c>
      <c r="Q72" s="10" t="str">
        <f>VLOOKUP(K72,'Offence Database'!$A$7:$B$1360,2, )</f>
        <v>-</v>
      </c>
      <c r="R72" s="10" t="str">
        <f>VLOOKUP(L72,'Offence Database'!$A$7:$B$1360,2, )</f>
        <v>-</v>
      </c>
      <c r="S72" s="10" t="str">
        <f>VLOOKUP(M72,'Offence Database'!$A$7:$B$1360,2, )</f>
        <v>-</v>
      </c>
      <c r="T72" s="10" t="str">
        <f>VLOOKUP(N72,'Offence Database'!$A$7:$B$1360,2, )</f>
        <v>-</v>
      </c>
      <c r="U72" s="10" t="str">
        <f>VLOOKUP(O72,'Offence Database'!$A$7:$B$1360,2, )</f>
        <v>-</v>
      </c>
      <c r="V72" s="10" t="str">
        <f>VLOOKUP(J72,'Offence Database'!$A$7:$C$1360,3, )</f>
        <v>-</v>
      </c>
      <c r="W72" s="10" t="str">
        <f>VLOOKUP(K72,'Offence Database'!$A$7:$C$1360,3, )</f>
        <v>-</v>
      </c>
      <c r="X72" s="10" t="str">
        <f>VLOOKUP(L72,'Offence Database'!$A$7:$C$1360,3, )</f>
        <v>-</v>
      </c>
      <c r="Y72" s="10" t="str">
        <f>VLOOKUP(M72,'Offence Database'!$A$7:$C$1360,3, )</f>
        <v>-</v>
      </c>
      <c r="Z72" s="10" t="str">
        <f>VLOOKUP(N72,'Offence Database'!$A$7:$C$1360,3, )</f>
        <v>-</v>
      </c>
      <c r="AA72" s="10" t="str">
        <f>VLOOKUP(O72,'Offence Database'!$A$7:$C$1360,3, )</f>
        <v>-</v>
      </c>
      <c r="AB72" s="10">
        <f t="shared" ref="AB72:AG72" si="164">IF(V72="Non-Bailable",$AB$1,$AC$1)</f>
        <v>0</v>
      </c>
      <c r="AC72" s="10">
        <f t="shared" si="164"/>
        <v>0</v>
      </c>
      <c r="AD72" s="10">
        <f t="shared" si="164"/>
        <v>0</v>
      </c>
      <c r="AE72" s="10">
        <f t="shared" si="164"/>
        <v>0</v>
      </c>
      <c r="AF72" s="10">
        <f t="shared" si="164"/>
        <v>0</v>
      </c>
      <c r="AG72" s="10">
        <f t="shared" si="164"/>
        <v>0</v>
      </c>
      <c r="AH72" s="10">
        <f t="shared" si="1"/>
        <v>0</v>
      </c>
      <c r="AI72" s="17" t="str">
        <f t="shared" si="2"/>
        <v>Bailable</v>
      </c>
      <c r="AJ72" s="10" t="str">
        <f>VLOOKUP(J72,'Offence Database'!$A$7:$D$1360,4, )</f>
        <v>-</v>
      </c>
      <c r="AK72" s="10" t="str">
        <f>VLOOKUP(K72,'Offence Database'!$A$7:$D$1360,4, )</f>
        <v>-</v>
      </c>
      <c r="AL72" s="10" t="str">
        <f>VLOOKUP(L72,'Offence Database'!$A$7:$D$1360,4, )</f>
        <v>-</v>
      </c>
      <c r="AM72" s="10" t="str">
        <f>VLOOKUP(M72,'Offence Database'!$A$7:$D$1360,4, )</f>
        <v>-</v>
      </c>
      <c r="AN72" s="10" t="str">
        <f>VLOOKUP(N72,'Offence Database'!$A$7:$D$1360,4, )</f>
        <v>-</v>
      </c>
      <c r="AO72" s="10" t="str">
        <f>VLOOKUP(O72,'Offence Database'!$A$7:$D$1360,4, )</f>
        <v>-</v>
      </c>
      <c r="AP72" s="10">
        <f t="shared" ref="AP72:AU72" si="165">IF(AJ72="Non-Compoundable",$AB$1,$AC$1)</f>
        <v>0</v>
      </c>
      <c r="AQ72" s="10">
        <f t="shared" si="165"/>
        <v>0</v>
      </c>
      <c r="AR72" s="10">
        <f t="shared" si="165"/>
        <v>0</v>
      </c>
      <c r="AS72" s="10">
        <f t="shared" si="165"/>
        <v>0</v>
      </c>
      <c r="AT72" s="10">
        <f t="shared" si="165"/>
        <v>0</v>
      </c>
      <c r="AU72" s="10">
        <f t="shared" si="165"/>
        <v>0</v>
      </c>
      <c r="AV72" s="10">
        <f t="shared" si="4"/>
        <v>0</v>
      </c>
      <c r="AW72" s="17" t="str">
        <f t="shared" si="5"/>
        <v>Compoundable</v>
      </c>
      <c r="AX72" s="24"/>
      <c r="AY72" s="26">
        <f t="shared" si="6"/>
        <v>2</v>
      </c>
      <c r="AZ72" s="27">
        <f t="shared" si="7"/>
        <v>60</v>
      </c>
      <c r="BA72" s="28">
        <f t="shared" si="8"/>
        <v>0</v>
      </c>
      <c r="BB72" s="28">
        <f t="shared" ca="1" si="9"/>
        <v>0</v>
      </c>
      <c r="BC72" s="29" t="str">
        <f t="shared" si="10"/>
        <v>YES</v>
      </c>
      <c r="BD72" s="10" t="str">
        <f t="shared" si="11"/>
        <v>YES</v>
      </c>
      <c r="BE72" s="29" t="str">
        <f t="shared" ca="1" si="12"/>
        <v>NO</v>
      </c>
      <c r="BF72" s="29" t="str">
        <f t="shared" ca="1" si="13"/>
        <v>YES</v>
      </c>
      <c r="BG72" s="29" t="str">
        <f t="shared" ca="1" si="14"/>
        <v>YES</v>
      </c>
      <c r="BH72" s="29" t="str">
        <f t="shared" ca="1" si="15"/>
        <v>YES</v>
      </c>
      <c r="BI72" s="10">
        <f t="shared" ca="1" si="16"/>
        <v>1</v>
      </c>
      <c r="BJ72" s="28">
        <f t="shared" si="17"/>
        <v>0</v>
      </c>
      <c r="BK72" s="30">
        <f t="shared" si="18"/>
        <v>0</v>
      </c>
      <c r="BL72" s="31">
        <f t="shared" ca="1" si="19"/>
        <v>-119.72328767123288</v>
      </c>
      <c r="BM72" s="28">
        <f t="shared" si="20"/>
        <v>0</v>
      </c>
      <c r="BN72" s="28">
        <f t="shared" si="21"/>
        <v>0</v>
      </c>
      <c r="BO72" s="30">
        <f t="shared" si="22"/>
        <v>0</v>
      </c>
      <c r="BP72" s="31">
        <f t="shared" ca="1" si="23"/>
        <v>-119.72328767123288</v>
      </c>
      <c r="BQ72" s="32">
        <f t="shared" ca="1" si="24"/>
        <v>119.72328767123288</v>
      </c>
      <c r="BR72" s="32"/>
    </row>
    <row r="73" spans="1:70" ht="12" customHeight="1" x14ac:dyDescent="0.25">
      <c r="A73" s="10">
        <f t="shared" si="25"/>
        <v>72</v>
      </c>
      <c r="B73" s="11"/>
      <c r="C73" s="12"/>
      <c r="D73" s="13"/>
      <c r="E73" s="13"/>
      <c r="F73" s="13"/>
      <c r="G73" s="14"/>
      <c r="H73" s="15"/>
      <c r="I73" s="27"/>
      <c r="J73" s="17"/>
      <c r="K73" s="17"/>
      <c r="L73" s="17"/>
      <c r="M73" s="17"/>
      <c r="N73" s="17"/>
      <c r="O73" s="17"/>
      <c r="P73" s="10" t="str">
        <f>VLOOKUP(J73,'Offence Database'!$A$7:$B$1360,2, )</f>
        <v>-</v>
      </c>
      <c r="Q73" s="10" t="str">
        <f>VLOOKUP(K73,'Offence Database'!$A$7:$B$1360,2, )</f>
        <v>-</v>
      </c>
      <c r="R73" s="10" t="str">
        <f>VLOOKUP(L73,'Offence Database'!$A$7:$B$1360,2, )</f>
        <v>-</v>
      </c>
      <c r="S73" s="10" t="str">
        <f>VLOOKUP(M73,'Offence Database'!$A$7:$B$1360,2, )</f>
        <v>-</v>
      </c>
      <c r="T73" s="10" t="str">
        <f>VLOOKUP(N73,'Offence Database'!$A$7:$B$1360,2, )</f>
        <v>-</v>
      </c>
      <c r="U73" s="10" t="str">
        <f>VLOOKUP(O73,'Offence Database'!$A$7:$B$1360,2, )</f>
        <v>-</v>
      </c>
      <c r="V73" s="10" t="str">
        <f>VLOOKUP(J73,'Offence Database'!$A$7:$C$1360,3, )</f>
        <v>-</v>
      </c>
      <c r="W73" s="10" t="str">
        <f>VLOOKUP(K73,'Offence Database'!$A$7:$C$1360,3, )</f>
        <v>-</v>
      </c>
      <c r="X73" s="10" t="str">
        <f>VLOOKUP(L73,'Offence Database'!$A$7:$C$1360,3, )</f>
        <v>-</v>
      </c>
      <c r="Y73" s="10" t="str">
        <f>VLOOKUP(M73,'Offence Database'!$A$7:$C$1360,3, )</f>
        <v>-</v>
      </c>
      <c r="Z73" s="10" t="str">
        <f>VLOOKUP(N73,'Offence Database'!$A$7:$C$1360,3, )</f>
        <v>-</v>
      </c>
      <c r="AA73" s="10" t="str">
        <f>VLOOKUP(O73,'Offence Database'!$A$7:$C$1360,3, )</f>
        <v>-</v>
      </c>
      <c r="AB73" s="10">
        <f t="shared" ref="AB73:AG73" si="166">IF(V73="Non-Bailable",$AB$1,$AC$1)</f>
        <v>0</v>
      </c>
      <c r="AC73" s="10">
        <f t="shared" si="166"/>
        <v>0</v>
      </c>
      <c r="AD73" s="10">
        <f t="shared" si="166"/>
        <v>0</v>
      </c>
      <c r="AE73" s="10">
        <f t="shared" si="166"/>
        <v>0</v>
      </c>
      <c r="AF73" s="10">
        <f t="shared" si="166"/>
        <v>0</v>
      </c>
      <c r="AG73" s="10">
        <f t="shared" si="166"/>
        <v>0</v>
      </c>
      <c r="AH73" s="10">
        <f t="shared" si="1"/>
        <v>0</v>
      </c>
      <c r="AI73" s="17" t="str">
        <f t="shared" si="2"/>
        <v>Bailable</v>
      </c>
      <c r="AJ73" s="10" t="str">
        <f>VLOOKUP(J73,'Offence Database'!$A$7:$D$1360,4, )</f>
        <v>-</v>
      </c>
      <c r="AK73" s="10" t="str">
        <f>VLOOKUP(K73,'Offence Database'!$A$7:$D$1360,4, )</f>
        <v>-</v>
      </c>
      <c r="AL73" s="10" t="str">
        <f>VLOOKUP(L73,'Offence Database'!$A$7:$D$1360,4, )</f>
        <v>-</v>
      </c>
      <c r="AM73" s="10" t="str">
        <f>VLOOKUP(M73,'Offence Database'!$A$7:$D$1360,4, )</f>
        <v>-</v>
      </c>
      <c r="AN73" s="10" t="str">
        <f>VLOOKUP(N73,'Offence Database'!$A$7:$D$1360,4, )</f>
        <v>-</v>
      </c>
      <c r="AO73" s="10" t="str">
        <f>VLOOKUP(O73,'Offence Database'!$A$7:$D$1360,4, )</f>
        <v>-</v>
      </c>
      <c r="AP73" s="10">
        <f t="shared" ref="AP73:AU73" si="167">IF(AJ73="Non-Compoundable",$AB$1,$AC$1)</f>
        <v>0</v>
      </c>
      <c r="AQ73" s="10">
        <f t="shared" si="167"/>
        <v>0</v>
      </c>
      <c r="AR73" s="10">
        <f t="shared" si="167"/>
        <v>0</v>
      </c>
      <c r="AS73" s="10">
        <f t="shared" si="167"/>
        <v>0</v>
      </c>
      <c r="AT73" s="10">
        <f t="shared" si="167"/>
        <v>0</v>
      </c>
      <c r="AU73" s="10">
        <f t="shared" si="167"/>
        <v>0</v>
      </c>
      <c r="AV73" s="10">
        <f t="shared" si="4"/>
        <v>0</v>
      </c>
      <c r="AW73" s="17" t="str">
        <f t="shared" si="5"/>
        <v>Compoundable</v>
      </c>
      <c r="AX73" s="24"/>
      <c r="AY73" s="26">
        <f t="shared" si="6"/>
        <v>2</v>
      </c>
      <c r="AZ73" s="27">
        <f t="shared" si="7"/>
        <v>60</v>
      </c>
      <c r="BA73" s="28">
        <f t="shared" si="8"/>
        <v>0</v>
      </c>
      <c r="BB73" s="28">
        <f t="shared" ca="1" si="9"/>
        <v>0</v>
      </c>
      <c r="BC73" s="29" t="str">
        <f t="shared" si="10"/>
        <v>YES</v>
      </c>
      <c r="BD73" s="10" t="str">
        <f t="shared" si="11"/>
        <v>YES</v>
      </c>
      <c r="BE73" s="29" t="str">
        <f t="shared" ca="1" si="12"/>
        <v>NO</v>
      </c>
      <c r="BF73" s="29" t="str">
        <f t="shared" ca="1" si="13"/>
        <v>YES</v>
      </c>
      <c r="BG73" s="29" t="str">
        <f t="shared" ca="1" si="14"/>
        <v>YES</v>
      </c>
      <c r="BH73" s="29" t="str">
        <f t="shared" ca="1" si="15"/>
        <v>YES</v>
      </c>
      <c r="BI73" s="10">
        <f t="shared" ca="1" si="16"/>
        <v>1</v>
      </c>
      <c r="BJ73" s="28">
        <f t="shared" si="17"/>
        <v>0</v>
      </c>
      <c r="BK73" s="30">
        <f t="shared" si="18"/>
        <v>0</v>
      </c>
      <c r="BL73" s="31">
        <f t="shared" ca="1" si="19"/>
        <v>-119.72328767123288</v>
      </c>
      <c r="BM73" s="28">
        <f t="shared" si="20"/>
        <v>0</v>
      </c>
      <c r="BN73" s="28">
        <f t="shared" si="21"/>
        <v>0</v>
      </c>
      <c r="BO73" s="30">
        <f t="shared" si="22"/>
        <v>0</v>
      </c>
      <c r="BP73" s="31">
        <f t="shared" ca="1" si="23"/>
        <v>-119.72328767123288</v>
      </c>
      <c r="BQ73" s="32">
        <f t="shared" ca="1" si="24"/>
        <v>119.72328767123288</v>
      </c>
      <c r="BR73" s="32"/>
    </row>
    <row r="74" spans="1:70" ht="12" customHeight="1" x14ac:dyDescent="0.25">
      <c r="A74" s="10">
        <f t="shared" si="25"/>
        <v>73</v>
      </c>
      <c r="B74" s="11"/>
      <c r="C74" s="12"/>
      <c r="D74" s="13"/>
      <c r="E74" s="13"/>
      <c r="F74" s="13"/>
      <c r="G74" s="14"/>
      <c r="H74" s="15"/>
      <c r="I74" s="27"/>
      <c r="J74" s="17"/>
      <c r="K74" s="17"/>
      <c r="L74" s="17"/>
      <c r="M74" s="17"/>
      <c r="N74" s="17"/>
      <c r="O74" s="17"/>
      <c r="P74" s="10" t="str">
        <f>VLOOKUP(J74,'Offence Database'!$A$7:$B$1360,2, )</f>
        <v>-</v>
      </c>
      <c r="Q74" s="10" t="str">
        <f>VLOOKUP(K74,'Offence Database'!$A$7:$B$1360,2, )</f>
        <v>-</v>
      </c>
      <c r="R74" s="10" t="str">
        <f>VLOOKUP(L74,'Offence Database'!$A$7:$B$1360,2, )</f>
        <v>-</v>
      </c>
      <c r="S74" s="10" t="str">
        <f>VLOOKUP(M74,'Offence Database'!$A$7:$B$1360,2, )</f>
        <v>-</v>
      </c>
      <c r="T74" s="10" t="str">
        <f>VLOOKUP(N74,'Offence Database'!$A$7:$B$1360,2, )</f>
        <v>-</v>
      </c>
      <c r="U74" s="10" t="str">
        <f>VLOOKUP(O74,'Offence Database'!$A$7:$B$1360,2, )</f>
        <v>-</v>
      </c>
      <c r="V74" s="10" t="str">
        <f>VLOOKUP(J74,'Offence Database'!$A$7:$C$1360,3, )</f>
        <v>-</v>
      </c>
      <c r="W74" s="10" t="str">
        <f>VLOOKUP(K74,'Offence Database'!$A$7:$C$1360,3, )</f>
        <v>-</v>
      </c>
      <c r="X74" s="10" t="str">
        <f>VLOOKUP(L74,'Offence Database'!$A$7:$C$1360,3, )</f>
        <v>-</v>
      </c>
      <c r="Y74" s="10" t="str">
        <f>VLOOKUP(M74,'Offence Database'!$A$7:$C$1360,3, )</f>
        <v>-</v>
      </c>
      <c r="Z74" s="10" t="str">
        <f>VLOOKUP(N74,'Offence Database'!$A$7:$C$1360,3, )</f>
        <v>-</v>
      </c>
      <c r="AA74" s="10" t="str">
        <f>VLOOKUP(O74,'Offence Database'!$A$7:$C$1360,3, )</f>
        <v>-</v>
      </c>
      <c r="AB74" s="10">
        <f t="shared" ref="AB74:AG74" si="168">IF(V74="Non-Bailable",$AB$1,$AC$1)</f>
        <v>0</v>
      </c>
      <c r="AC74" s="10">
        <f t="shared" si="168"/>
        <v>0</v>
      </c>
      <c r="AD74" s="10">
        <f t="shared" si="168"/>
        <v>0</v>
      </c>
      <c r="AE74" s="10">
        <f t="shared" si="168"/>
        <v>0</v>
      </c>
      <c r="AF74" s="10">
        <f t="shared" si="168"/>
        <v>0</v>
      </c>
      <c r="AG74" s="10">
        <f t="shared" si="168"/>
        <v>0</v>
      </c>
      <c r="AH74" s="10">
        <f t="shared" si="1"/>
        <v>0</v>
      </c>
      <c r="AI74" s="17" t="str">
        <f t="shared" si="2"/>
        <v>Bailable</v>
      </c>
      <c r="AJ74" s="10" t="str">
        <f>VLOOKUP(J74,'Offence Database'!$A$7:$D$1360,4, )</f>
        <v>-</v>
      </c>
      <c r="AK74" s="10" t="str">
        <f>VLOOKUP(K74,'Offence Database'!$A$7:$D$1360,4, )</f>
        <v>-</v>
      </c>
      <c r="AL74" s="10" t="str">
        <f>VLOOKUP(L74,'Offence Database'!$A$7:$D$1360,4, )</f>
        <v>-</v>
      </c>
      <c r="AM74" s="10" t="str">
        <f>VLOOKUP(M74,'Offence Database'!$A$7:$D$1360,4, )</f>
        <v>-</v>
      </c>
      <c r="AN74" s="10" t="str">
        <f>VLOOKUP(N74,'Offence Database'!$A$7:$D$1360,4, )</f>
        <v>-</v>
      </c>
      <c r="AO74" s="10" t="str">
        <f>VLOOKUP(O74,'Offence Database'!$A$7:$D$1360,4, )</f>
        <v>-</v>
      </c>
      <c r="AP74" s="10">
        <f t="shared" ref="AP74:AU74" si="169">IF(AJ74="Non-Compoundable",$AB$1,$AC$1)</f>
        <v>0</v>
      </c>
      <c r="AQ74" s="10">
        <f t="shared" si="169"/>
        <v>0</v>
      </c>
      <c r="AR74" s="10">
        <f t="shared" si="169"/>
        <v>0</v>
      </c>
      <c r="AS74" s="10">
        <f t="shared" si="169"/>
        <v>0</v>
      </c>
      <c r="AT74" s="10">
        <f t="shared" si="169"/>
        <v>0</v>
      </c>
      <c r="AU74" s="10">
        <f t="shared" si="169"/>
        <v>0</v>
      </c>
      <c r="AV74" s="10">
        <f t="shared" si="4"/>
        <v>0</v>
      </c>
      <c r="AW74" s="17" t="str">
        <f t="shared" si="5"/>
        <v>Compoundable</v>
      </c>
      <c r="AX74" s="24"/>
      <c r="AY74" s="26">
        <f t="shared" si="6"/>
        <v>2</v>
      </c>
      <c r="AZ74" s="27">
        <f t="shared" si="7"/>
        <v>60</v>
      </c>
      <c r="BA74" s="28">
        <f t="shared" si="8"/>
        <v>0</v>
      </c>
      <c r="BB74" s="28">
        <f t="shared" ca="1" si="9"/>
        <v>0</v>
      </c>
      <c r="BC74" s="29" t="str">
        <f t="shared" si="10"/>
        <v>YES</v>
      </c>
      <c r="BD74" s="10" t="str">
        <f t="shared" si="11"/>
        <v>YES</v>
      </c>
      <c r="BE74" s="29" t="str">
        <f t="shared" ca="1" si="12"/>
        <v>NO</v>
      </c>
      <c r="BF74" s="29" t="str">
        <f t="shared" ca="1" si="13"/>
        <v>YES</v>
      </c>
      <c r="BG74" s="29" t="str">
        <f t="shared" ca="1" si="14"/>
        <v>YES</v>
      </c>
      <c r="BH74" s="29" t="str">
        <f t="shared" ca="1" si="15"/>
        <v>YES</v>
      </c>
      <c r="BI74" s="10">
        <f t="shared" ca="1" si="16"/>
        <v>1</v>
      </c>
      <c r="BJ74" s="28">
        <f t="shared" si="17"/>
        <v>0</v>
      </c>
      <c r="BK74" s="30">
        <f t="shared" si="18"/>
        <v>0</v>
      </c>
      <c r="BL74" s="31">
        <f t="shared" ca="1" si="19"/>
        <v>-119.72328767123288</v>
      </c>
      <c r="BM74" s="28">
        <f t="shared" si="20"/>
        <v>0</v>
      </c>
      <c r="BN74" s="28">
        <f t="shared" si="21"/>
        <v>0</v>
      </c>
      <c r="BO74" s="30">
        <f t="shared" si="22"/>
        <v>0</v>
      </c>
      <c r="BP74" s="31">
        <f t="shared" ca="1" si="23"/>
        <v>-119.72328767123288</v>
      </c>
      <c r="BQ74" s="32">
        <f t="shared" ca="1" si="24"/>
        <v>119.72328767123288</v>
      </c>
      <c r="BR74" s="32"/>
    </row>
    <row r="75" spans="1:70" ht="12" customHeight="1" x14ac:dyDescent="0.25">
      <c r="A75" s="10">
        <f t="shared" si="25"/>
        <v>74</v>
      </c>
      <c r="B75" s="11"/>
      <c r="C75" s="12"/>
      <c r="D75" s="13"/>
      <c r="E75" s="13"/>
      <c r="F75" s="13"/>
      <c r="G75" s="14"/>
      <c r="H75" s="15"/>
      <c r="I75" s="27"/>
      <c r="J75" s="17"/>
      <c r="K75" s="17"/>
      <c r="L75" s="17"/>
      <c r="M75" s="17"/>
      <c r="N75" s="17"/>
      <c r="O75" s="17"/>
      <c r="P75" s="10" t="str">
        <f>VLOOKUP(J75,'Offence Database'!$A$7:$B$1360,2, )</f>
        <v>-</v>
      </c>
      <c r="Q75" s="10" t="str">
        <f>VLOOKUP(K75,'Offence Database'!$A$7:$B$1360,2, )</f>
        <v>-</v>
      </c>
      <c r="R75" s="10" t="str">
        <f>VLOOKUP(L75,'Offence Database'!$A$7:$B$1360,2, )</f>
        <v>-</v>
      </c>
      <c r="S75" s="10" t="str">
        <f>VLOOKUP(M75,'Offence Database'!$A$7:$B$1360,2, )</f>
        <v>-</v>
      </c>
      <c r="T75" s="10" t="str">
        <f>VLOOKUP(N75,'Offence Database'!$A$7:$B$1360,2, )</f>
        <v>-</v>
      </c>
      <c r="U75" s="10" t="str">
        <f>VLOOKUP(O75,'Offence Database'!$A$7:$B$1360,2, )</f>
        <v>-</v>
      </c>
      <c r="V75" s="10" t="str">
        <f>VLOOKUP(J75,'Offence Database'!$A$7:$C$1360,3, )</f>
        <v>-</v>
      </c>
      <c r="W75" s="10" t="str">
        <f>VLOOKUP(K75,'Offence Database'!$A$7:$C$1360,3, )</f>
        <v>-</v>
      </c>
      <c r="X75" s="10" t="str">
        <f>VLOOKUP(L75,'Offence Database'!$A$7:$C$1360,3, )</f>
        <v>-</v>
      </c>
      <c r="Y75" s="10" t="str">
        <f>VLOOKUP(M75,'Offence Database'!$A$7:$C$1360,3, )</f>
        <v>-</v>
      </c>
      <c r="Z75" s="10" t="str">
        <f>VLOOKUP(N75,'Offence Database'!$A$7:$C$1360,3, )</f>
        <v>-</v>
      </c>
      <c r="AA75" s="10" t="str">
        <f>VLOOKUP(O75,'Offence Database'!$A$7:$C$1360,3, )</f>
        <v>-</v>
      </c>
      <c r="AB75" s="10">
        <f t="shared" ref="AB75:AG75" si="170">IF(V75="Non-Bailable",$AB$1,$AC$1)</f>
        <v>0</v>
      </c>
      <c r="AC75" s="10">
        <f t="shared" si="170"/>
        <v>0</v>
      </c>
      <c r="AD75" s="10">
        <f t="shared" si="170"/>
        <v>0</v>
      </c>
      <c r="AE75" s="10">
        <f t="shared" si="170"/>
        <v>0</v>
      </c>
      <c r="AF75" s="10">
        <f t="shared" si="170"/>
        <v>0</v>
      </c>
      <c r="AG75" s="10">
        <f t="shared" si="170"/>
        <v>0</v>
      </c>
      <c r="AH75" s="10">
        <f t="shared" si="1"/>
        <v>0</v>
      </c>
      <c r="AI75" s="17" t="str">
        <f t="shared" si="2"/>
        <v>Bailable</v>
      </c>
      <c r="AJ75" s="10" t="str">
        <f>VLOOKUP(J75,'Offence Database'!$A$7:$D$1360,4, )</f>
        <v>-</v>
      </c>
      <c r="AK75" s="10" t="str">
        <f>VLOOKUP(K75,'Offence Database'!$A$7:$D$1360,4, )</f>
        <v>-</v>
      </c>
      <c r="AL75" s="10" t="str">
        <f>VLOOKUP(L75,'Offence Database'!$A$7:$D$1360,4, )</f>
        <v>-</v>
      </c>
      <c r="AM75" s="10" t="str">
        <f>VLOOKUP(M75,'Offence Database'!$A$7:$D$1360,4, )</f>
        <v>-</v>
      </c>
      <c r="AN75" s="10" t="str">
        <f>VLOOKUP(N75,'Offence Database'!$A$7:$D$1360,4, )</f>
        <v>-</v>
      </c>
      <c r="AO75" s="10" t="str">
        <f>VLOOKUP(O75,'Offence Database'!$A$7:$D$1360,4, )</f>
        <v>-</v>
      </c>
      <c r="AP75" s="10">
        <f t="shared" ref="AP75:AU75" si="171">IF(AJ75="Non-Compoundable",$AB$1,$AC$1)</f>
        <v>0</v>
      </c>
      <c r="AQ75" s="10">
        <f t="shared" si="171"/>
        <v>0</v>
      </c>
      <c r="AR75" s="10">
        <f t="shared" si="171"/>
        <v>0</v>
      </c>
      <c r="AS75" s="10">
        <f t="shared" si="171"/>
        <v>0</v>
      </c>
      <c r="AT75" s="10">
        <f t="shared" si="171"/>
        <v>0</v>
      </c>
      <c r="AU75" s="10">
        <f t="shared" si="171"/>
        <v>0</v>
      </c>
      <c r="AV75" s="10">
        <f t="shared" si="4"/>
        <v>0</v>
      </c>
      <c r="AW75" s="17" t="str">
        <f t="shared" si="5"/>
        <v>Compoundable</v>
      </c>
      <c r="AX75" s="24"/>
      <c r="AY75" s="26">
        <f t="shared" si="6"/>
        <v>2</v>
      </c>
      <c r="AZ75" s="27">
        <f t="shared" si="7"/>
        <v>60</v>
      </c>
      <c r="BA75" s="28">
        <f t="shared" si="8"/>
        <v>0</v>
      </c>
      <c r="BB75" s="28">
        <f t="shared" ca="1" si="9"/>
        <v>0</v>
      </c>
      <c r="BC75" s="29" t="str">
        <f t="shared" si="10"/>
        <v>YES</v>
      </c>
      <c r="BD75" s="10" t="str">
        <f t="shared" si="11"/>
        <v>YES</v>
      </c>
      <c r="BE75" s="29" t="str">
        <f t="shared" ca="1" si="12"/>
        <v>NO</v>
      </c>
      <c r="BF75" s="29" t="str">
        <f t="shared" ca="1" si="13"/>
        <v>YES</v>
      </c>
      <c r="BG75" s="29" t="str">
        <f t="shared" ca="1" si="14"/>
        <v>YES</v>
      </c>
      <c r="BH75" s="29" t="str">
        <f t="shared" ca="1" si="15"/>
        <v>YES</v>
      </c>
      <c r="BI75" s="10">
        <f t="shared" ca="1" si="16"/>
        <v>1</v>
      </c>
      <c r="BJ75" s="28">
        <f t="shared" si="17"/>
        <v>0</v>
      </c>
      <c r="BK75" s="30">
        <f t="shared" si="18"/>
        <v>0</v>
      </c>
      <c r="BL75" s="31">
        <f t="shared" ca="1" si="19"/>
        <v>-119.72328767123288</v>
      </c>
      <c r="BM75" s="28">
        <f t="shared" si="20"/>
        <v>0</v>
      </c>
      <c r="BN75" s="28">
        <f t="shared" si="21"/>
        <v>0</v>
      </c>
      <c r="BO75" s="30">
        <f t="shared" si="22"/>
        <v>0</v>
      </c>
      <c r="BP75" s="31">
        <f t="shared" ca="1" si="23"/>
        <v>-119.72328767123288</v>
      </c>
      <c r="BQ75" s="32">
        <f t="shared" ca="1" si="24"/>
        <v>119.72328767123288</v>
      </c>
      <c r="BR75" s="32"/>
    </row>
    <row r="76" spans="1:70" ht="12" customHeight="1" x14ac:dyDescent="0.25">
      <c r="A76" s="10">
        <f t="shared" si="25"/>
        <v>75</v>
      </c>
      <c r="B76" s="11"/>
      <c r="C76" s="12"/>
      <c r="D76" s="13"/>
      <c r="E76" s="13"/>
      <c r="F76" s="13"/>
      <c r="G76" s="14"/>
      <c r="H76" s="15"/>
      <c r="I76" s="27"/>
      <c r="J76" s="17"/>
      <c r="K76" s="17"/>
      <c r="L76" s="17"/>
      <c r="M76" s="17"/>
      <c r="N76" s="17"/>
      <c r="O76" s="17"/>
      <c r="P76" s="10" t="str">
        <f>VLOOKUP(J76,'Offence Database'!$A$7:$B$1360,2, )</f>
        <v>-</v>
      </c>
      <c r="Q76" s="10" t="str">
        <f>VLOOKUP(K76,'Offence Database'!$A$7:$B$1360,2, )</f>
        <v>-</v>
      </c>
      <c r="R76" s="10" t="str">
        <f>VLOOKUP(L76,'Offence Database'!$A$7:$B$1360,2, )</f>
        <v>-</v>
      </c>
      <c r="S76" s="10" t="str">
        <f>VLOOKUP(M76,'Offence Database'!$A$7:$B$1360,2, )</f>
        <v>-</v>
      </c>
      <c r="T76" s="10" t="str">
        <f>VLOOKUP(N76,'Offence Database'!$A$7:$B$1360,2, )</f>
        <v>-</v>
      </c>
      <c r="U76" s="10" t="str">
        <f>VLOOKUP(O76,'Offence Database'!$A$7:$B$1360,2, )</f>
        <v>-</v>
      </c>
      <c r="V76" s="10" t="str">
        <f>VLOOKUP(J76,'Offence Database'!$A$7:$C$1360,3, )</f>
        <v>-</v>
      </c>
      <c r="W76" s="10" t="str">
        <f>VLOOKUP(K76,'Offence Database'!$A$7:$C$1360,3, )</f>
        <v>-</v>
      </c>
      <c r="X76" s="10" t="str">
        <f>VLOOKUP(L76,'Offence Database'!$A$7:$C$1360,3, )</f>
        <v>-</v>
      </c>
      <c r="Y76" s="10" t="str">
        <f>VLOOKUP(M76,'Offence Database'!$A$7:$C$1360,3, )</f>
        <v>-</v>
      </c>
      <c r="Z76" s="10" t="str">
        <f>VLOOKUP(N76,'Offence Database'!$A$7:$C$1360,3, )</f>
        <v>-</v>
      </c>
      <c r="AA76" s="10" t="str">
        <f>VLOOKUP(O76,'Offence Database'!$A$7:$C$1360,3, )</f>
        <v>-</v>
      </c>
      <c r="AB76" s="10">
        <f t="shared" ref="AB76:AG76" si="172">IF(V76="Non-Bailable",$AB$1,$AC$1)</f>
        <v>0</v>
      </c>
      <c r="AC76" s="10">
        <f t="shared" si="172"/>
        <v>0</v>
      </c>
      <c r="AD76" s="10">
        <f t="shared" si="172"/>
        <v>0</v>
      </c>
      <c r="AE76" s="10">
        <f t="shared" si="172"/>
        <v>0</v>
      </c>
      <c r="AF76" s="10">
        <f t="shared" si="172"/>
        <v>0</v>
      </c>
      <c r="AG76" s="10">
        <f t="shared" si="172"/>
        <v>0</v>
      </c>
      <c r="AH76" s="10">
        <f t="shared" si="1"/>
        <v>0</v>
      </c>
      <c r="AI76" s="17" t="str">
        <f t="shared" si="2"/>
        <v>Bailable</v>
      </c>
      <c r="AJ76" s="10" t="str">
        <f>VLOOKUP(J76,'Offence Database'!$A$7:$D$1360,4, )</f>
        <v>-</v>
      </c>
      <c r="AK76" s="10" t="str">
        <f>VLOOKUP(K76,'Offence Database'!$A$7:$D$1360,4, )</f>
        <v>-</v>
      </c>
      <c r="AL76" s="10" t="str">
        <f>VLOOKUP(L76,'Offence Database'!$A$7:$D$1360,4, )</f>
        <v>-</v>
      </c>
      <c r="AM76" s="10" t="str">
        <f>VLOOKUP(M76,'Offence Database'!$A$7:$D$1360,4, )</f>
        <v>-</v>
      </c>
      <c r="AN76" s="10" t="str">
        <f>VLOOKUP(N76,'Offence Database'!$A$7:$D$1360,4, )</f>
        <v>-</v>
      </c>
      <c r="AO76" s="10" t="str">
        <f>VLOOKUP(O76,'Offence Database'!$A$7:$D$1360,4, )</f>
        <v>-</v>
      </c>
      <c r="AP76" s="10">
        <f t="shared" ref="AP76:AU76" si="173">IF(AJ76="Non-Compoundable",$AB$1,$AC$1)</f>
        <v>0</v>
      </c>
      <c r="AQ76" s="10">
        <f t="shared" si="173"/>
        <v>0</v>
      </c>
      <c r="AR76" s="10">
        <f t="shared" si="173"/>
        <v>0</v>
      </c>
      <c r="AS76" s="10">
        <f t="shared" si="173"/>
        <v>0</v>
      </c>
      <c r="AT76" s="10">
        <f t="shared" si="173"/>
        <v>0</v>
      </c>
      <c r="AU76" s="10">
        <f t="shared" si="173"/>
        <v>0</v>
      </c>
      <c r="AV76" s="10">
        <f t="shared" si="4"/>
        <v>0</v>
      </c>
      <c r="AW76" s="17" t="str">
        <f t="shared" si="5"/>
        <v>Compoundable</v>
      </c>
      <c r="AX76" s="24"/>
      <c r="AY76" s="26">
        <f t="shared" si="6"/>
        <v>2</v>
      </c>
      <c r="AZ76" s="27">
        <f t="shared" si="7"/>
        <v>60</v>
      </c>
      <c r="BA76" s="28">
        <f t="shared" si="8"/>
        <v>0</v>
      </c>
      <c r="BB76" s="28">
        <f t="shared" ca="1" si="9"/>
        <v>0</v>
      </c>
      <c r="BC76" s="29" t="str">
        <f t="shared" si="10"/>
        <v>YES</v>
      </c>
      <c r="BD76" s="10" t="str">
        <f t="shared" si="11"/>
        <v>YES</v>
      </c>
      <c r="BE76" s="29" t="str">
        <f t="shared" ca="1" si="12"/>
        <v>NO</v>
      </c>
      <c r="BF76" s="29" t="str">
        <f t="shared" ca="1" si="13"/>
        <v>YES</v>
      </c>
      <c r="BG76" s="29" t="str">
        <f t="shared" ca="1" si="14"/>
        <v>YES</v>
      </c>
      <c r="BH76" s="29" t="str">
        <f t="shared" ca="1" si="15"/>
        <v>YES</v>
      </c>
      <c r="BI76" s="10">
        <f t="shared" ca="1" si="16"/>
        <v>1</v>
      </c>
      <c r="BJ76" s="28">
        <f t="shared" si="17"/>
        <v>0</v>
      </c>
      <c r="BK76" s="30">
        <f t="shared" si="18"/>
        <v>0</v>
      </c>
      <c r="BL76" s="31">
        <f t="shared" ca="1" si="19"/>
        <v>-119.72328767123288</v>
      </c>
      <c r="BM76" s="28">
        <f t="shared" si="20"/>
        <v>0</v>
      </c>
      <c r="BN76" s="28">
        <f t="shared" si="21"/>
        <v>0</v>
      </c>
      <c r="BO76" s="30">
        <f t="shared" si="22"/>
        <v>0</v>
      </c>
      <c r="BP76" s="31">
        <f t="shared" ca="1" si="23"/>
        <v>-119.72328767123288</v>
      </c>
      <c r="BQ76" s="32">
        <f t="shared" ca="1" si="24"/>
        <v>119.72328767123288</v>
      </c>
      <c r="BR76" s="32"/>
    </row>
    <row r="77" spans="1:70" ht="12" customHeight="1" x14ac:dyDescent="0.25">
      <c r="A77" s="10">
        <f t="shared" si="25"/>
        <v>76</v>
      </c>
      <c r="B77" s="11"/>
      <c r="C77" s="12"/>
      <c r="D77" s="13"/>
      <c r="E77" s="13"/>
      <c r="F77" s="13"/>
      <c r="G77" s="14"/>
      <c r="H77" s="15"/>
      <c r="I77" s="27"/>
      <c r="J77" s="17"/>
      <c r="K77" s="17"/>
      <c r="L77" s="17"/>
      <c r="M77" s="17"/>
      <c r="N77" s="17"/>
      <c r="O77" s="17"/>
      <c r="P77" s="10" t="str">
        <f>VLOOKUP(J77,'Offence Database'!$A$7:$B$1360,2, )</f>
        <v>-</v>
      </c>
      <c r="Q77" s="10" t="str">
        <f>VLOOKUP(K77,'Offence Database'!$A$7:$B$1360,2, )</f>
        <v>-</v>
      </c>
      <c r="R77" s="10" t="str">
        <f>VLOOKUP(L77,'Offence Database'!$A$7:$B$1360,2, )</f>
        <v>-</v>
      </c>
      <c r="S77" s="10" t="str">
        <f>VLOOKUP(M77,'Offence Database'!$A$7:$B$1360,2, )</f>
        <v>-</v>
      </c>
      <c r="T77" s="10" t="str">
        <f>VLOOKUP(N77,'Offence Database'!$A$7:$B$1360,2, )</f>
        <v>-</v>
      </c>
      <c r="U77" s="10" t="str">
        <f>VLOOKUP(O77,'Offence Database'!$A$7:$B$1360,2, )</f>
        <v>-</v>
      </c>
      <c r="V77" s="10" t="str">
        <f>VLOOKUP(J77,'Offence Database'!$A$7:$C$1360,3, )</f>
        <v>-</v>
      </c>
      <c r="W77" s="10" t="str">
        <f>VLOOKUP(K77,'Offence Database'!$A$7:$C$1360,3, )</f>
        <v>-</v>
      </c>
      <c r="X77" s="10" t="str">
        <f>VLOOKUP(L77,'Offence Database'!$A$7:$C$1360,3, )</f>
        <v>-</v>
      </c>
      <c r="Y77" s="10" t="str">
        <f>VLOOKUP(M77,'Offence Database'!$A$7:$C$1360,3, )</f>
        <v>-</v>
      </c>
      <c r="Z77" s="10" t="str">
        <f>VLOOKUP(N77,'Offence Database'!$A$7:$C$1360,3, )</f>
        <v>-</v>
      </c>
      <c r="AA77" s="10" t="str">
        <f>VLOOKUP(O77,'Offence Database'!$A$7:$C$1360,3, )</f>
        <v>-</v>
      </c>
      <c r="AB77" s="10">
        <f t="shared" ref="AB77:AG77" si="174">IF(V77="Non-Bailable",$AB$1,$AC$1)</f>
        <v>0</v>
      </c>
      <c r="AC77" s="10">
        <f t="shared" si="174"/>
        <v>0</v>
      </c>
      <c r="AD77" s="10">
        <f t="shared" si="174"/>
        <v>0</v>
      </c>
      <c r="AE77" s="10">
        <f t="shared" si="174"/>
        <v>0</v>
      </c>
      <c r="AF77" s="10">
        <f t="shared" si="174"/>
        <v>0</v>
      </c>
      <c r="AG77" s="10">
        <f t="shared" si="174"/>
        <v>0</v>
      </c>
      <c r="AH77" s="10">
        <f t="shared" si="1"/>
        <v>0</v>
      </c>
      <c r="AI77" s="17" t="str">
        <f t="shared" si="2"/>
        <v>Bailable</v>
      </c>
      <c r="AJ77" s="10" t="str">
        <f>VLOOKUP(J77,'Offence Database'!$A$7:$D$1360,4, )</f>
        <v>-</v>
      </c>
      <c r="AK77" s="10" t="str">
        <f>VLOOKUP(K77,'Offence Database'!$A$7:$D$1360,4, )</f>
        <v>-</v>
      </c>
      <c r="AL77" s="10" t="str">
        <f>VLOOKUP(L77,'Offence Database'!$A$7:$D$1360,4, )</f>
        <v>-</v>
      </c>
      <c r="AM77" s="10" t="str">
        <f>VLOOKUP(M77,'Offence Database'!$A$7:$D$1360,4, )</f>
        <v>-</v>
      </c>
      <c r="AN77" s="10" t="str">
        <f>VLOOKUP(N77,'Offence Database'!$A$7:$D$1360,4, )</f>
        <v>-</v>
      </c>
      <c r="AO77" s="10" t="str">
        <f>VLOOKUP(O77,'Offence Database'!$A$7:$D$1360,4, )</f>
        <v>-</v>
      </c>
      <c r="AP77" s="10">
        <f t="shared" ref="AP77:AU77" si="175">IF(AJ77="Non-Compoundable",$AB$1,$AC$1)</f>
        <v>0</v>
      </c>
      <c r="AQ77" s="10">
        <f t="shared" si="175"/>
        <v>0</v>
      </c>
      <c r="AR77" s="10">
        <f t="shared" si="175"/>
        <v>0</v>
      </c>
      <c r="AS77" s="10">
        <f t="shared" si="175"/>
        <v>0</v>
      </c>
      <c r="AT77" s="10">
        <f t="shared" si="175"/>
        <v>0</v>
      </c>
      <c r="AU77" s="10">
        <f t="shared" si="175"/>
        <v>0</v>
      </c>
      <c r="AV77" s="10">
        <f t="shared" si="4"/>
        <v>0</v>
      </c>
      <c r="AW77" s="17" t="str">
        <f t="shared" si="5"/>
        <v>Compoundable</v>
      </c>
      <c r="AX77" s="24"/>
      <c r="AY77" s="26">
        <f t="shared" si="6"/>
        <v>2</v>
      </c>
      <c r="AZ77" s="27">
        <f t="shared" si="7"/>
        <v>60</v>
      </c>
      <c r="BA77" s="28">
        <f t="shared" si="8"/>
        <v>0</v>
      </c>
      <c r="BB77" s="28">
        <f t="shared" ca="1" si="9"/>
        <v>0</v>
      </c>
      <c r="BC77" s="29" t="str">
        <f t="shared" si="10"/>
        <v>YES</v>
      </c>
      <c r="BD77" s="10" t="str">
        <f t="shared" si="11"/>
        <v>YES</v>
      </c>
      <c r="BE77" s="29" t="str">
        <f t="shared" ca="1" si="12"/>
        <v>NO</v>
      </c>
      <c r="BF77" s="29" t="str">
        <f t="shared" ca="1" si="13"/>
        <v>YES</v>
      </c>
      <c r="BG77" s="29" t="str">
        <f t="shared" ca="1" si="14"/>
        <v>YES</v>
      </c>
      <c r="BH77" s="29" t="str">
        <f t="shared" ca="1" si="15"/>
        <v>YES</v>
      </c>
      <c r="BI77" s="10">
        <f t="shared" ca="1" si="16"/>
        <v>1</v>
      </c>
      <c r="BJ77" s="28">
        <f t="shared" si="17"/>
        <v>0</v>
      </c>
      <c r="BK77" s="30">
        <f t="shared" si="18"/>
        <v>0</v>
      </c>
      <c r="BL77" s="31">
        <f t="shared" ca="1" si="19"/>
        <v>-119.72328767123288</v>
      </c>
      <c r="BM77" s="28">
        <f t="shared" si="20"/>
        <v>0</v>
      </c>
      <c r="BN77" s="28">
        <f t="shared" si="21"/>
        <v>0</v>
      </c>
      <c r="BO77" s="30">
        <f t="shared" si="22"/>
        <v>0</v>
      </c>
      <c r="BP77" s="31">
        <f t="shared" ca="1" si="23"/>
        <v>-119.72328767123288</v>
      </c>
      <c r="BQ77" s="32">
        <f t="shared" ca="1" si="24"/>
        <v>119.72328767123288</v>
      </c>
      <c r="BR77" s="32"/>
    </row>
    <row r="78" spans="1:70" ht="12" customHeight="1" x14ac:dyDescent="0.25">
      <c r="A78" s="10">
        <f t="shared" si="25"/>
        <v>77</v>
      </c>
      <c r="B78" s="11"/>
      <c r="C78" s="12"/>
      <c r="D78" s="13"/>
      <c r="E78" s="13"/>
      <c r="F78" s="13"/>
      <c r="G78" s="14"/>
      <c r="H78" s="15"/>
      <c r="I78" s="27"/>
      <c r="J78" s="17"/>
      <c r="K78" s="17"/>
      <c r="L78" s="17"/>
      <c r="M78" s="17"/>
      <c r="N78" s="17"/>
      <c r="O78" s="17"/>
      <c r="P78" s="10" t="str">
        <f>VLOOKUP(J78,'Offence Database'!$A$7:$B$1360,2, )</f>
        <v>-</v>
      </c>
      <c r="Q78" s="10" t="str">
        <f>VLOOKUP(K78,'Offence Database'!$A$7:$B$1360,2, )</f>
        <v>-</v>
      </c>
      <c r="R78" s="10" t="str">
        <f>VLOOKUP(L78,'Offence Database'!$A$7:$B$1360,2, )</f>
        <v>-</v>
      </c>
      <c r="S78" s="10" t="str">
        <f>VLOOKUP(M78,'Offence Database'!$A$7:$B$1360,2, )</f>
        <v>-</v>
      </c>
      <c r="T78" s="10" t="str">
        <f>VLOOKUP(N78,'Offence Database'!$A$7:$B$1360,2, )</f>
        <v>-</v>
      </c>
      <c r="U78" s="10" t="str">
        <f>VLOOKUP(O78,'Offence Database'!$A$7:$B$1360,2, )</f>
        <v>-</v>
      </c>
      <c r="V78" s="10" t="str">
        <f>VLOOKUP(J78,'Offence Database'!$A$7:$C$1360,3, )</f>
        <v>-</v>
      </c>
      <c r="W78" s="10" t="str">
        <f>VLOOKUP(K78,'Offence Database'!$A$7:$C$1360,3, )</f>
        <v>-</v>
      </c>
      <c r="X78" s="10" t="str">
        <f>VLOOKUP(L78,'Offence Database'!$A$7:$C$1360,3, )</f>
        <v>-</v>
      </c>
      <c r="Y78" s="10" t="str">
        <f>VLOOKUP(M78,'Offence Database'!$A$7:$C$1360,3, )</f>
        <v>-</v>
      </c>
      <c r="Z78" s="10" t="str">
        <f>VLOOKUP(N78,'Offence Database'!$A$7:$C$1360,3, )</f>
        <v>-</v>
      </c>
      <c r="AA78" s="10" t="str">
        <f>VLOOKUP(O78,'Offence Database'!$A$7:$C$1360,3, )</f>
        <v>-</v>
      </c>
      <c r="AB78" s="10">
        <f t="shared" ref="AB78:AG78" si="176">IF(V78="Non-Bailable",$AB$1,$AC$1)</f>
        <v>0</v>
      </c>
      <c r="AC78" s="10">
        <f t="shared" si="176"/>
        <v>0</v>
      </c>
      <c r="AD78" s="10">
        <f t="shared" si="176"/>
        <v>0</v>
      </c>
      <c r="AE78" s="10">
        <f t="shared" si="176"/>
        <v>0</v>
      </c>
      <c r="AF78" s="10">
        <f t="shared" si="176"/>
        <v>0</v>
      </c>
      <c r="AG78" s="10">
        <f t="shared" si="176"/>
        <v>0</v>
      </c>
      <c r="AH78" s="10">
        <f t="shared" si="1"/>
        <v>0</v>
      </c>
      <c r="AI78" s="17" t="str">
        <f t="shared" si="2"/>
        <v>Bailable</v>
      </c>
      <c r="AJ78" s="10" t="str">
        <f>VLOOKUP(J78,'Offence Database'!$A$7:$D$1360,4, )</f>
        <v>-</v>
      </c>
      <c r="AK78" s="10" t="str">
        <f>VLOOKUP(K78,'Offence Database'!$A$7:$D$1360,4, )</f>
        <v>-</v>
      </c>
      <c r="AL78" s="10" t="str">
        <f>VLOOKUP(L78,'Offence Database'!$A$7:$D$1360,4, )</f>
        <v>-</v>
      </c>
      <c r="AM78" s="10" t="str">
        <f>VLOOKUP(M78,'Offence Database'!$A$7:$D$1360,4, )</f>
        <v>-</v>
      </c>
      <c r="AN78" s="10" t="str">
        <f>VLOOKUP(N78,'Offence Database'!$A$7:$D$1360,4, )</f>
        <v>-</v>
      </c>
      <c r="AO78" s="10" t="str">
        <f>VLOOKUP(O78,'Offence Database'!$A$7:$D$1360,4, )</f>
        <v>-</v>
      </c>
      <c r="AP78" s="10">
        <f t="shared" ref="AP78:AU78" si="177">IF(AJ78="Non-Compoundable",$AB$1,$AC$1)</f>
        <v>0</v>
      </c>
      <c r="AQ78" s="10">
        <f t="shared" si="177"/>
        <v>0</v>
      </c>
      <c r="AR78" s="10">
        <f t="shared" si="177"/>
        <v>0</v>
      </c>
      <c r="AS78" s="10">
        <f t="shared" si="177"/>
        <v>0</v>
      </c>
      <c r="AT78" s="10">
        <f t="shared" si="177"/>
        <v>0</v>
      </c>
      <c r="AU78" s="10">
        <f t="shared" si="177"/>
        <v>0</v>
      </c>
      <c r="AV78" s="10">
        <f t="shared" si="4"/>
        <v>0</v>
      </c>
      <c r="AW78" s="17" t="str">
        <f t="shared" si="5"/>
        <v>Compoundable</v>
      </c>
      <c r="AX78" s="24"/>
      <c r="AY78" s="26">
        <f t="shared" si="6"/>
        <v>2</v>
      </c>
      <c r="AZ78" s="27">
        <f t="shared" si="7"/>
        <v>60</v>
      </c>
      <c r="BA78" s="28">
        <f t="shared" si="8"/>
        <v>0</v>
      </c>
      <c r="BB78" s="28">
        <f t="shared" ca="1" si="9"/>
        <v>0</v>
      </c>
      <c r="BC78" s="29" t="str">
        <f t="shared" si="10"/>
        <v>YES</v>
      </c>
      <c r="BD78" s="10" t="str">
        <f t="shared" si="11"/>
        <v>YES</v>
      </c>
      <c r="BE78" s="29" t="str">
        <f t="shared" ca="1" si="12"/>
        <v>NO</v>
      </c>
      <c r="BF78" s="29" t="str">
        <f t="shared" ca="1" si="13"/>
        <v>YES</v>
      </c>
      <c r="BG78" s="29" t="str">
        <f t="shared" ca="1" si="14"/>
        <v>YES</v>
      </c>
      <c r="BH78" s="29" t="str">
        <f t="shared" ca="1" si="15"/>
        <v>YES</v>
      </c>
      <c r="BI78" s="10">
        <f t="shared" ca="1" si="16"/>
        <v>1</v>
      </c>
      <c r="BJ78" s="28">
        <f t="shared" si="17"/>
        <v>0</v>
      </c>
      <c r="BK78" s="30">
        <f t="shared" si="18"/>
        <v>0</v>
      </c>
      <c r="BL78" s="31">
        <f t="shared" ca="1" si="19"/>
        <v>-119.72328767123288</v>
      </c>
      <c r="BM78" s="28">
        <f t="shared" si="20"/>
        <v>0</v>
      </c>
      <c r="BN78" s="28">
        <f t="shared" si="21"/>
        <v>0</v>
      </c>
      <c r="BO78" s="30">
        <f t="shared" si="22"/>
        <v>0</v>
      </c>
      <c r="BP78" s="31">
        <f t="shared" ca="1" si="23"/>
        <v>-119.72328767123288</v>
      </c>
      <c r="BQ78" s="32">
        <f t="shared" ca="1" si="24"/>
        <v>119.72328767123288</v>
      </c>
      <c r="BR78" s="32"/>
    </row>
    <row r="79" spans="1:70" ht="12" customHeight="1" x14ac:dyDescent="0.25">
      <c r="A79" s="10">
        <f t="shared" si="25"/>
        <v>78</v>
      </c>
      <c r="B79" s="11"/>
      <c r="C79" s="12"/>
      <c r="D79" s="13"/>
      <c r="E79" s="13"/>
      <c r="F79" s="13"/>
      <c r="G79" s="14"/>
      <c r="H79" s="15"/>
      <c r="I79" s="27"/>
      <c r="J79" s="17"/>
      <c r="K79" s="17"/>
      <c r="L79" s="17"/>
      <c r="M79" s="17"/>
      <c r="N79" s="17"/>
      <c r="O79" s="17"/>
      <c r="P79" s="10" t="str">
        <f>VLOOKUP(J79,'Offence Database'!$A$7:$B$1360,2, )</f>
        <v>-</v>
      </c>
      <c r="Q79" s="10" t="str">
        <f>VLOOKUP(K79,'Offence Database'!$A$7:$B$1360,2, )</f>
        <v>-</v>
      </c>
      <c r="R79" s="10" t="str">
        <f>VLOOKUP(L79,'Offence Database'!$A$7:$B$1360,2, )</f>
        <v>-</v>
      </c>
      <c r="S79" s="10" t="str">
        <f>VLOOKUP(M79,'Offence Database'!$A$7:$B$1360,2, )</f>
        <v>-</v>
      </c>
      <c r="T79" s="10" t="str">
        <f>VLOOKUP(N79,'Offence Database'!$A$7:$B$1360,2, )</f>
        <v>-</v>
      </c>
      <c r="U79" s="10" t="str">
        <f>VLOOKUP(O79,'Offence Database'!$A$7:$B$1360,2, )</f>
        <v>-</v>
      </c>
      <c r="V79" s="10" t="str">
        <f>VLOOKUP(J79,'Offence Database'!$A$7:$C$1360,3, )</f>
        <v>-</v>
      </c>
      <c r="W79" s="10" t="str">
        <f>VLOOKUP(K79,'Offence Database'!$A$7:$C$1360,3, )</f>
        <v>-</v>
      </c>
      <c r="X79" s="10" t="str">
        <f>VLOOKUP(L79,'Offence Database'!$A$7:$C$1360,3, )</f>
        <v>-</v>
      </c>
      <c r="Y79" s="10" t="str">
        <f>VLOOKUP(M79,'Offence Database'!$A$7:$C$1360,3, )</f>
        <v>-</v>
      </c>
      <c r="Z79" s="10" t="str">
        <f>VLOOKUP(N79,'Offence Database'!$A$7:$C$1360,3, )</f>
        <v>-</v>
      </c>
      <c r="AA79" s="10" t="str">
        <f>VLOOKUP(O79,'Offence Database'!$A$7:$C$1360,3, )</f>
        <v>-</v>
      </c>
      <c r="AB79" s="10">
        <f t="shared" ref="AB79:AG79" si="178">IF(V79="Non-Bailable",$AB$1,$AC$1)</f>
        <v>0</v>
      </c>
      <c r="AC79" s="10">
        <f t="shared" si="178"/>
        <v>0</v>
      </c>
      <c r="AD79" s="10">
        <f t="shared" si="178"/>
        <v>0</v>
      </c>
      <c r="AE79" s="10">
        <f t="shared" si="178"/>
        <v>0</v>
      </c>
      <c r="AF79" s="10">
        <f t="shared" si="178"/>
        <v>0</v>
      </c>
      <c r="AG79" s="10">
        <f t="shared" si="178"/>
        <v>0</v>
      </c>
      <c r="AH79" s="10">
        <f t="shared" si="1"/>
        <v>0</v>
      </c>
      <c r="AI79" s="17" t="str">
        <f t="shared" si="2"/>
        <v>Bailable</v>
      </c>
      <c r="AJ79" s="10" t="str">
        <f>VLOOKUP(J79,'Offence Database'!$A$7:$D$1360,4, )</f>
        <v>-</v>
      </c>
      <c r="AK79" s="10" t="str">
        <f>VLOOKUP(K79,'Offence Database'!$A$7:$D$1360,4, )</f>
        <v>-</v>
      </c>
      <c r="AL79" s="10" t="str">
        <f>VLOOKUP(L79,'Offence Database'!$A$7:$D$1360,4, )</f>
        <v>-</v>
      </c>
      <c r="AM79" s="10" t="str">
        <f>VLOOKUP(M79,'Offence Database'!$A$7:$D$1360,4, )</f>
        <v>-</v>
      </c>
      <c r="AN79" s="10" t="str">
        <f>VLOOKUP(N79,'Offence Database'!$A$7:$D$1360,4, )</f>
        <v>-</v>
      </c>
      <c r="AO79" s="10" t="str">
        <f>VLOOKUP(O79,'Offence Database'!$A$7:$D$1360,4, )</f>
        <v>-</v>
      </c>
      <c r="AP79" s="10">
        <f t="shared" ref="AP79:AU79" si="179">IF(AJ79="Non-Compoundable",$AB$1,$AC$1)</f>
        <v>0</v>
      </c>
      <c r="AQ79" s="10">
        <f t="shared" si="179"/>
        <v>0</v>
      </c>
      <c r="AR79" s="10">
        <f t="shared" si="179"/>
        <v>0</v>
      </c>
      <c r="AS79" s="10">
        <f t="shared" si="179"/>
        <v>0</v>
      </c>
      <c r="AT79" s="10">
        <f t="shared" si="179"/>
        <v>0</v>
      </c>
      <c r="AU79" s="10">
        <f t="shared" si="179"/>
        <v>0</v>
      </c>
      <c r="AV79" s="10">
        <f t="shared" si="4"/>
        <v>0</v>
      </c>
      <c r="AW79" s="17" t="str">
        <f t="shared" si="5"/>
        <v>Compoundable</v>
      </c>
      <c r="AX79" s="24"/>
      <c r="AY79" s="26">
        <f t="shared" si="6"/>
        <v>2</v>
      </c>
      <c r="AZ79" s="27">
        <f t="shared" si="7"/>
        <v>60</v>
      </c>
      <c r="BA79" s="28">
        <f t="shared" si="8"/>
        <v>0</v>
      </c>
      <c r="BB79" s="28">
        <f t="shared" ca="1" si="9"/>
        <v>0</v>
      </c>
      <c r="BC79" s="29" t="str">
        <f t="shared" si="10"/>
        <v>YES</v>
      </c>
      <c r="BD79" s="10" t="str">
        <f t="shared" si="11"/>
        <v>YES</v>
      </c>
      <c r="BE79" s="29" t="str">
        <f t="shared" ca="1" si="12"/>
        <v>NO</v>
      </c>
      <c r="BF79" s="29" t="str">
        <f t="shared" ca="1" si="13"/>
        <v>YES</v>
      </c>
      <c r="BG79" s="29" t="str">
        <f t="shared" ca="1" si="14"/>
        <v>YES</v>
      </c>
      <c r="BH79" s="29" t="str">
        <f t="shared" ca="1" si="15"/>
        <v>YES</v>
      </c>
      <c r="BI79" s="10">
        <f t="shared" ca="1" si="16"/>
        <v>1</v>
      </c>
      <c r="BJ79" s="28">
        <f t="shared" si="17"/>
        <v>0</v>
      </c>
      <c r="BK79" s="30">
        <f t="shared" si="18"/>
        <v>0</v>
      </c>
      <c r="BL79" s="31">
        <f t="shared" ca="1" si="19"/>
        <v>-119.72328767123288</v>
      </c>
      <c r="BM79" s="28">
        <f t="shared" si="20"/>
        <v>0</v>
      </c>
      <c r="BN79" s="28">
        <f t="shared" si="21"/>
        <v>0</v>
      </c>
      <c r="BO79" s="30">
        <f t="shared" si="22"/>
        <v>0</v>
      </c>
      <c r="BP79" s="31">
        <f t="shared" ca="1" si="23"/>
        <v>-119.72328767123288</v>
      </c>
      <c r="BQ79" s="32">
        <f t="shared" ca="1" si="24"/>
        <v>119.72328767123288</v>
      </c>
      <c r="BR79" s="32"/>
    </row>
    <row r="80" spans="1:70" ht="12" customHeight="1" x14ac:dyDescent="0.25">
      <c r="A80" s="10">
        <f t="shared" si="25"/>
        <v>79</v>
      </c>
      <c r="B80" s="11"/>
      <c r="C80" s="12"/>
      <c r="D80" s="13"/>
      <c r="E80" s="13"/>
      <c r="F80" s="13"/>
      <c r="G80" s="14"/>
      <c r="H80" s="15"/>
      <c r="I80" s="27"/>
      <c r="J80" s="17"/>
      <c r="K80" s="17"/>
      <c r="L80" s="17"/>
      <c r="M80" s="17"/>
      <c r="N80" s="17"/>
      <c r="O80" s="17"/>
      <c r="P80" s="10" t="str">
        <f>VLOOKUP(J80,'Offence Database'!$A$7:$B$1360,2, )</f>
        <v>-</v>
      </c>
      <c r="Q80" s="10" t="str">
        <f>VLOOKUP(K80,'Offence Database'!$A$7:$B$1360,2, )</f>
        <v>-</v>
      </c>
      <c r="R80" s="10" t="str">
        <f>VLOOKUP(L80,'Offence Database'!$A$7:$B$1360,2, )</f>
        <v>-</v>
      </c>
      <c r="S80" s="10" t="str">
        <f>VLOOKUP(M80,'Offence Database'!$A$7:$B$1360,2, )</f>
        <v>-</v>
      </c>
      <c r="T80" s="10" t="str">
        <f>VLOOKUP(N80,'Offence Database'!$A$7:$B$1360,2, )</f>
        <v>-</v>
      </c>
      <c r="U80" s="10" t="str">
        <f>VLOOKUP(O80,'Offence Database'!$A$7:$B$1360,2, )</f>
        <v>-</v>
      </c>
      <c r="V80" s="10" t="str">
        <f>VLOOKUP(J80,'Offence Database'!$A$7:$C$1360,3, )</f>
        <v>-</v>
      </c>
      <c r="W80" s="10" t="str">
        <f>VLOOKUP(K80,'Offence Database'!$A$7:$C$1360,3, )</f>
        <v>-</v>
      </c>
      <c r="X80" s="10" t="str">
        <f>VLOOKUP(L80,'Offence Database'!$A$7:$C$1360,3, )</f>
        <v>-</v>
      </c>
      <c r="Y80" s="10" t="str">
        <f>VLOOKUP(M80,'Offence Database'!$A$7:$C$1360,3, )</f>
        <v>-</v>
      </c>
      <c r="Z80" s="10" t="str">
        <f>VLOOKUP(N80,'Offence Database'!$A$7:$C$1360,3, )</f>
        <v>-</v>
      </c>
      <c r="AA80" s="10" t="str">
        <f>VLOOKUP(O80,'Offence Database'!$A$7:$C$1360,3, )</f>
        <v>-</v>
      </c>
      <c r="AB80" s="10">
        <f t="shared" ref="AB80:AG80" si="180">IF(V80="Non-Bailable",$AB$1,$AC$1)</f>
        <v>0</v>
      </c>
      <c r="AC80" s="10">
        <f t="shared" si="180"/>
        <v>0</v>
      </c>
      <c r="AD80" s="10">
        <f t="shared" si="180"/>
        <v>0</v>
      </c>
      <c r="AE80" s="10">
        <f t="shared" si="180"/>
        <v>0</v>
      </c>
      <c r="AF80" s="10">
        <f t="shared" si="180"/>
        <v>0</v>
      </c>
      <c r="AG80" s="10">
        <f t="shared" si="180"/>
        <v>0</v>
      </c>
      <c r="AH80" s="10">
        <f t="shared" si="1"/>
        <v>0</v>
      </c>
      <c r="AI80" s="17" t="str">
        <f t="shared" si="2"/>
        <v>Bailable</v>
      </c>
      <c r="AJ80" s="10" t="str">
        <f>VLOOKUP(J80,'Offence Database'!$A$7:$D$1360,4, )</f>
        <v>-</v>
      </c>
      <c r="AK80" s="10" t="str">
        <f>VLOOKUP(K80,'Offence Database'!$A$7:$D$1360,4, )</f>
        <v>-</v>
      </c>
      <c r="AL80" s="10" t="str">
        <f>VLOOKUP(L80,'Offence Database'!$A$7:$D$1360,4, )</f>
        <v>-</v>
      </c>
      <c r="AM80" s="10" t="str">
        <f>VLOOKUP(M80,'Offence Database'!$A$7:$D$1360,4, )</f>
        <v>-</v>
      </c>
      <c r="AN80" s="10" t="str">
        <f>VLOOKUP(N80,'Offence Database'!$A$7:$D$1360,4, )</f>
        <v>-</v>
      </c>
      <c r="AO80" s="10" t="str">
        <f>VLOOKUP(O80,'Offence Database'!$A$7:$D$1360,4, )</f>
        <v>-</v>
      </c>
      <c r="AP80" s="10">
        <f t="shared" ref="AP80:AU80" si="181">IF(AJ80="Non-Compoundable",$AB$1,$AC$1)</f>
        <v>0</v>
      </c>
      <c r="AQ80" s="10">
        <f t="shared" si="181"/>
        <v>0</v>
      </c>
      <c r="AR80" s="10">
        <f t="shared" si="181"/>
        <v>0</v>
      </c>
      <c r="AS80" s="10">
        <f t="shared" si="181"/>
        <v>0</v>
      </c>
      <c r="AT80" s="10">
        <f t="shared" si="181"/>
        <v>0</v>
      </c>
      <c r="AU80" s="10">
        <f t="shared" si="181"/>
        <v>0</v>
      </c>
      <c r="AV80" s="10">
        <f t="shared" si="4"/>
        <v>0</v>
      </c>
      <c r="AW80" s="17" t="str">
        <f t="shared" si="5"/>
        <v>Compoundable</v>
      </c>
      <c r="AX80" s="24"/>
      <c r="AY80" s="26">
        <f t="shared" si="6"/>
        <v>2</v>
      </c>
      <c r="AZ80" s="27">
        <f t="shared" si="7"/>
        <v>60</v>
      </c>
      <c r="BA80" s="28">
        <f t="shared" si="8"/>
        <v>0</v>
      </c>
      <c r="BB80" s="28">
        <f t="shared" ca="1" si="9"/>
        <v>0</v>
      </c>
      <c r="BC80" s="29" t="str">
        <f t="shared" si="10"/>
        <v>YES</v>
      </c>
      <c r="BD80" s="10" t="str">
        <f t="shared" si="11"/>
        <v>YES</v>
      </c>
      <c r="BE80" s="29" t="str">
        <f t="shared" ca="1" si="12"/>
        <v>NO</v>
      </c>
      <c r="BF80" s="29" t="str">
        <f t="shared" ca="1" si="13"/>
        <v>YES</v>
      </c>
      <c r="BG80" s="29" t="str">
        <f t="shared" ca="1" si="14"/>
        <v>YES</v>
      </c>
      <c r="BH80" s="29" t="str">
        <f t="shared" ca="1" si="15"/>
        <v>YES</v>
      </c>
      <c r="BI80" s="10">
        <f t="shared" ca="1" si="16"/>
        <v>1</v>
      </c>
      <c r="BJ80" s="28">
        <f t="shared" si="17"/>
        <v>0</v>
      </c>
      <c r="BK80" s="30">
        <f t="shared" si="18"/>
        <v>0</v>
      </c>
      <c r="BL80" s="31">
        <f t="shared" ca="1" si="19"/>
        <v>-119.72328767123288</v>
      </c>
      <c r="BM80" s="28">
        <f t="shared" si="20"/>
        <v>0</v>
      </c>
      <c r="BN80" s="28">
        <f t="shared" si="21"/>
        <v>0</v>
      </c>
      <c r="BO80" s="30">
        <f t="shared" si="22"/>
        <v>0</v>
      </c>
      <c r="BP80" s="31">
        <f t="shared" ca="1" si="23"/>
        <v>-119.72328767123288</v>
      </c>
      <c r="BQ80" s="32">
        <f t="shared" ca="1" si="24"/>
        <v>119.72328767123288</v>
      </c>
      <c r="BR80" s="32"/>
    </row>
    <row r="81" spans="1:70" ht="12" customHeight="1" x14ac:dyDescent="0.25">
      <c r="A81" s="10">
        <f t="shared" si="25"/>
        <v>80</v>
      </c>
      <c r="B81" s="11"/>
      <c r="C81" s="12"/>
      <c r="D81" s="13"/>
      <c r="E81" s="13"/>
      <c r="F81" s="13"/>
      <c r="G81" s="14"/>
      <c r="H81" s="15"/>
      <c r="I81" s="27"/>
      <c r="J81" s="17"/>
      <c r="K81" s="17"/>
      <c r="L81" s="17"/>
      <c r="M81" s="17"/>
      <c r="N81" s="17"/>
      <c r="O81" s="17"/>
      <c r="P81" s="10" t="str">
        <f>VLOOKUP(J81,'Offence Database'!$A$7:$B$1360,2, )</f>
        <v>-</v>
      </c>
      <c r="Q81" s="10" t="str">
        <f>VLOOKUP(K81,'Offence Database'!$A$7:$B$1360,2, )</f>
        <v>-</v>
      </c>
      <c r="R81" s="10" t="str">
        <f>VLOOKUP(L81,'Offence Database'!$A$7:$B$1360,2, )</f>
        <v>-</v>
      </c>
      <c r="S81" s="10" t="str">
        <f>VLOOKUP(M81,'Offence Database'!$A$7:$B$1360,2, )</f>
        <v>-</v>
      </c>
      <c r="T81" s="10" t="str">
        <f>VLOOKUP(N81,'Offence Database'!$A$7:$B$1360,2, )</f>
        <v>-</v>
      </c>
      <c r="U81" s="10" t="str">
        <f>VLOOKUP(O81,'Offence Database'!$A$7:$B$1360,2, )</f>
        <v>-</v>
      </c>
      <c r="V81" s="10" t="str">
        <f>VLOOKUP(J81,'Offence Database'!$A$7:$C$1360,3, )</f>
        <v>-</v>
      </c>
      <c r="W81" s="10" t="str">
        <f>VLOOKUP(K81,'Offence Database'!$A$7:$C$1360,3, )</f>
        <v>-</v>
      </c>
      <c r="X81" s="10" t="str">
        <f>VLOOKUP(L81,'Offence Database'!$A$7:$C$1360,3, )</f>
        <v>-</v>
      </c>
      <c r="Y81" s="10" t="str">
        <f>VLOOKUP(M81,'Offence Database'!$A$7:$C$1360,3, )</f>
        <v>-</v>
      </c>
      <c r="Z81" s="10" t="str">
        <f>VLOOKUP(N81,'Offence Database'!$A$7:$C$1360,3, )</f>
        <v>-</v>
      </c>
      <c r="AA81" s="10" t="str">
        <f>VLOOKUP(O81,'Offence Database'!$A$7:$C$1360,3, )</f>
        <v>-</v>
      </c>
      <c r="AB81" s="10">
        <f t="shared" ref="AB81:AG81" si="182">IF(V81="Non-Bailable",$AB$1,$AC$1)</f>
        <v>0</v>
      </c>
      <c r="AC81" s="10">
        <f t="shared" si="182"/>
        <v>0</v>
      </c>
      <c r="AD81" s="10">
        <f t="shared" si="182"/>
        <v>0</v>
      </c>
      <c r="AE81" s="10">
        <f t="shared" si="182"/>
        <v>0</v>
      </c>
      <c r="AF81" s="10">
        <f t="shared" si="182"/>
        <v>0</v>
      </c>
      <c r="AG81" s="10">
        <f t="shared" si="182"/>
        <v>0</v>
      </c>
      <c r="AH81" s="10">
        <f t="shared" si="1"/>
        <v>0</v>
      </c>
      <c r="AI81" s="17" t="str">
        <f t="shared" si="2"/>
        <v>Bailable</v>
      </c>
      <c r="AJ81" s="10" t="str">
        <f>VLOOKUP(J81,'Offence Database'!$A$7:$D$1360,4, )</f>
        <v>-</v>
      </c>
      <c r="AK81" s="10" t="str">
        <f>VLOOKUP(K81,'Offence Database'!$A$7:$D$1360,4, )</f>
        <v>-</v>
      </c>
      <c r="AL81" s="10" t="str">
        <f>VLOOKUP(L81,'Offence Database'!$A$7:$D$1360,4, )</f>
        <v>-</v>
      </c>
      <c r="AM81" s="10" t="str">
        <f>VLOOKUP(M81,'Offence Database'!$A$7:$D$1360,4, )</f>
        <v>-</v>
      </c>
      <c r="AN81" s="10" t="str">
        <f>VLOOKUP(N81,'Offence Database'!$A$7:$D$1360,4, )</f>
        <v>-</v>
      </c>
      <c r="AO81" s="10" t="str">
        <f>VLOOKUP(O81,'Offence Database'!$A$7:$D$1360,4, )</f>
        <v>-</v>
      </c>
      <c r="AP81" s="10">
        <f t="shared" ref="AP81:AU81" si="183">IF(AJ81="Non-Compoundable",$AB$1,$AC$1)</f>
        <v>0</v>
      </c>
      <c r="AQ81" s="10">
        <f t="shared" si="183"/>
        <v>0</v>
      </c>
      <c r="AR81" s="10">
        <f t="shared" si="183"/>
        <v>0</v>
      </c>
      <c r="AS81" s="10">
        <f t="shared" si="183"/>
        <v>0</v>
      </c>
      <c r="AT81" s="10">
        <f t="shared" si="183"/>
        <v>0</v>
      </c>
      <c r="AU81" s="10">
        <f t="shared" si="183"/>
        <v>0</v>
      </c>
      <c r="AV81" s="10">
        <f t="shared" si="4"/>
        <v>0</v>
      </c>
      <c r="AW81" s="17" t="str">
        <f t="shared" si="5"/>
        <v>Compoundable</v>
      </c>
      <c r="AX81" s="24"/>
      <c r="AY81" s="26">
        <f t="shared" si="6"/>
        <v>2</v>
      </c>
      <c r="AZ81" s="27">
        <f t="shared" si="7"/>
        <v>60</v>
      </c>
      <c r="BA81" s="28">
        <f t="shared" si="8"/>
        <v>0</v>
      </c>
      <c r="BB81" s="28">
        <f t="shared" ca="1" si="9"/>
        <v>0</v>
      </c>
      <c r="BC81" s="29" t="str">
        <f t="shared" si="10"/>
        <v>YES</v>
      </c>
      <c r="BD81" s="10" t="str">
        <f t="shared" si="11"/>
        <v>YES</v>
      </c>
      <c r="BE81" s="29" t="str">
        <f t="shared" ca="1" si="12"/>
        <v>NO</v>
      </c>
      <c r="BF81" s="29" t="str">
        <f t="shared" ca="1" si="13"/>
        <v>YES</v>
      </c>
      <c r="BG81" s="29" t="str">
        <f t="shared" ca="1" si="14"/>
        <v>YES</v>
      </c>
      <c r="BH81" s="29" t="str">
        <f t="shared" ca="1" si="15"/>
        <v>YES</v>
      </c>
      <c r="BI81" s="10">
        <f t="shared" ca="1" si="16"/>
        <v>1</v>
      </c>
      <c r="BJ81" s="28">
        <f t="shared" si="17"/>
        <v>0</v>
      </c>
      <c r="BK81" s="30">
        <f t="shared" si="18"/>
        <v>0</v>
      </c>
      <c r="BL81" s="31">
        <f t="shared" ca="1" si="19"/>
        <v>-119.72328767123288</v>
      </c>
      <c r="BM81" s="28">
        <f t="shared" si="20"/>
        <v>0</v>
      </c>
      <c r="BN81" s="28">
        <f t="shared" si="21"/>
        <v>0</v>
      </c>
      <c r="BO81" s="30">
        <f t="shared" si="22"/>
        <v>0</v>
      </c>
      <c r="BP81" s="31">
        <f t="shared" ca="1" si="23"/>
        <v>-119.72328767123288</v>
      </c>
      <c r="BQ81" s="32">
        <f t="shared" ca="1" si="24"/>
        <v>119.72328767123288</v>
      </c>
      <c r="BR81" s="32"/>
    </row>
    <row r="82" spans="1:70" ht="12" customHeight="1" x14ac:dyDescent="0.25">
      <c r="A82" s="10">
        <f t="shared" si="25"/>
        <v>81</v>
      </c>
      <c r="B82" s="11"/>
      <c r="C82" s="12"/>
      <c r="D82" s="13"/>
      <c r="E82" s="13"/>
      <c r="F82" s="13"/>
      <c r="G82" s="14"/>
      <c r="H82" s="15"/>
      <c r="I82" s="27"/>
      <c r="J82" s="17"/>
      <c r="K82" s="17"/>
      <c r="L82" s="17"/>
      <c r="M82" s="17"/>
      <c r="N82" s="17"/>
      <c r="O82" s="17"/>
      <c r="P82" s="10" t="str">
        <f>VLOOKUP(J82,'Offence Database'!$A$7:$B$1360,2, )</f>
        <v>-</v>
      </c>
      <c r="Q82" s="10" t="str">
        <f>VLOOKUP(K82,'Offence Database'!$A$7:$B$1360,2, )</f>
        <v>-</v>
      </c>
      <c r="R82" s="10" t="str">
        <f>VLOOKUP(L82,'Offence Database'!$A$7:$B$1360,2, )</f>
        <v>-</v>
      </c>
      <c r="S82" s="10" t="str">
        <f>VLOOKUP(M82,'Offence Database'!$A$7:$B$1360,2, )</f>
        <v>-</v>
      </c>
      <c r="T82" s="10" t="str">
        <f>VLOOKUP(N82,'Offence Database'!$A$7:$B$1360,2, )</f>
        <v>-</v>
      </c>
      <c r="U82" s="10" t="str">
        <f>VLOOKUP(O82,'Offence Database'!$A$7:$B$1360,2, )</f>
        <v>-</v>
      </c>
      <c r="V82" s="10" t="str">
        <f>VLOOKUP(J82,'Offence Database'!$A$7:$C$1360,3, )</f>
        <v>-</v>
      </c>
      <c r="W82" s="10" t="str">
        <f>VLOOKUP(K82,'Offence Database'!$A$7:$C$1360,3, )</f>
        <v>-</v>
      </c>
      <c r="X82" s="10" t="str">
        <f>VLOOKUP(L82,'Offence Database'!$A$7:$C$1360,3, )</f>
        <v>-</v>
      </c>
      <c r="Y82" s="10" t="str">
        <f>VLOOKUP(M82,'Offence Database'!$A$7:$C$1360,3, )</f>
        <v>-</v>
      </c>
      <c r="Z82" s="10" t="str">
        <f>VLOOKUP(N82,'Offence Database'!$A$7:$C$1360,3, )</f>
        <v>-</v>
      </c>
      <c r="AA82" s="10" t="str">
        <f>VLOOKUP(O82,'Offence Database'!$A$7:$C$1360,3, )</f>
        <v>-</v>
      </c>
      <c r="AB82" s="10">
        <f t="shared" ref="AB82:AG82" si="184">IF(V82="Non-Bailable",$AB$1,$AC$1)</f>
        <v>0</v>
      </c>
      <c r="AC82" s="10">
        <f t="shared" si="184"/>
        <v>0</v>
      </c>
      <c r="AD82" s="10">
        <f t="shared" si="184"/>
        <v>0</v>
      </c>
      <c r="AE82" s="10">
        <f t="shared" si="184"/>
        <v>0</v>
      </c>
      <c r="AF82" s="10">
        <f t="shared" si="184"/>
        <v>0</v>
      </c>
      <c r="AG82" s="10">
        <f t="shared" si="184"/>
        <v>0</v>
      </c>
      <c r="AH82" s="10">
        <f t="shared" si="1"/>
        <v>0</v>
      </c>
      <c r="AI82" s="17" t="str">
        <f t="shared" si="2"/>
        <v>Bailable</v>
      </c>
      <c r="AJ82" s="10" t="str">
        <f>VLOOKUP(J82,'Offence Database'!$A$7:$D$1360,4, )</f>
        <v>-</v>
      </c>
      <c r="AK82" s="10" t="str">
        <f>VLOOKUP(K82,'Offence Database'!$A$7:$D$1360,4, )</f>
        <v>-</v>
      </c>
      <c r="AL82" s="10" t="str">
        <f>VLOOKUP(L82,'Offence Database'!$A$7:$D$1360,4, )</f>
        <v>-</v>
      </c>
      <c r="AM82" s="10" t="str">
        <f>VLOOKUP(M82,'Offence Database'!$A$7:$D$1360,4, )</f>
        <v>-</v>
      </c>
      <c r="AN82" s="10" t="str">
        <f>VLOOKUP(N82,'Offence Database'!$A$7:$D$1360,4, )</f>
        <v>-</v>
      </c>
      <c r="AO82" s="10" t="str">
        <f>VLOOKUP(O82,'Offence Database'!$A$7:$D$1360,4, )</f>
        <v>-</v>
      </c>
      <c r="AP82" s="10">
        <f t="shared" ref="AP82:AU82" si="185">IF(AJ82="Non-Compoundable",$AB$1,$AC$1)</f>
        <v>0</v>
      </c>
      <c r="AQ82" s="10">
        <f t="shared" si="185"/>
        <v>0</v>
      </c>
      <c r="AR82" s="10">
        <f t="shared" si="185"/>
        <v>0</v>
      </c>
      <c r="AS82" s="10">
        <f t="shared" si="185"/>
        <v>0</v>
      </c>
      <c r="AT82" s="10">
        <f t="shared" si="185"/>
        <v>0</v>
      </c>
      <c r="AU82" s="10">
        <f t="shared" si="185"/>
        <v>0</v>
      </c>
      <c r="AV82" s="10">
        <f t="shared" si="4"/>
        <v>0</v>
      </c>
      <c r="AW82" s="17" t="str">
        <f t="shared" si="5"/>
        <v>Compoundable</v>
      </c>
      <c r="AX82" s="24"/>
      <c r="AY82" s="26">
        <f t="shared" si="6"/>
        <v>2</v>
      </c>
      <c r="AZ82" s="27">
        <f t="shared" si="7"/>
        <v>60</v>
      </c>
      <c r="BA82" s="28">
        <f t="shared" si="8"/>
        <v>0</v>
      </c>
      <c r="BB82" s="28">
        <f t="shared" ca="1" si="9"/>
        <v>0</v>
      </c>
      <c r="BC82" s="29" t="str">
        <f t="shared" si="10"/>
        <v>YES</v>
      </c>
      <c r="BD82" s="10" t="str">
        <f t="shared" si="11"/>
        <v>YES</v>
      </c>
      <c r="BE82" s="29" t="str">
        <f t="shared" ca="1" si="12"/>
        <v>NO</v>
      </c>
      <c r="BF82" s="29" t="str">
        <f t="shared" ca="1" si="13"/>
        <v>YES</v>
      </c>
      <c r="BG82" s="29" t="str">
        <f t="shared" ca="1" si="14"/>
        <v>YES</v>
      </c>
      <c r="BH82" s="29" t="str">
        <f t="shared" ca="1" si="15"/>
        <v>YES</v>
      </c>
      <c r="BI82" s="10">
        <f t="shared" ca="1" si="16"/>
        <v>1</v>
      </c>
      <c r="BJ82" s="28">
        <f t="shared" si="17"/>
        <v>0</v>
      </c>
      <c r="BK82" s="30">
        <f t="shared" si="18"/>
        <v>0</v>
      </c>
      <c r="BL82" s="31">
        <f t="shared" ca="1" si="19"/>
        <v>-119.72328767123288</v>
      </c>
      <c r="BM82" s="28">
        <f t="shared" si="20"/>
        <v>0</v>
      </c>
      <c r="BN82" s="28">
        <f t="shared" si="21"/>
        <v>0</v>
      </c>
      <c r="BO82" s="30">
        <f t="shared" si="22"/>
        <v>0</v>
      </c>
      <c r="BP82" s="31">
        <f t="shared" ca="1" si="23"/>
        <v>-119.72328767123288</v>
      </c>
      <c r="BQ82" s="32">
        <f t="shared" ca="1" si="24"/>
        <v>119.72328767123288</v>
      </c>
      <c r="BR82" s="32"/>
    </row>
    <row r="83" spans="1:70" ht="12" customHeight="1" x14ac:dyDescent="0.25">
      <c r="A83" s="10">
        <f t="shared" si="25"/>
        <v>82</v>
      </c>
      <c r="B83" s="11"/>
      <c r="C83" s="12"/>
      <c r="D83" s="13"/>
      <c r="E83" s="13"/>
      <c r="F83" s="13"/>
      <c r="G83" s="14"/>
      <c r="H83" s="15"/>
      <c r="I83" s="27"/>
      <c r="J83" s="17"/>
      <c r="K83" s="17"/>
      <c r="L83" s="17"/>
      <c r="M83" s="17"/>
      <c r="N83" s="17"/>
      <c r="O83" s="17"/>
      <c r="P83" s="10" t="str">
        <f>VLOOKUP(J83,'Offence Database'!$A$7:$B$1360,2, )</f>
        <v>-</v>
      </c>
      <c r="Q83" s="10" t="str">
        <f>VLOOKUP(K83,'Offence Database'!$A$7:$B$1360,2, )</f>
        <v>-</v>
      </c>
      <c r="R83" s="10" t="str">
        <f>VLOOKUP(L83,'Offence Database'!$A$7:$B$1360,2, )</f>
        <v>-</v>
      </c>
      <c r="S83" s="10" t="str">
        <f>VLOOKUP(M83,'Offence Database'!$A$7:$B$1360,2, )</f>
        <v>-</v>
      </c>
      <c r="T83" s="10" t="str">
        <f>VLOOKUP(N83,'Offence Database'!$A$7:$B$1360,2, )</f>
        <v>-</v>
      </c>
      <c r="U83" s="10" t="str">
        <f>VLOOKUP(O83,'Offence Database'!$A$7:$B$1360,2, )</f>
        <v>-</v>
      </c>
      <c r="V83" s="10" t="str">
        <f>VLOOKUP(J83,'Offence Database'!$A$7:$C$1360,3, )</f>
        <v>-</v>
      </c>
      <c r="W83" s="10" t="str">
        <f>VLOOKUP(K83,'Offence Database'!$A$7:$C$1360,3, )</f>
        <v>-</v>
      </c>
      <c r="X83" s="10" t="str">
        <f>VLOOKUP(L83,'Offence Database'!$A$7:$C$1360,3, )</f>
        <v>-</v>
      </c>
      <c r="Y83" s="10" t="str">
        <f>VLOOKUP(M83,'Offence Database'!$A$7:$C$1360,3, )</f>
        <v>-</v>
      </c>
      <c r="Z83" s="10" t="str">
        <f>VLOOKUP(N83,'Offence Database'!$A$7:$C$1360,3, )</f>
        <v>-</v>
      </c>
      <c r="AA83" s="10" t="str">
        <f>VLOOKUP(O83,'Offence Database'!$A$7:$C$1360,3, )</f>
        <v>-</v>
      </c>
      <c r="AB83" s="10">
        <f t="shared" ref="AB83:AG83" si="186">IF(V83="Non-Bailable",$AB$1,$AC$1)</f>
        <v>0</v>
      </c>
      <c r="AC83" s="10">
        <f t="shared" si="186"/>
        <v>0</v>
      </c>
      <c r="AD83" s="10">
        <f t="shared" si="186"/>
        <v>0</v>
      </c>
      <c r="AE83" s="10">
        <f t="shared" si="186"/>
        <v>0</v>
      </c>
      <c r="AF83" s="10">
        <f t="shared" si="186"/>
        <v>0</v>
      </c>
      <c r="AG83" s="10">
        <f t="shared" si="186"/>
        <v>0</v>
      </c>
      <c r="AH83" s="10">
        <f t="shared" si="1"/>
        <v>0</v>
      </c>
      <c r="AI83" s="17" t="str">
        <f t="shared" si="2"/>
        <v>Bailable</v>
      </c>
      <c r="AJ83" s="10" t="str">
        <f>VLOOKUP(J83,'Offence Database'!$A$7:$D$1360,4, )</f>
        <v>-</v>
      </c>
      <c r="AK83" s="10" t="str">
        <f>VLOOKUP(K83,'Offence Database'!$A$7:$D$1360,4, )</f>
        <v>-</v>
      </c>
      <c r="AL83" s="10" t="str">
        <f>VLOOKUP(L83,'Offence Database'!$A$7:$D$1360,4, )</f>
        <v>-</v>
      </c>
      <c r="AM83" s="10" t="str">
        <f>VLOOKUP(M83,'Offence Database'!$A$7:$D$1360,4, )</f>
        <v>-</v>
      </c>
      <c r="AN83" s="10" t="str">
        <f>VLOOKUP(N83,'Offence Database'!$A$7:$D$1360,4, )</f>
        <v>-</v>
      </c>
      <c r="AO83" s="10" t="str">
        <f>VLOOKUP(O83,'Offence Database'!$A$7:$D$1360,4, )</f>
        <v>-</v>
      </c>
      <c r="AP83" s="10">
        <f t="shared" ref="AP83:AU83" si="187">IF(AJ83="Non-Compoundable",$AB$1,$AC$1)</f>
        <v>0</v>
      </c>
      <c r="AQ83" s="10">
        <f t="shared" si="187"/>
        <v>0</v>
      </c>
      <c r="AR83" s="10">
        <f t="shared" si="187"/>
        <v>0</v>
      </c>
      <c r="AS83" s="10">
        <f t="shared" si="187"/>
        <v>0</v>
      </c>
      <c r="AT83" s="10">
        <f t="shared" si="187"/>
        <v>0</v>
      </c>
      <c r="AU83" s="10">
        <f t="shared" si="187"/>
        <v>0</v>
      </c>
      <c r="AV83" s="10">
        <f t="shared" si="4"/>
        <v>0</v>
      </c>
      <c r="AW83" s="17" t="str">
        <f t="shared" si="5"/>
        <v>Compoundable</v>
      </c>
      <c r="AX83" s="24"/>
      <c r="AY83" s="26">
        <f t="shared" si="6"/>
        <v>2</v>
      </c>
      <c r="AZ83" s="27">
        <f t="shared" si="7"/>
        <v>60</v>
      </c>
      <c r="BA83" s="28">
        <f t="shared" si="8"/>
        <v>0</v>
      </c>
      <c r="BB83" s="28">
        <f t="shared" ca="1" si="9"/>
        <v>0</v>
      </c>
      <c r="BC83" s="29" t="str">
        <f t="shared" si="10"/>
        <v>YES</v>
      </c>
      <c r="BD83" s="10" t="str">
        <f t="shared" si="11"/>
        <v>YES</v>
      </c>
      <c r="BE83" s="29" t="str">
        <f t="shared" ca="1" si="12"/>
        <v>NO</v>
      </c>
      <c r="BF83" s="29" t="str">
        <f t="shared" ca="1" si="13"/>
        <v>YES</v>
      </c>
      <c r="BG83" s="29" t="str">
        <f t="shared" ca="1" si="14"/>
        <v>YES</v>
      </c>
      <c r="BH83" s="29" t="str">
        <f t="shared" ca="1" si="15"/>
        <v>YES</v>
      </c>
      <c r="BI83" s="10">
        <f t="shared" ca="1" si="16"/>
        <v>1</v>
      </c>
      <c r="BJ83" s="28">
        <f t="shared" si="17"/>
        <v>0</v>
      </c>
      <c r="BK83" s="30">
        <f t="shared" si="18"/>
        <v>0</v>
      </c>
      <c r="BL83" s="31">
        <f t="shared" ca="1" si="19"/>
        <v>-119.72328767123288</v>
      </c>
      <c r="BM83" s="28">
        <f t="shared" si="20"/>
        <v>0</v>
      </c>
      <c r="BN83" s="28">
        <f t="shared" si="21"/>
        <v>0</v>
      </c>
      <c r="BO83" s="30">
        <f t="shared" si="22"/>
        <v>0</v>
      </c>
      <c r="BP83" s="31">
        <f t="shared" ca="1" si="23"/>
        <v>-119.72328767123288</v>
      </c>
      <c r="BQ83" s="32">
        <f t="shared" ca="1" si="24"/>
        <v>119.72328767123288</v>
      </c>
      <c r="BR83" s="32"/>
    </row>
    <row r="84" spans="1:70" ht="12" customHeight="1" x14ac:dyDescent="0.25">
      <c r="A84" s="10">
        <f t="shared" si="25"/>
        <v>83</v>
      </c>
      <c r="B84" s="11"/>
      <c r="C84" s="12"/>
      <c r="D84" s="13"/>
      <c r="E84" s="13"/>
      <c r="F84" s="13"/>
      <c r="G84" s="14"/>
      <c r="H84" s="15"/>
      <c r="I84" s="27"/>
      <c r="J84" s="17"/>
      <c r="K84" s="17"/>
      <c r="L84" s="17"/>
      <c r="M84" s="17"/>
      <c r="N84" s="17"/>
      <c r="O84" s="17"/>
      <c r="P84" s="10" t="str">
        <f>VLOOKUP(J84,'Offence Database'!$A$7:$B$1360,2, )</f>
        <v>-</v>
      </c>
      <c r="Q84" s="10" t="str">
        <f>VLOOKUP(K84,'Offence Database'!$A$7:$B$1360,2, )</f>
        <v>-</v>
      </c>
      <c r="R84" s="10" t="str">
        <f>VLOOKUP(L84,'Offence Database'!$A$7:$B$1360,2, )</f>
        <v>-</v>
      </c>
      <c r="S84" s="10" t="str">
        <f>VLOOKUP(M84,'Offence Database'!$A$7:$B$1360,2, )</f>
        <v>-</v>
      </c>
      <c r="T84" s="10" t="str">
        <f>VLOOKUP(N84,'Offence Database'!$A$7:$B$1360,2, )</f>
        <v>-</v>
      </c>
      <c r="U84" s="10" t="str">
        <f>VLOOKUP(O84,'Offence Database'!$A$7:$B$1360,2, )</f>
        <v>-</v>
      </c>
      <c r="V84" s="10" t="str">
        <f>VLOOKUP(J84,'Offence Database'!$A$7:$C$1360,3, )</f>
        <v>-</v>
      </c>
      <c r="W84" s="10" t="str">
        <f>VLOOKUP(K84,'Offence Database'!$A$7:$C$1360,3, )</f>
        <v>-</v>
      </c>
      <c r="X84" s="10" t="str">
        <f>VLOOKUP(L84,'Offence Database'!$A$7:$C$1360,3, )</f>
        <v>-</v>
      </c>
      <c r="Y84" s="10" t="str">
        <f>VLOOKUP(M84,'Offence Database'!$A$7:$C$1360,3, )</f>
        <v>-</v>
      </c>
      <c r="Z84" s="10" t="str">
        <f>VLOOKUP(N84,'Offence Database'!$A$7:$C$1360,3, )</f>
        <v>-</v>
      </c>
      <c r="AA84" s="10" t="str">
        <f>VLOOKUP(O84,'Offence Database'!$A$7:$C$1360,3, )</f>
        <v>-</v>
      </c>
      <c r="AB84" s="10">
        <f t="shared" ref="AB84:AG84" si="188">IF(V84="Non-Bailable",$AB$1,$AC$1)</f>
        <v>0</v>
      </c>
      <c r="AC84" s="10">
        <f t="shared" si="188"/>
        <v>0</v>
      </c>
      <c r="AD84" s="10">
        <f t="shared" si="188"/>
        <v>0</v>
      </c>
      <c r="AE84" s="10">
        <f t="shared" si="188"/>
        <v>0</v>
      </c>
      <c r="AF84" s="10">
        <f t="shared" si="188"/>
        <v>0</v>
      </c>
      <c r="AG84" s="10">
        <f t="shared" si="188"/>
        <v>0</v>
      </c>
      <c r="AH84" s="10">
        <f t="shared" si="1"/>
        <v>0</v>
      </c>
      <c r="AI84" s="17" t="str">
        <f t="shared" si="2"/>
        <v>Bailable</v>
      </c>
      <c r="AJ84" s="10" t="str">
        <f>VLOOKUP(J84,'Offence Database'!$A$7:$D$1360,4, )</f>
        <v>-</v>
      </c>
      <c r="AK84" s="10" t="str">
        <f>VLOOKUP(K84,'Offence Database'!$A$7:$D$1360,4, )</f>
        <v>-</v>
      </c>
      <c r="AL84" s="10" t="str">
        <f>VLOOKUP(L84,'Offence Database'!$A$7:$D$1360,4, )</f>
        <v>-</v>
      </c>
      <c r="AM84" s="10" t="str">
        <f>VLOOKUP(M84,'Offence Database'!$A$7:$D$1360,4, )</f>
        <v>-</v>
      </c>
      <c r="AN84" s="10" t="str">
        <f>VLOOKUP(N84,'Offence Database'!$A$7:$D$1360,4, )</f>
        <v>-</v>
      </c>
      <c r="AO84" s="10" t="str">
        <f>VLOOKUP(O84,'Offence Database'!$A$7:$D$1360,4, )</f>
        <v>-</v>
      </c>
      <c r="AP84" s="10">
        <f t="shared" ref="AP84:AU84" si="189">IF(AJ84="Non-Compoundable",$AB$1,$AC$1)</f>
        <v>0</v>
      </c>
      <c r="AQ84" s="10">
        <f t="shared" si="189"/>
        <v>0</v>
      </c>
      <c r="AR84" s="10">
        <f t="shared" si="189"/>
        <v>0</v>
      </c>
      <c r="AS84" s="10">
        <f t="shared" si="189"/>
        <v>0</v>
      </c>
      <c r="AT84" s="10">
        <f t="shared" si="189"/>
        <v>0</v>
      </c>
      <c r="AU84" s="10">
        <f t="shared" si="189"/>
        <v>0</v>
      </c>
      <c r="AV84" s="10">
        <f t="shared" si="4"/>
        <v>0</v>
      </c>
      <c r="AW84" s="17" t="str">
        <f t="shared" si="5"/>
        <v>Compoundable</v>
      </c>
      <c r="AX84" s="24"/>
      <c r="AY84" s="26">
        <f t="shared" si="6"/>
        <v>2</v>
      </c>
      <c r="AZ84" s="27">
        <f t="shared" si="7"/>
        <v>60</v>
      </c>
      <c r="BA84" s="28">
        <f t="shared" si="8"/>
        <v>0</v>
      </c>
      <c r="BB84" s="28">
        <f t="shared" ca="1" si="9"/>
        <v>0</v>
      </c>
      <c r="BC84" s="29" t="str">
        <f t="shared" si="10"/>
        <v>YES</v>
      </c>
      <c r="BD84" s="10" t="str">
        <f t="shared" si="11"/>
        <v>YES</v>
      </c>
      <c r="BE84" s="29" t="str">
        <f t="shared" ca="1" si="12"/>
        <v>NO</v>
      </c>
      <c r="BF84" s="29" t="str">
        <f t="shared" ca="1" si="13"/>
        <v>YES</v>
      </c>
      <c r="BG84" s="29" t="str">
        <f t="shared" ca="1" si="14"/>
        <v>YES</v>
      </c>
      <c r="BH84" s="29" t="str">
        <f t="shared" ca="1" si="15"/>
        <v>YES</v>
      </c>
      <c r="BI84" s="10">
        <f t="shared" ca="1" si="16"/>
        <v>1</v>
      </c>
      <c r="BJ84" s="28">
        <f t="shared" si="17"/>
        <v>0</v>
      </c>
      <c r="BK84" s="30">
        <f t="shared" si="18"/>
        <v>0</v>
      </c>
      <c r="BL84" s="31">
        <f t="shared" ca="1" si="19"/>
        <v>-119.72328767123288</v>
      </c>
      <c r="BM84" s="28">
        <f t="shared" si="20"/>
        <v>0</v>
      </c>
      <c r="BN84" s="28">
        <f t="shared" si="21"/>
        <v>0</v>
      </c>
      <c r="BO84" s="30">
        <f t="shared" si="22"/>
        <v>0</v>
      </c>
      <c r="BP84" s="31">
        <f t="shared" ca="1" si="23"/>
        <v>-119.72328767123288</v>
      </c>
      <c r="BQ84" s="32">
        <f t="shared" ca="1" si="24"/>
        <v>119.72328767123288</v>
      </c>
      <c r="BR84" s="32"/>
    </row>
    <row r="85" spans="1:70" ht="12" customHeight="1" x14ac:dyDescent="0.25">
      <c r="A85" s="10">
        <f t="shared" si="25"/>
        <v>84</v>
      </c>
      <c r="B85" s="11"/>
      <c r="C85" s="12"/>
      <c r="D85" s="13"/>
      <c r="E85" s="13"/>
      <c r="F85" s="13"/>
      <c r="G85" s="14"/>
      <c r="H85" s="15"/>
      <c r="I85" s="27"/>
      <c r="J85" s="17"/>
      <c r="K85" s="17"/>
      <c r="L85" s="17"/>
      <c r="M85" s="17"/>
      <c r="N85" s="17"/>
      <c r="O85" s="17"/>
      <c r="P85" s="10" t="str">
        <f>VLOOKUP(J85,'Offence Database'!$A$7:$B$1360,2, )</f>
        <v>-</v>
      </c>
      <c r="Q85" s="10" t="str">
        <f>VLOOKUP(K85,'Offence Database'!$A$7:$B$1360,2, )</f>
        <v>-</v>
      </c>
      <c r="R85" s="10" t="str">
        <f>VLOOKUP(L85,'Offence Database'!$A$7:$B$1360,2, )</f>
        <v>-</v>
      </c>
      <c r="S85" s="10" t="str">
        <f>VLOOKUP(M85,'Offence Database'!$A$7:$B$1360,2, )</f>
        <v>-</v>
      </c>
      <c r="T85" s="10" t="str">
        <f>VLOOKUP(N85,'Offence Database'!$A$7:$B$1360,2, )</f>
        <v>-</v>
      </c>
      <c r="U85" s="10" t="str">
        <f>VLOOKUP(O85,'Offence Database'!$A$7:$B$1360,2, )</f>
        <v>-</v>
      </c>
      <c r="V85" s="10" t="str">
        <f>VLOOKUP(J85,'Offence Database'!$A$7:$C$1360,3, )</f>
        <v>-</v>
      </c>
      <c r="W85" s="10" t="str">
        <f>VLOOKUP(K85,'Offence Database'!$A$7:$C$1360,3, )</f>
        <v>-</v>
      </c>
      <c r="X85" s="10" t="str">
        <f>VLOOKUP(L85,'Offence Database'!$A$7:$C$1360,3, )</f>
        <v>-</v>
      </c>
      <c r="Y85" s="10" t="str">
        <f>VLOOKUP(M85,'Offence Database'!$A$7:$C$1360,3, )</f>
        <v>-</v>
      </c>
      <c r="Z85" s="10" t="str">
        <f>VLOOKUP(N85,'Offence Database'!$A$7:$C$1360,3, )</f>
        <v>-</v>
      </c>
      <c r="AA85" s="10" t="str">
        <f>VLOOKUP(O85,'Offence Database'!$A$7:$C$1360,3, )</f>
        <v>-</v>
      </c>
      <c r="AB85" s="10">
        <f t="shared" ref="AB85:AG85" si="190">IF(V85="Non-Bailable",$AB$1,$AC$1)</f>
        <v>0</v>
      </c>
      <c r="AC85" s="10">
        <f t="shared" si="190"/>
        <v>0</v>
      </c>
      <c r="AD85" s="10">
        <f t="shared" si="190"/>
        <v>0</v>
      </c>
      <c r="AE85" s="10">
        <f t="shared" si="190"/>
        <v>0</v>
      </c>
      <c r="AF85" s="10">
        <f t="shared" si="190"/>
        <v>0</v>
      </c>
      <c r="AG85" s="10">
        <f t="shared" si="190"/>
        <v>0</v>
      </c>
      <c r="AH85" s="10">
        <f t="shared" si="1"/>
        <v>0</v>
      </c>
      <c r="AI85" s="17" t="str">
        <f t="shared" si="2"/>
        <v>Bailable</v>
      </c>
      <c r="AJ85" s="10" t="str">
        <f>VLOOKUP(J85,'Offence Database'!$A$7:$D$1360,4, )</f>
        <v>-</v>
      </c>
      <c r="AK85" s="10" t="str">
        <f>VLOOKUP(K85,'Offence Database'!$A$7:$D$1360,4, )</f>
        <v>-</v>
      </c>
      <c r="AL85" s="10" t="str">
        <f>VLOOKUP(L85,'Offence Database'!$A$7:$D$1360,4, )</f>
        <v>-</v>
      </c>
      <c r="AM85" s="10" t="str">
        <f>VLOOKUP(M85,'Offence Database'!$A$7:$D$1360,4, )</f>
        <v>-</v>
      </c>
      <c r="AN85" s="10" t="str">
        <f>VLOOKUP(N85,'Offence Database'!$A$7:$D$1360,4, )</f>
        <v>-</v>
      </c>
      <c r="AO85" s="10" t="str">
        <f>VLOOKUP(O85,'Offence Database'!$A$7:$D$1360,4, )</f>
        <v>-</v>
      </c>
      <c r="AP85" s="10">
        <f t="shared" ref="AP85:AU85" si="191">IF(AJ85="Non-Compoundable",$AB$1,$AC$1)</f>
        <v>0</v>
      </c>
      <c r="AQ85" s="10">
        <f t="shared" si="191"/>
        <v>0</v>
      </c>
      <c r="AR85" s="10">
        <f t="shared" si="191"/>
        <v>0</v>
      </c>
      <c r="AS85" s="10">
        <f t="shared" si="191"/>
        <v>0</v>
      </c>
      <c r="AT85" s="10">
        <f t="shared" si="191"/>
        <v>0</v>
      </c>
      <c r="AU85" s="10">
        <f t="shared" si="191"/>
        <v>0</v>
      </c>
      <c r="AV85" s="10">
        <f t="shared" si="4"/>
        <v>0</v>
      </c>
      <c r="AW85" s="17" t="str">
        <f t="shared" si="5"/>
        <v>Compoundable</v>
      </c>
      <c r="AX85" s="24"/>
      <c r="AY85" s="26">
        <f t="shared" si="6"/>
        <v>2</v>
      </c>
      <c r="AZ85" s="27">
        <f t="shared" si="7"/>
        <v>60</v>
      </c>
      <c r="BA85" s="28">
        <f t="shared" si="8"/>
        <v>0</v>
      </c>
      <c r="BB85" s="28">
        <f t="shared" ca="1" si="9"/>
        <v>0</v>
      </c>
      <c r="BC85" s="29" t="str">
        <f t="shared" si="10"/>
        <v>YES</v>
      </c>
      <c r="BD85" s="10" t="str">
        <f t="shared" si="11"/>
        <v>YES</v>
      </c>
      <c r="BE85" s="29" t="str">
        <f t="shared" ca="1" si="12"/>
        <v>NO</v>
      </c>
      <c r="BF85" s="29" t="str">
        <f t="shared" ca="1" si="13"/>
        <v>YES</v>
      </c>
      <c r="BG85" s="29" t="str">
        <f t="shared" ca="1" si="14"/>
        <v>YES</v>
      </c>
      <c r="BH85" s="29" t="str">
        <f t="shared" ca="1" si="15"/>
        <v>YES</v>
      </c>
      <c r="BI85" s="10">
        <f t="shared" ca="1" si="16"/>
        <v>1</v>
      </c>
      <c r="BJ85" s="28">
        <f t="shared" si="17"/>
        <v>0</v>
      </c>
      <c r="BK85" s="30">
        <f t="shared" si="18"/>
        <v>0</v>
      </c>
      <c r="BL85" s="31">
        <f t="shared" ca="1" si="19"/>
        <v>-119.72328767123288</v>
      </c>
      <c r="BM85" s="28">
        <f t="shared" si="20"/>
        <v>0</v>
      </c>
      <c r="BN85" s="28">
        <f t="shared" si="21"/>
        <v>0</v>
      </c>
      <c r="BO85" s="30">
        <f t="shared" si="22"/>
        <v>0</v>
      </c>
      <c r="BP85" s="31">
        <f t="shared" ca="1" si="23"/>
        <v>-119.72328767123288</v>
      </c>
      <c r="BQ85" s="32">
        <f t="shared" ca="1" si="24"/>
        <v>119.72328767123288</v>
      </c>
      <c r="BR85" s="32"/>
    </row>
    <row r="86" spans="1:70" ht="12" customHeight="1" x14ac:dyDescent="0.25">
      <c r="A86" s="10">
        <f t="shared" si="25"/>
        <v>85</v>
      </c>
      <c r="B86" s="11"/>
      <c r="C86" s="12"/>
      <c r="D86" s="13"/>
      <c r="E86" s="13"/>
      <c r="F86" s="13"/>
      <c r="G86" s="14"/>
      <c r="H86" s="15"/>
      <c r="I86" s="27"/>
      <c r="J86" s="17"/>
      <c r="K86" s="17"/>
      <c r="L86" s="17"/>
      <c r="M86" s="17"/>
      <c r="N86" s="17"/>
      <c r="O86" s="17"/>
      <c r="P86" s="10" t="str">
        <f>VLOOKUP(J86,'Offence Database'!$A$7:$B$1360,2, )</f>
        <v>-</v>
      </c>
      <c r="Q86" s="10" t="str">
        <f>VLOOKUP(K86,'Offence Database'!$A$7:$B$1360,2, )</f>
        <v>-</v>
      </c>
      <c r="R86" s="10" t="str">
        <f>VLOOKUP(L86,'Offence Database'!$A$7:$B$1360,2, )</f>
        <v>-</v>
      </c>
      <c r="S86" s="10" t="str">
        <f>VLOOKUP(M86,'Offence Database'!$A$7:$B$1360,2, )</f>
        <v>-</v>
      </c>
      <c r="T86" s="10" t="str">
        <f>VLOOKUP(N86,'Offence Database'!$A$7:$B$1360,2, )</f>
        <v>-</v>
      </c>
      <c r="U86" s="10" t="str">
        <f>VLOOKUP(O86,'Offence Database'!$A$7:$B$1360,2, )</f>
        <v>-</v>
      </c>
      <c r="V86" s="10" t="str">
        <f>VLOOKUP(J86,'Offence Database'!$A$7:$C$1360,3, )</f>
        <v>-</v>
      </c>
      <c r="W86" s="10" t="str">
        <f>VLOOKUP(K86,'Offence Database'!$A$7:$C$1360,3, )</f>
        <v>-</v>
      </c>
      <c r="X86" s="10" t="str">
        <f>VLOOKUP(L86,'Offence Database'!$A$7:$C$1360,3, )</f>
        <v>-</v>
      </c>
      <c r="Y86" s="10" t="str">
        <f>VLOOKUP(M86,'Offence Database'!$A$7:$C$1360,3, )</f>
        <v>-</v>
      </c>
      <c r="Z86" s="10" t="str">
        <f>VLOOKUP(N86,'Offence Database'!$A$7:$C$1360,3, )</f>
        <v>-</v>
      </c>
      <c r="AA86" s="10" t="str">
        <f>VLOOKUP(O86,'Offence Database'!$A$7:$C$1360,3, )</f>
        <v>-</v>
      </c>
      <c r="AB86" s="10">
        <f t="shared" ref="AB86:AG86" si="192">IF(V86="Non-Bailable",$AB$1,$AC$1)</f>
        <v>0</v>
      </c>
      <c r="AC86" s="10">
        <f t="shared" si="192"/>
        <v>0</v>
      </c>
      <c r="AD86" s="10">
        <f t="shared" si="192"/>
        <v>0</v>
      </c>
      <c r="AE86" s="10">
        <f t="shared" si="192"/>
        <v>0</v>
      </c>
      <c r="AF86" s="10">
        <f t="shared" si="192"/>
        <v>0</v>
      </c>
      <c r="AG86" s="10">
        <f t="shared" si="192"/>
        <v>0</v>
      </c>
      <c r="AH86" s="10">
        <f t="shared" si="1"/>
        <v>0</v>
      </c>
      <c r="AI86" s="17" t="str">
        <f t="shared" si="2"/>
        <v>Bailable</v>
      </c>
      <c r="AJ86" s="10" t="str">
        <f>VLOOKUP(J86,'Offence Database'!$A$7:$D$1360,4, )</f>
        <v>-</v>
      </c>
      <c r="AK86" s="10" t="str">
        <f>VLOOKUP(K86,'Offence Database'!$A$7:$D$1360,4, )</f>
        <v>-</v>
      </c>
      <c r="AL86" s="10" t="str">
        <f>VLOOKUP(L86,'Offence Database'!$A$7:$D$1360,4, )</f>
        <v>-</v>
      </c>
      <c r="AM86" s="10" t="str">
        <f>VLOOKUP(M86,'Offence Database'!$A$7:$D$1360,4, )</f>
        <v>-</v>
      </c>
      <c r="AN86" s="10" t="str">
        <f>VLOOKUP(N86,'Offence Database'!$A$7:$D$1360,4, )</f>
        <v>-</v>
      </c>
      <c r="AO86" s="10" t="str">
        <f>VLOOKUP(O86,'Offence Database'!$A$7:$D$1360,4, )</f>
        <v>-</v>
      </c>
      <c r="AP86" s="10">
        <f t="shared" ref="AP86:AU86" si="193">IF(AJ86="Non-Compoundable",$AB$1,$AC$1)</f>
        <v>0</v>
      </c>
      <c r="AQ86" s="10">
        <f t="shared" si="193"/>
        <v>0</v>
      </c>
      <c r="AR86" s="10">
        <f t="shared" si="193"/>
        <v>0</v>
      </c>
      <c r="AS86" s="10">
        <f t="shared" si="193"/>
        <v>0</v>
      </c>
      <c r="AT86" s="10">
        <f t="shared" si="193"/>
        <v>0</v>
      </c>
      <c r="AU86" s="10">
        <f t="shared" si="193"/>
        <v>0</v>
      </c>
      <c r="AV86" s="10">
        <f t="shared" si="4"/>
        <v>0</v>
      </c>
      <c r="AW86" s="17" t="str">
        <f t="shared" si="5"/>
        <v>Compoundable</v>
      </c>
      <c r="AX86" s="24"/>
      <c r="AY86" s="26">
        <f t="shared" si="6"/>
        <v>2</v>
      </c>
      <c r="AZ86" s="27">
        <f t="shared" si="7"/>
        <v>60</v>
      </c>
      <c r="BA86" s="28">
        <f t="shared" si="8"/>
        <v>0</v>
      </c>
      <c r="BB86" s="28">
        <f t="shared" ca="1" si="9"/>
        <v>0</v>
      </c>
      <c r="BC86" s="29" t="str">
        <f t="shared" si="10"/>
        <v>YES</v>
      </c>
      <c r="BD86" s="10" t="str">
        <f t="shared" si="11"/>
        <v>YES</v>
      </c>
      <c r="BE86" s="29" t="str">
        <f t="shared" ca="1" si="12"/>
        <v>NO</v>
      </c>
      <c r="BF86" s="29" t="str">
        <f t="shared" ca="1" si="13"/>
        <v>YES</v>
      </c>
      <c r="BG86" s="29" t="str">
        <f t="shared" ca="1" si="14"/>
        <v>YES</v>
      </c>
      <c r="BH86" s="29" t="str">
        <f t="shared" ca="1" si="15"/>
        <v>YES</v>
      </c>
      <c r="BI86" s="10">
        <f t="shared" ca="1" si="16"/>
        <v>1</v>
      </c>
      <c r="BJ86" s="28">
        <f t="shared" si="17"/>
        <v>0</v>
      </c>
      <c r="BK86" s="30">
        <f t="shared" si="18"/>
        <v>0</v>
      </c>
      <c r="BL86" s="31">
        <f t="shared" ca="1" si="19"/>
        <v>-119.72328767123288</v>
      </c>
      <c r="BM86" s="28">
        <f t="shared" si="20"/>
        <v>0</v>
      </c>
      <c r="BN86" s="28">
        <f t="shared" si="21"/>
        <v>0</v>
      </c>
      <c r="BO86" s="30">
        <f t="shared" si="22"/>
        <v>0</v>
      </c>
      <c r="BP86" s="31">
        <f t="shared" ca="1" si="23"/>
        <v>-119.72328767123288</v>
      </c>
      <c r="BQ86" s="32">
        <f t="shared" ca="1" si="24"/>
        <v>119.72328767123288</v>
      </c>
      <c r="BR86" s="32"/>
    </row>
    <row r="87" spans="1:70" ht="12" customHeight="1" x14ac:dyDescent="0.25">
      <c r="A87" s="10">
        <f t="shared" si="25"/>
        <v>86</v>
      </c>
      <c r="B87" s="11"/>
      <c r="C87" s="12"/>
      <c r="D87" s="13"/>
      <c r="E87" s="13"/>
      <c r="F87" s="13"/>
      <c r="G87" s="14"/>
      <c r="H87" s="15"/>
      <c r="I87" s="27"/>
      <c r="J87" s="17"/>
      <c r="K87" s="17"/>
      <c r="L87" s="17"/>
      <c r="M87" s="17"/>
      <c r="N87" s="17"/>
      <c r="O87" s="17"/>
      <c r="P87" s="10" t="str">
        <f>VLOOKUP(J87,'Offence Database'!$A$7:$B$1360,2, )</f>
        <v>-</v>
      </c>
      <c r="Q87" s="10" t="str">
        <f>VLOOKUP(K87,'Offence Database'!$A$7:$B$1360,2, )</f>
        <v>-</v>
      </c>
      <c r="R87" s="10" t="str">
        <f>VLOOKUP(L87,'Offence Database'!$A$7:$B$1360,2, )</f>
        <v>-</v>
      </c>
      <c r="S87" s="10" t="str">
        <f>VLOOKUP(M87,'Offence Database'!$A$7:$B$1360,2, )</f>
        <v>-</v>
      </c>
      <c r="T87" s="10" t="str">
        <f>VLOOKUP(N87,'Offence Database'!$A$7:$B$1360,2, )</f>
        <v>-</v>
      </c>
      <c r="U87" s="10" t="str">
        <f>VLOOKUP(O87,'Offence Database'!$A$7:$B$1360,2, )</f>
        <v>-</v>
      </c>
      <c r="V87" s="10" t="str">
        <f>VLOOKUP(J87,'Offence Database'!$A$7:$C$1360,3, )</f>
        <v>-</v>
      </c>
      <c r="W87" s="10" t="str">
        <f>VLOOKUP(K87,'Offence Database'!$A$7:$C$1360,3, )</f>
        <v>-</v>
      </c>
      <c r="X87" s="10" t="str">
        <f>VLOOKUP(L87,'Offence Database'!$A$7:$C$1360,3, )</f>
        <v>-</v>
      </c>
      <c r="Y87" s="10" t="str">
        <f>VLOOKUP(M87,'Offence Database'!$A$7:$C$1360,3, )</f>
        <v>-</v>
      </c>
      <c r="Z87" s="10" t="str">
        <f>VLOOKUP(N87,'Offence Database'!$A$7:$C$1360,3, )</f>
        <v>-</v>
      </c>
      <c r="AA87" s="10" t="str">
        <f>VLOOKUP(O87,'Offence Database'!$A$7:$C$1360,3, )</f>
        <v>-</v>
      </c>
      <c r="AB87" s="10">
        <f t="shared" ref="AB87:AG87" si="194">IF(V87="Non-Bailable",$AB$1,$AC$1)</f>
        <v>0</v>
      </c>
      <c r="AC87" s="10">
        <f t="shared" si="194"/>
        <v>0</v>
      </c>
      <c r="AD87" s="10">
        <f t="shared" si="194"/>
        <v>0</v>
      </c>
      <c r="AE87" s="10">
        <f t="shared" si="194"/>
        <v>0</v>
      </c>
      <c r="AF87" s="10">
        <f t="shared" si="194"/>
        <v>0</v>
      </c>
      <c r="AG87" s="10">
        <f t="shared" si="194"/>
        <v>0</v>
      </c>
      <c r="AH87" s="10">
        <f t="shared" si="1"/>
        <v>0</v>
      </c>
      <c r="AI87" s="17" t="str">
        <f t="shared" si="2"/>
        <v>Bailable</v>
      </c>
      <c r="AJ87" s="10" t="str">
        <f>VLOOKUP(J87,'Offence Database'!$A$7:$D$1360,4, )</f>
        <v>-</v>
      </c>
      <c r="AK87" s="10" t="str">
        <f>VLOOKUP(K87,'Offence Database'!$A$7:$D$1360,4, )</f>
        <v>-</v>
      </c>
      <c r="AL87" s="10" t="str">
        <f>VLOOKUP(L87,'Offence Database'!$A$7:$D$1360,4, )</f>
        <v>-</v>
      </c>
      <c r="AM87" s="10" t="str">
        <f>VLOOKUP(M87,'Offence Database'!$A$7:$D$1360,4, )</f>
        <v>-</v>
      </c>
      <c r="AN87" s="10" t="str">
        <f>VLOOKUP(N87,'Offence Database'!$A$7:$D$1360,4, )</f>
        <v>-</v>
      </c>
      <c r="AO87" s="10" t="str">
        <f>VLOOKUP(O87,'Offence Database'!$A$7:$D$1360,4, )</f>
        <v>-</v>
      </c>
      <c r="AP87" s="10">
        <f t="shared" ref="AP87:AU87" si="195">IF(AJ87="Non-Compoundable",$AB$1,$AC$1)</f>
        <v>0</v>
      </c>
      <c r="AQ87" s="10">
        <f t="shared" si="195"/>
        <v>0</v>
      </c>
      <c r="AR87" s="10">
        <f t="shared" si="195"/>
        <v>0</v>
      </c>
      <c r="AS87" s="10">
        <f t="shared" si="195"/>
        <v>0</v>
      </c>
      <c r="AT87" s="10">
        <f t="shared" si="195"/>
        <v>0</v>
      </c>
      <c r="AU87" s="10">
        <f t="shared" si="195"/>
        <v>0</v>
      </c>
      <c r="AV87" s="10">
        <f t="shared" si="4"/>
        <v>0</v>
      </c>
      <c r="AW87" s="17" t="str">
        <f t="shared" si="5"/>
        <v>Compoundable</v>
      </c>
      <c r="AX87" s="24"/>
      <c r="AY87" s="26">
        <f t="shared" si="6"/>
        <v>2</v>
      </c>
      <c r="AZ87" s="27">
        <f t="shared" si="7"/>
        <v>60</v>
      </c>
      <c r="BA87" s="28">
        <f t="shared" si="8"/>
        <v>0</v>
      </c>
      <c r="BB87" s="28">
        <f t="shared" ca="1" si="9"/>
        <v>0</v>
      </c>
      <c r="BC87" s="29" t="str">
        <f t="shared" si="10"/>
        <v>YES</v>
      </c>
      <c r="BD87" s="10" t="str">
        <f t="shared" si="11"/>
        <v>YES</v>
      </c>
      <c r="BE87" s="29" t="str">
        <f t="shared" ca="1" si="12"/>
        <v>NO</v>
      </c>
      <c r="BF87" s="29" t="str">
        <f t="shared" ca="1" si="13"/>
        <v>YES</v>
      </c>
      <c r="BG87" s="29" t="str">
        <f t="shared" ca="1" si="14"/>
        <v>YES</v>
      </c>
      <c r="BH87" s="29" t="str">
        <f t="shared" ca="1" si="15"/>
        <v>YES</v>
      </c>
      <c r="BI87" s="10">
        <f t="shared" ca="1" si="16"/>
        <v>1</v>
      </c>
      <c r="BJ87" s="28">
        <f t="shared" si="17"/>
        <v>0</v>
      </c>
      <c r="BK87" s="30">
        <f t="shared" si="18"/>
        <v>0</v>
      </c>
      <c r="BL87" s="31">
        <f t="shared" ca="1" si="19"/>
        <v>-119.72328767123288</v>
      </c>
      <c r="BM87" s="28">
        <f t="shared" si="20"/>
        <v>0</v>
      </c>
      <c r="BN87" s="28">
        <f t="shared" si="21"/>
        <v>0</v>
      </c>
      <c r="BO87" s="30">
        <f t="shared" si="22"/>
        <v>0</v>
      </c>
      <c r="BP87" s="31">
        <f t="shared" ca="1" si="23"/>
        <v>-119.72328767123288</v>
      </c>
      <c r="BQ87" s="32">
        <f t="shared" ca="1" si="24"/>
        <v>119.72328767123288</v>
      </c>
      <c r="BR87" s="32"/>
    </row>
    <row r="88" spans="1:70" ht="12" customHeight="1" x14ac:dyDescent="0.25">
      <c r="A88" s="10">
        <f t="shared" si="25"/>
        <v>87</v>
      </c>
      <c r="B88" s="11"/>
      <c r="C88" s="12"/>
      <c r="D88" s="13"/>
      <c r="E88" s="13"/>
      <c r="F88" s="13"/>
      <c r="G88" s="14"/>
      <c r="H88" s="15"/>
      <c r="I88" s="27"/>
      <c r="J88" s="17"/>
      <c r="K88" s="17"/>
      <c r="L88" s="17"/>
      <c r="M88" s="17"/>
      <c r="N88" s="17"/>
      <c r="O88" s="17"/>
      <c r="P88" s="10" t="str">
        <f>VLOOKUP(J88,'Offence Database'!$A$7:$B$1360,2, )</f>
        <v>-</v>
      </c>
      <c r="Q88" s="10" t="str">
        <f>VLOOKUP(K88,'Offence Database'!$A$7:$B$1360,2, )</f>
        <v>-</v>
      </c>
      <c r="R88" s="10" t="str">
        <f>VLOOKUP(L88,'Offence Database'!$A$7:$B$1360,2, )</f>
        <v>-</v>
      </c>
      <c r="S88" s="10" t="str">
        <f>VLOOKUP(M88,'Offence Database'!$A$7:$B$1360,2, )</f>
        <v>-</v>
      </c>
      <c r="T88" s="10" t="str">
        <f>VLOOKUP(N88,'Offence Database'!$A$7:$B$1360,2, )</f>
        <v>-</v>
      </c>
      <c r="U88" s="10" t="str">
        <f>VLOOKUP(O88,'Offence Database'!$A$7:$B$1360,2, )</f>
        <v>-</v>
      </c>
      <c r="V88" s="10" t="str">
        <f>VLOOKUP(J88,'Offence Database'!$A$7:$C$1360,3, )</f>
        <v>-</v>
      </c>
      <c r="W88" s="10" t="str">
        <f>VLOOKUP(K88,'Offence Database'!$A$7:$C$1360,3, )</f>
        <v>-</v>
      </c>
      <c r="X88" s="10" t="str">
        <f>VLOOKUP(L88,'Offence Database'!$A$7:$C$1360,3, )</f>
        <v>-</v>
      </c>
      <c r="Y88" s="10" t="str">
        <f>VLOOKUP(M88,'Offence Database'!$A$7:$C$1360,3, )</f>
        <v>-</v>
      </c>
      <c r="Z88" s="10" t="str">
        <f>VLOOKUP(N88,'Offence Database'!$A$7:$C$1360,3, )</f>
        <v>-</v>
      </c>
      <c r="AA88" s="10" t="str">
        <f>VLOOKUP(O88,'Offence Database'!$A$7:$C$1360,3, )</f>
        <v>-</v>
      </c>
      <c r="AB88" s="10">
        <f t="shared" ref="AB88:AG88" si="196">IF(V88="Non-Bailable",$AB$1,$AC$1)</f>
        <v>0</v>
      </c>
      <c r="AC88" s="10">
        <f t="shared" si="196"/>
        <v>0</v>
      </c>
      <c r="AD88" s="10">
        <f t="shared" si="196"/>
        <v>0</v>
      </c>
      <c r="AE88" s="10">
        <f t="shared" si="196"/>
        <v>0</v>
      </c>
      <c r="AF88" s="10">
        <f t="shared" si="196"/>
        <v>0</v>
      </c>
      <c r="AG88" s="10">
        <f t="shared" si="196"/>
        <v>0</v>
      </c>
      <c r="AH88" s="10">
        <f t="shared" si="1"/>
        <v>0</v>
      </c>
      <c r="AI88" s="17" t="str">
        <f t="shared" si="2"/>
        <v>Bailable</v>
      </c>
      <c r="AJ88" s="10" t="str">
        <f>VLOOKUP(J88,'Offence Database'!$A$7:$D$1360,4, )</f>
        <v>-</v>
      </c>
      <c r="AK88" s="10" t="str">
        <f>VLOOKUP(K88,'Offence Database'!$A$7:$D$1360,4, )</f>
        <v>-</v>
      </c>
      <c r="AL88" s="10" t="str">
        <f>VLOOKUP(L88,'Offence Database'!$A$7:$D$1360,4, )</f>
        <v>-</v>
      </c>
      <c r="AM88" s="10" t="str">
        <f>VLOOKUP(M88,'Offence Database'!$A$7:$D$1360,4, )</f>
        <v>-</v>
      </c>
      <c r="AN88" s="10" t="str">
        <f>VLOOKUP(N88,'Offence Database'!$A$7:$D$1360,4, )</f>
        <v>-</v>
      </c>
      <c r="AO88" s="10" t="str">
        <f>VLOOKUP(O88,'Offence Database'!$A$7:$D$1360,4, )</f>
        <v>-</v>
      </c>
      <c r="AP88" s="10">
        <f t="shared" ref="AP88:AU88" si="197">IF(AJ88="Non-Compoundable",$AB$1,$AC$1)</f>
        <v>0</v>
      </c>
      <c r="AQ88" s="10">
        <f t="shared" si="197"/>
        <v>0</v>
      </c>
      <c r="AR88" s="10">
        <f t="shared" si="197"/>
        <v>0</v>
      </c>
      <c r="AS88" s="10">
        <f t="shared" si="197"/>
        <v>0</v>
      </c>
      <c r="AT88" s="10">
        <f t="shared" si="197"/>
        <v>0</v>
      </c>
      <c r="AU88" s="10">
        <f t="shared" si="197"/>
        <v>0</v>
      </c>
      <c r="AV88" s="10">
        <f t="shared" si="4"/>
        <v>0</v>
      </c>
      <c r="AW88" s="17" t="str">
        <f t="shared" si="5"/>
        <v>Compoundable</v>
      </c>
      <c r="AX88" s="24"/>
      <c r="AY88" s="26">
        <f t="shared" si="6"/>
        <v>2</v>
      </c>
      <c r="AZ88" s="27">
        <f t="shared" si="7"/>
        <v>60</v>
      </c>
      <c r="BA88" s="28">
        <f t="shared" si="8"/>
        <v>0</v>
      </c>
      <c r="BB88" s="28">
        <f t="shared" ca="1" si="9"/>
        <v>0</v>
      </c>
      <c r="BC88" s="29" t="str">
        <f t="shared" si="10"/>
        <v>YES</v>
      </c>
      <c r="BD88" s="10" t="str">
        <f t="shared" si="11"/>
        <v>YES</v>
      </c>
      <c r="BE88" s="29" t="str">
        <f t="shared" ca="1" si="12"/>
        <v>NO</v>
      </c>
      <c r="BF88" s="29" t="str">
        <f t="shared" ca="1" si="13"/>
        <v>YES</v>
      </c>
      <c r="BG88" s="29" t="str">
        <f t="shared" ca="1" si="14"/>
        <v>YES</v>
      </c>
      <c r="BH88" s="29" t="str">
        <f t="shared" ca="1" si="15"/>
        <v>YES</v>
      </c>
      <c r="BI88" s="10">
        <f t="shared" ca="1" si="16"/>
        <v>1</v>
      </c>
      <c r="BJ88" s="28">
        <f t="shared" si="17"/>
        <v>0</v>
      </c>
      <c r="BK88" s="30">
        <f t="shared" si="18"/>
        <v>0</v>
      </c>
      <c r="BL88" s="31">
        <f t="shared" ca="1" si="19"/>
        <v>-119.72328767123288</v>
      </c>
      <c r="BM88" s="28">
        <f t="shared" si="20"/>
        <v>0</v>
      </c>
      <c r="BN88" s="28">
        <f t="shared" si="21"/>
        <v>0</v>
      </c>
      <c r="BO88" s="30">
        <f t="shared" si="22"/>
        <v>0</v>
      </c>
      <c r="BP88" s="31">
        <f t="shared" ca="1" si="23"/>
        <v>-119.72328767123288</v>
      </c>
      <c r="BQ88" s="32">
        <f t="shared" ca="1" si="24"/>
        <v>119.72328767123288</v>
      </c>
      <c r="BR88" s="32"/>
    </row>
    <row r="89" spans="1:70" ht="12" customHeight="1" x14ac:dyDescent="0.25">
      <c r="A89" s="10">
        <f t="shared" si="25"/>
        <v>88</v>
      </c>
      <c r="B89" s="11"/>
      <c r="C89" s="12"/>
      <c r="D89" s="13"/>
      <c r="E89" s="13"/>
      <c r="F89" s="13"/>
      <c r="G89" s="14"/>
      <c r="H89" s="15"/>
      <c r="I89" s="27"/>
      <c r="J89" s="17"/>
      <c r="K89" s="17"/>
      <c r="L89" s="17"/>
      <c r="M89" s="17"/>
      <c r="N89" s="17"/>
      <c r="O89" s="17"/>
      <c r="P89" s="10" t="str">
        <f>VLOOKUP(J89,'Offence Database'!$A$7:$B$1360,2, )</f>
        <v>-</v>
      </c>
      <c r="Q89" s="10" t="str">
        <f>VLOOKUP(K89,'Offence Database'!$A$7:$B$1360,2, )</f>
        <v>-</v>
      </c>
      <c r="R89" s="10" t="str">
        <f>VLOOKUP(L89,'Offence Database'!$A$7:$B$1360,2, )</f>
        <v>-</v>
      </c>
      <c r="S89" s="10" t="str">
        <f>VLOOKUP(M89,'Offence Database'!$A$7:$B$1360,2, )</f>
        <v>-</v>
      </c>
      <c r="T89" s="10" t="str">
        <f>VLOOKUP(N89,'Offence Database'!$A$7:$B$1360,2, )</f>
        <v>-</v>
      </c>
      <c r="U89" s="10" t="str">
        <f>VLOOKUP(O89,'Offence Database'!$A$7:$B$1360,2, )</f>
        <v>-</v>
      </c>
      <c r="V89" s="10" t="str">
        <f>VLOOKUP(J89,'Offence Database'!$A$7:$C$1360,3, )</f>
        <v>-</v>
      </c>
      <c r="W89" s="10" t="str">
        <f>VLOOKUP(K89,'Offence Database'!$A$7:$C$1360,3, )</f>
        <v>-</v>
      </c>
      <c r="X89" s="10" t="str">
        <f>VLOOKUP(L89,'Offence Database'!$A$7:$C$1360,3, )</f>
        <v>-</v>
      </c>
      <c r="Y89" s="10" t="str">
        <f>VLOOKUP(M89,'Offence Database'!$A$7:$C$1360,3, )</f>
        <v>-</v>
      </c>
      <c r="Z89" s="10" t="str">
        <f>VLOOKUP(N89,'Offence Database'!$A$7:$C$1360,3, )</f>
        <v>-</v>
      </c>
      <c r="AA89" s="10" t="str">
        <f>VLOOKUP(O89,'Offence Database'!$A$7:$C$1360,3, )</f>
        <v>-</v>
      </c>
      <c r="AB89" s="10">
        <f t="shared" ref="AB89:AG89" si="198">IF(V89="Non-Bailable",$AB$1,$AC$1)</f>
        <v>0</v>
      </c>
      <c r="AC89" s="10">
        <f t="shared" si="198"/>
        <v>0</v>
      </c>
      <c r="AD89" s="10">
        <f t="shared" si="198"/>
        <v>0</v>
      </c>
      <c r="AE89" s="10">
        <f t="shared" si="198"/>
        <v>0</v>
      </c>
      <c r="AF89" s="10">
        <f t="shared" si="198"/>
        <v>0</v>
      </c>
      <c r="AG89" s="10">
        <f t="shared" si="198"/>
        <v>0</v>
      </c>
      <c r="AH89" s="10">
        <f t="shared" si="1"/>
        <v>0</v>
      </c>
      <c r="AI89" s="17" t="str">
        <f t="shared" si="2"/>
        <v>Bailable</v>
      </c>
      <c r="AJ89" s="10" t="str">
        <f>VLOOKUP(J89,'Offence Database'!$A$7:$D$1360,4, )</f>
        <v>-</v>
      </c>
      <c r="AK89" s="10" t="str">
        <f>VLOOKUP(K89,'Offence Database'!$A$7:$D$1360,4, )</f>
        <v>-</v>
      </c>
      <c r="AL89" s="10" t="str">
        <f>VLOOKUP(L89,'Offence Database'!$A$7:$D$1360,4, )</f>
        <v>-</v>
      </c>
      <c r="AM89" s="10" t="str">
        <f>VLOOKUP(M89,'Offence Database'!$A$7:$D$1360,4, )</f>
        <v>-</v>
      </c>
      <c r="AN89" s="10" t="str">
        <f>VLOOKUP(N89,'Offence Database'!$A$7:$D$1360,4, )</f>
        <v>-</v>
      </c>
      <c r="AO89" s="10" t="str">
        <f>VLOOKUP(O89,'Offence Database'!$A$7:$D$1360,4, )</f>
        <v>-</v>
      </c>
      <c r="AP89" s="10">
        <f t="shared" ref="AP89:AU89" si="199">IF(AJ89="Non-Compoundable",$AB$1,$AC$1)</f>
        <v>0</v>
      </c>
      <c r="AQ89" s="10">
        <f t="shared" si="199"/>
        <v>0</v>
      </c>
      <c r="AR89" s="10">
        <f t="shared" si="199"/>
        <v>0</v>
      </c>
      <c r="AS89" s="10">
        <f t="shared" si="199"/>
        <v>0</v>
      </c>
      <c r="AT89" s="10">
        <f t="shared" si="199"/>
        <v>0</v>
      </c>
      <c r="AU89" s="10">
        <f t="shared" si="199"/>
        <v>0</v>
      </c>
      <c r="AV89" s="10">
        <f t="shared" si="4"/>
        <v>0</v>
      </c>
      <c r="AW89" s="17" t="str">
        <f t="shared" si="5"/>
        <v>Compoundable</v>
      </c>
      <c r="AX89" s="24"/>
      <c r="AY89" s="26">
        <f t="shared" si="6"/>
        <v>2</v>
      </c>
      <c r="AZ89" s="27">
        <f t="shared" si="7"/>
        <v>60</v>
      </c>
      <c r="BA89" s="28">
        <f t="shared" si="8"/>
        <v>0</v>
      </c>
      <c r="BB89" s="28">
        <f t="shared" ca="1" si="9"/>
        <v>0</v>
      </c>
      <c r="BC89" s="29" t="str">
        <f t="shared" si="10"/>
        <v>YES</v>
      </c>
      <c r="BD89" s="10" t="str">
        <f t="shared" si="11"/>
        <v>YES</v>
      </c>
      <c r="BE89" s="29" t="str">
        <f t="shared" ca="1" si="12"/>
        <v>NO</v>
      </c>
      <c r="BF89" s="29" t="str">
        <f t="shared" ca="1" si="13"/>
        <v>YES</v>
      </c>
      <c r="BG89" s="29" t="str">
        <f t="shared" ca="1" si="14"/>
        <v>YES</v>
      </c>
      <c r="BH89" s="29" t="str">
        <f t="shared" ca="1" si="15"/>
        <v>YES</v>
      </c>
      <c r="BI89" s="10">
        <f t="shared" ca="1" si="16"/>
        <v>1</v>
      </c>
      <c r="BJ89" s="28">
        <f t="shared" si="17"/>
        <v>0</v>
      </c>
      <c r="BK89" s="30">
        <f t="shared" si="18"/>
        <v>0</v>
      </c>
      <c r="BL89" s="31">
        <f t="shared" ca="1" si="19"/>
        <v>-119.72328767123288</v>
      </c>
      <c r="BM89" s="28">
        <f t="shared" si="20"/>
        <v>0</v>
      </c>
      <c r="BN89" s="28">
        <f t="shared" si="21"/>
        <v>0</v>
      </c>
      <c r="BO89" s="30">
        <f t="shared" si="22"/>
        <v>0</v>
      </c>
      <c r="BP89" s="31">
        <f t="shared" ca="1" si="23"/>
        <v>-119.72328767123288</v>
      </c>
      <c r="BQ89" s="32">
        <f t="shared" ca="1" si="24"/>
        <v>119.72328767123288</v>
      </c>
      <c r="BR89" s="32"/>
    </row>
    <row r="90" spans="1:70" ht="12" customHeight="1" x14ac:dyDescent="0.25">
      <c r="A90" s="10">
        <f t="shared" si="25"/>
        <v>89</v>
      </c>
      <c r="B90" s="11"/>
      <c r="C90" s="12"/>
      <c r="D90" s="13"/>
      <c r="E90" s="13"/>
      <c r="F90" s="13"/>
      <c r="G90" s="14"/>
      <c r="H90" s="15"/>
      <c r="I90" s="27"/>
      <c r="J90" s="17"/>
      <c r="K90" s="17"/>
      <c r="L90" s="17"/>
      <c r="M90" s="17"/>
      <c r="N90" s="17"/>
      <c r="O90" s="17"/>
      <c r="P90" s="10" t="str">
        <f>VLOOKUP(J90,'Offence Database'!$A$7:$B$1360,2, )</f>
        <v>-</v>
      </c>
      <c r="Q90" s="10" t="str">
        <f>VLOOKUP(K90,'Offence Database'!$A$7:$B$1360,2, )</f>
        <v>-</v>
      </c>
      <c r="R90" s="10" t="str">
        <f>VLOOKUP(L90,'Offence Database'!$A$7:$B$1360,2, )</f>
        <v>-</v>
      </c>
      <c r="S90" s="10" t="str">
        <f>VLOOKUP(M90,'Offence Database'!$A$7:$B$1360,2, )</f>
        <v>-</v>
      </c>
      <c r="T90" s="10" t="str">
        <f>VLOOKUP(N90,'Offence Database'!$A$7:$B$1360,2, )</f>
        <v>-</v>
      </c>
      <c r="U90" s="10" t="str">
        <f>VLOOKUP(O90,'Offence Database'!$A$7:$B$1360,2, )</f>
        <v>-</v>
      </c>
      <c r="V90" s="10" t="str">
        <f>VLOOKUP(J90,'Offence Database'!$A$7:$C$1360,3, )</f>
        <v>-</v>
      </c>
      <c r="W90" s="10" t="str">
        <f>VLOOKUP(K90,'Offence Database'!$A$7:$C$1360,3, )</f>
        <v>-</v>
      </c>
      <c r="X90" s="10" t="str">
        <f>VLOOKUP(L90,'Offence Database'!$A$7:$C$1360,3, )</f>
        <v>-</v>
      </c>
      <c r="Y90" s="10" t="str">
        <f>VLOOKUP(M90,'Offence Database'!$A$7:$C$1360,3, )</f>
        <v>-</v>
      </c>
      <c r="Z90" s="10" t="str">
        <f>VLOOKUP(N90,'Offence Database'!$A$7:$C$1360,3, )</f>
        <v>-</v>
      </c>
      <c r="AA90" s="10" t="str">
        <f>VLOOKUP(O90,'Offence Database'!$A$7:$C$1360,3, )</f>
        <v>-</v>
      </c>
      <c r="AB90" s="10">
        <f t="shared" ref="AB90:AG90" si="200">IF(V90="Non-Bailable",$AB$1,$AC$1)</f>
        <v>0</v>
      </c>
      <c r="AC90" s="10">
        <f t="shared" si="200"/>
        <v>0</v>
      </c>
      <c r="AD90" s="10">
        <f t="shared" si="200"/>
        <v>0</v>
      </c>
      <c r="AE90" s="10">
        <f t="shared" si="200"/>
        <v>0</v>
      </c>
      <c r="AF90" s="10">
        <f t="shared" si="200"/>
        <v>0</v>
      </c>
      <c r="AG90" s="10">
        <f t="shared" si="200"/>
        <v>0</v>
      </c>
      <c r="AH90" s="10">
        <f t="shared" si="1"/>
        <v>0</v>
      </c>
      <c r="AI90" s="17" t="str">
        <f t="shared" si="2"/>
        <v>Bailable</v>
      </c>
      <c r="AJ90" s="10" t="str">
        <f>VLOOKUP(J90,'Offence Database'!$A$7:$D$1360,4, )</f>
        <v>-</v>
      </c>
      <c r="AK90" s="10" t="str">
        <f>VLOOKUP(K90,'Offence Database'!$A$7:$D$1360,4, )</f>
        <v>-</v>
      </c>
      <c r="AL90" s="10" t="str">
        <f>VLOOKUP(L90,'Offence Database'!$A$7:$D$1360,4, )</f>
        <v>-</v>
      </c>
      <c r="AM90" s="10" t="str">
        <f>VLOOKUP(M90,'Offence Database'!$A$7:$D$1360,4, )</f>
        <v>-</v>
      </c>
      <c r="AN90" s="10" t="str">
        <f>VLOOKUP(N90,'Offence Database'!$A$7:$D$1360,4, )</f>
        <v>-</v>
      </c>
      <c r="AO90" s="10" t="str">
        <f>VLOOKUP(O90,'Offence Database'!$A$7:$D$1360,4, )</f>
        <v>-</v>
      </c>
      <c r="AP90" s="10">
        <f t="shared" ref="AP90:AU90" si="201">IF(AJ90="Non-Compoundable",$AB$1,$AC$1)</f>
        <v>0</v>
      </c>
      <c r="AQ90" s="10">
        <f t="shared" si="201"/>
        <v>0</v>
      </c>
      <c r="AR90" s="10">
        <f t="shared" si="201"/>
        <v>0</v>
      </c>
      <c r="AS90" s="10">
        <f t="shared" si="201"/>
        <v>0</v>
      </c>
      <c r="AT90" s="10">
        <f t="shared" si="201"/>
        <v>0</v>
      </c>
      <c r="AU90" s="10">
        <f t="shared" si="201"/>
        <v>0</v>
      </c>
      <c r="AV90" s="10">
        <f t="shared" si="4"/>
        <v>0</v>
      </c>
      <c r="AW90" s="17" t="str">
        <f t="shared" si="5"/>
        <v>Compoundable</v>
      </c>
      <c r="AX90" s="24"/>
      <c r="AY90" s="26">
        <f t="shared" si="6"/>
        <v>2</v>
      </c>
      <c r="AZ90" s="27">
        <f t="shared" si="7"/>
        <v>60</v>
      </c>
      <c r="BA90" s="28">
        <f t="shared" si="8"/>
        <v>0</v>
      </c>
      <c r="BB90" s="28">
        <f t="shared" ca="1" si="9"/>
        <v>0</v>
      </c>
      <c r="BC90" s="29" t="str">
        <f t="shared" si="10"/>
        <v>YES</v>
      </c>
      <c r="BD90" s="10" t="str">
        <f t="shared" si="11"/>
        <v>YES</v>
      </c>
      <c r="BE90" s="29" t="str">
        <f t="shared" ca="1" si="12"/>
        <v>NO</v>
      </c>
      <c r="BF90" s="29" t="str">
        <f t="shared" ca="1" si="13"/>
        <v>YES</v>
      </c>
      <c r="BG90" s="29" t="str">
        <f t="shared" ca="1" si="14"/>
        <v>YES</v>
      </c>
      <c r="BH90" s="29" t="str">
        <f t="shared" ca="1" si="15"/>
        <v>YES</v>
      </c>
      <c r="BI90" s="10">
        <f t="shared" ca="1" si="16"/>
        <v>1</v>
      </c>
      <c r="BJ90" s="28">
        <f t="shared" si="17"/>
        <v>0</v>
      </c>
      <c r="BK90" s="30">
        <f t="shared" si="18"/>
        <v>0</v>
      </c>
      <c r="BL90" s="31">
        <f t="shared" ca="1" si="19"/>
        <v>-119.72328767123288</v>
      </c>
      <c r="BM90" s="28">
        <f t="shared" si="20"/>
        <v>0</v>
      </c>
      <c r="BN90" s="28">
        <f t="shared" si="21"/>
        <v>0</v>
      </c>
      <c r="BO90" s="30">
        <f t="shared" si="22"/>
        <v>0</v>
      </c>
      <c r="BP90" s="31">
        <f t="shared" ca="1" si="23"/>
        <v>-119.72328767123288</v>
      </c>
      <c r="BQ90" s="32">
        <f t="shared" ca="1" si="24"/>
        <v>119.72328767123288</v>
      </c>
      <c r="BR90" s="32"/>
    </row>
    <row r="91" spans="1:70" ht="12" customHeight="1" x14ac:dyDescent="0.25">
      <c r="A91" s="10">
        <f t="shared" si="25"/>
        <v>90</v>
      </c>
      <c r="B91" s="11"/>
      <c r="C91" s="12"/>
      <c r="D91" s="13"/>
      <c r="E91" s="13"/>
      <c r="F91" s="13"/>
      <c r="G91" s="14"/>
      <c r="H91" s="15"/>
      <c r="I91" s="27"/>
      <c r="J91" s="17"/>
      <c r="K91" s="17"/>
      <c r="L91" s="17"/>
      <c r="M91" s="17"/>
      <c r="N91" s="17"/>
      <c r="O91" s="17"/>
      <c r="P91" s="10" t="str">
        <f>VLOOKUP(J91,'Offence Database'!$A$7:$B$1360,2, )</f>
        <v>-</v>
      </c>
      <c r="Q91" s="10" t="str">
        <f>VLOOKUP(K91,'Offence Database'!$A$7:$B$1360,2, )</f>
        <v>-</v>
      </c>
      <c r="R91" s="10" t="str">
        <f>VLOOKUP(L91,'Offence Database'!$A$7:$B$1360,2, )</f>
        <v>-</v>
      </c>
      <c r="S91" s="10" t="str">
        <f>VLOOKUP(M91,'Offence Database'!$A$7:$B$1360,2, )</f>
        <v>-</v>
      </c>
      <c r="T91" s="10" t="str">
        <f>VLOOKUP(N91,'Offence Database'!$A$7:$B$1360,2, )</f>
        <v>-</v>
      </c>
      <c r="U91" s="10" t="str">
        <f>VLOOKUP(O91,'Offence Database'!$A$7:$B$1360,2, )</f>
        <v>-</v>
      </c>
      <c r="V91" s="10" t="str">
        <f>VLOOKUP(J91,'Offence Database'!$A$7:$C$1360,3, )</f>
        <v>-</v>
      </c>
      <c r="W91" s="10" t="str">
        <f>VLOOKUP(K91,'Offence Database'!$A$7:$C$1360,3, )</f>
        <v>-</v>
      </c>
      <c r="X91" s="10" t="str">
        <f>VLOOKUP(L91,'Offence Database'!$A$7:$C$1360,3, )</f>
        <v>-</v>
      </c>
      <c r="Y91" s="10" t="str">
        <f>VLOOKUP(M91,'Offence Database'!$A$7:$C$1360,3, )</f>
        <v>-</v>
      </c>
      <c r="Z91" s="10" t="str">
        <f>VLOOKUP(N91,'Offence Database'!$A$7:$C$1360,3, )</f>
        <v>-</v>
      </c>
      <c r="AA91" s="10" t="str">
        <f>VLOOKUP(O91,'Offence Database'!$A$7:$C$1360,3, )</f>
        <v>-</v>
      </c>
      <c r="AB91" s="10">
        <f t="shared" ref="AB91:AG91" si="202">IF(V91="Non-Bailable",$AB$1,$AC$1)</f>
        <v>0</v>
      </c>
      <c r="AC91" s="10">
        <f t="shared" si="202"/>
        <v>0</v>
      </c>
      <c r="AD91" s="10">
        <f t="shared" si="202"/>
        <v>0</v>
      </c>
      <c r="AE91" s="10">
        <f t="shared" si="202"/>
        <v>0</v>
      </c>
      <c r="AF91" s="10">
        <f t="shared" si="202"/>
        <v>0</v>
      </c>
      <c r="AG91" s="10">
        <f t="shared" si="202"/>
        <v>0</v>
      </c>
      <c r="AH91" s="10">
        <f t="shared" si="1"/>
        <v>0</v>
      </c>
      <c r="AI91" s="17" t="str">
        <f t="shared" si="2"/>
        <v>Bailable</v>
      </c>
      <c r="AJ91" s="10" t="str">
        <f>VLOOKUP(J91,'Offence Database'!$A$7:$D$1360,4, )</f>
        <v>-</v>
      </c>
      <c r="AK91" s="10" t="str">
        <f>VLOOKUP(K91,'Offence Database'!$A$7:$D$1360,4, )</f>
        <v>-</v>
      </c>
      <c r="AL91" s="10" t="str">
        <f>VLOOKUP(L91,'Offence Database'!$A$7:$D$1360,4, )</f>
        <v>-</v>
      </c>
      <c r="AM91" s="10" t="str">
        <f>VLOOKUP(M91,'Offence Database'!$A$7:$D$1360,4, )</f>
        <v>-</v>
      </c>
      <c r="AN91" s="10" t="str">
        <f>VLOOKUP(N91,'Offence Database'!$A$7:$D$1360,4, )</f>
        <v>-</v>
      </c>
      <c r="AO91" s="10" t="str">
        <f>VLOOKUP(O91,'Offence Database'!$A$7:$D$1360,4, )</f>
        <v>-</v>
      </c>
      <c r="AP91" s="10">
        <f t="shared" ref="AP91:AU91" si="203">IF(AJ91="Non-Compoundable",$AB$1,$AC$1)</f>
        <v>0</v>
      </c>
      <c r="AQ91" s="10">
        <f t="shared" si="203"/>
        <v>0</v>
      </c>
      <c r="AR91" s="10">
        <f t="shared" si="203"/>
        <v>0</v>
      </c>
      <c r="AS91" s="10">
        <f t="shared" si="203"/>
        <v>0</v>
      </c>
      <c r="AT91" s="10">
        <f t="shared" si="203"/>
        <v>0</v>
      </c>
      <c r="AU91" s="10">
        <f t="shared" si="203"/>
        <v>0</v>
      </c>
      <c r="AV91" s="10">
        <f t="shared" si="4"/>
        <v>0</v>
      </c>
      <c r="AW91" s="17" t="str">
        <f t="shared" si="5"/>
        <v>Compoundable</v>
      </c>
      <c r="AX91" s="24"/>
      <c r="AY91" s="26">
        <f t="shared" si="6"/>
        <v>2</v>
      </c>
      <c r="AZ91" s="27">
        <f t="shared" si="7"/>
        <v>60</v>
      </c>
      <c r="BA91" s="28">
        <f t="shared" si="8"/>
        <v>0</v>
      </c>
      <c r="BB91" s="28">
        <f t="shared" ca="1" si="9"/>
        <v>0</v>
      </c>
      <c r="BC91" s="29" t="str">
        <f t="shared" si="10"/>
        <v>YES</v>
      </c>
      <c r="BD91" s="10" t="str">
        <f t="shared" si="11"/>
        <v>YES</v>
      </c>
      <c r="BE91" s="29" t="str">
        <f t="shared" ca="1" si="12"/>
        <v>NO</v>
      </c>
      <c r="BF91" s="29" t="str">
        <f t="shared" ca="1" si="13"/>
        <v>YES</v>
      </c>
      <c r="BG91" s="29" t="str">
        <f t="shared" ca="1" si="14"/>
        <v>YES</v>
      </c>
      <c r="BH91" s="29" t="str">
        <f t="shared" ca="1" si="15"/>
        <v>YES</v>
      </c>
      <c r="BI91" s="10">
        <f t="shared" ca="1" si="16"/>
        <v>1</v>
      </c>
      <c r="BJ91" s="28">
        <f t="shared" si="17"/>
        <v>0</v>
      </c>
      <c r="BK91" s="30">
        <f t="shared" si="18"/>
        <v>0</v>
      </c>
      <c r="BL91" s="31">
        <f t="shared" ca="1" si="19"/>
        <v>-119.72328767123288</v>
      </c>
      <c r="BM91" s="28">
        <f t="shared" si="20"/>
        <v>0</v>
      </c>
      <c r="BN91" s="28">
        <f t="shared" si="21"/>
        <v>0</v>
      </c>
      <c r="BO91" s="30">
        <f t="shared" si="22"/>
        <v>0</v>
      </c>
      <c r="BP91" s="31">
        <f t="shared" ca="1" si="23"/>
        <v>-119.72328767123288</v>
      </c>
      <c r="BQ91" s="32">
        <f t="shared" ca="1" si="24"/>
        <v>119.72328767123288</v>
      </c>
      <c r="BR91" s="32"/>
    </row>
    <row r="92" spans="1:70" ht="12" customHeight="1" x14ac:dyDescent="0.25">
      <c r="A92" s="10">
        <f t="shared" si="25"/>
        <v>91</v>
      </c>
      <c r="B92" s="11"/>
      <c r="C92" s="12"/>
      <c r="D92" s="13"/>
      <c r="E92" s="13"/>
      <c r="F92" s="13"/>
      <c r="G92" s="14"/>
      <c r="H92" s="15"/>
      <c r="I92" s="27"/>
      <c r="J92" s="17"/>
      <c r="K92" s="17"/>
      <c r="L92" s="17"/>
      <c r="M92" s="17"/>
      <c r="N92" s="17"/>
      <c r="O92" s="17"/>
      <c r="P92" s="10" t="str">
        <f>VLOOKUP(J92,'Offence Database'!$A$7:$B$1360,2, )</f>
        <v>-</v>
      </c>
      <c r="Q92" s="10" t="str">
        <f>VLOOKUP(K92,'Offence Database'!$A$7:$B$1360,2, )</f>
        <v>-</v>
      </c>
      <c r="R92" s="10" t="str">
        <f>VLOOKUP(L92,'Offence Database'!$A$7:$B$1360,2, )</f>
        <v>-</v>
      </c>
      <c r="S92" s="10" t="str">
        <f>VLOOKUP(M92,'Offence Database'!$A$7:$B$1360,2, )</f>
        <v>-</v>
      </c>
      <c r="T92" s="10" t="str">
        <f>VLOOKUP(N92,'Offence Database'!$A$7:$B$1360,2, )</f>
        <v>-</v>
      </c>
      <c r="U92" s="10" t="str">
        <f>VLOOKUP(O92,'Offence Database'!$A$7:$B$1360,2, )</f>
        <v>-</v>
      </c>
      <c r="V92" s="10" t="str">
        <f>VLOOKUP(J92,'Offence Database'!$A$7:$C$1360,3, )</f>
        <v>-</v>
      </c>
      <c r="W92" s="10" t="str">
        <f>VLOOKUP(K92,'Offence Database'!$A$7:$C$1360,3, )</f>
        <v>-</v>
      </c>
      <c r="X92" s="10" t="str">
        <f>VLOOKUP(L92,'Offence Database'!$A$7:$C$1360,3, )</f>
        <v>-</v>
      </c>
      <c r="Y92" s="10" t="str">
        <f>VLOOKUP(M92,'Offence Database'!$A$7:$C$1360,3, )</f>
        <v>-</v>
      </c>
      <c r="Z92" s="10" t="str">
        <f>VLOOKUP(N92,'Offence Database'!$A$7:$C$1360,3, )</f>
        <v>-</v>
      </c>
      <c r="AA92" s="10" t="str">
        <f>VLOOKUP(O92,'Offence Database'!$A$7:$C$1360,3, )</f>
        <v>-</v>
      </c>
      <c r="AB92" s="10">
        <f t="shared" ref="AB92:AG92" si="204">IF(V92="Non-Bailable",$AB$1,$AC$1)</f>
        <v>0</v>
      </c>
      <c r="AC92" s="10">
        <f t="shared" si="204"/>
        <v>0</v>
      </c>
      <c r="AD92" s="10">
        <f t="shared" si="204"/>
        <v>0</v>
      </c>
      <c r="AE92" s="10">
        <f t="shared" si="204"/>
        <v>0</v>
      </c>
      <c r="AF92" s="10">
        <f t="shared" si="204"/>
        <v>0</v>
      </c>
      <c r="AG92" s="10">
        <f t="shared" si="204"/>
        <v>0</v>
      </c>
      <c r="AH92" s="10">
        <f t="shared" si="1"/>
        <v>0</v>
      </c>
      <c r="AI92" s="17" t="str">
        <f t="shared" si="2"/>
        <v>Bailable</v>
      </c>
      <c r="AJ92" s="10" t="str">
        <f>VLOOKUP(J92,'Offence Database'!$A$7:$D$1360,4, )</f>
        <v>-</v>
      </c>
      <c r="AK92" s="10" t="str">
        <f>VLOOKUP(K92,'Offence Database'!$A$7:$D$1360,4, )</f>
        <v>-</v>
      </c>
      <c r="AL92" s="10" t="str">
        <f>VLOOKUP(L92,'Offence Database'!$A$7:$D$1360,4, )</f>
        <v>-</v>
      </c>
      <c r="AM92" s="10" t="str">
        <f>VLOOKUP(M92,'Offence Database'!$A$7:$D$1360,4, )</f>
        <v>-</v>
      </c>
      <c r="AN92" s="10" t="str">
        <f>VLOOKUP(N92,'Offence Database'!$A$7:$D$1360,4, )</f>
        <v>-</v>
      </c>
      <c r="AO92" s="10" t="str">
        <f>VLOOKUP(O92,'Offence Database'!$A$7:$D$1360,4, )</f>
        <v>-</v>
      </c>
      <c r="AP92" s="10">
        <f t="shared" ref="AP92:AU92" si="205">IF(AJ92="Non-Compoundable",$AB$1,$AC$1)</f>
        <v>0</v>
      </c>
      <c r="AQ92" s="10">
        <f t="shared" si="205"/>
        <v>0</v>
      </c>
      <c r="AR92" s="10">
        <f t="shared" si="205"/>
        <v>0</v>
      </c>
      <c r="AS92" s="10">
        <f t="shared" si="205"/>
        <v>0</v>
      </c>
      <c r="AT92" s="10">
        <f t="shared" si="205"/>
        <v>0</v>
      </c>
      <c r="AU92" s="10">
        <f t="shared" si="205"/>
        <v>0</v>
      </c>
      <c r="AV92" s="10">
        <f t="shared" si="4"/>
        <v>0</v>
      </c>
      <c r="AW92" s="17" t="str">
        <f t="shared" si="5"/>
        <v>Compoundable</v>
      </c>
      <c r="AX92" s="24"/>
      <c r="AY92" s="26">
        <f t="shared" si="6"/>
        <v>2</v>
      </c>
      <c r="AZ92" s="27">
        <f t="shared" si="7"/>
        <v>60</v>
      </c>
      <c r="BA92" s="28">
        <f t="shared" si="8"/>
        <v>0</v>
      </c>
      <c r="BB92" s="28">
        <f t="shared" ca="1" si="9"/>
        <v>0</v>
      </c>
      <c r="BC92" s="29" t="str">
        <f t="shared" si="10"/>
        <v>YES</v>
      </c>
      <c r="BD92" s="10" t="str">
        <f t="shared" si="11"/>
        <v>YES</v>
      </c>
      <c r="BE92" s="29" t="str">
        <f t="shared" ca="1" si="12"/>
        <v>NO</v>
      </c>
      <c r="BF92" s="29" t="str">
        <f t="shared" ca="1" si="13"/>
        <v>YES</v>
      </c>
      <c r="BG92" s="29" t="str">
        <f t="shared" ca="1" si="14"/>
        <v>YES</v>
      </c>
      <c r="BH92" s="29" t="str">
        <f t="shared" ca="1" si="15"/>
        <v>YES</v>
      </c>
      <c r="BI92" s="10">
        <f t="shared" ca="1" si="16"/>
        <v>1</v>
      </c>
      <c r="BJ92" s="28">
        <f t="shared" si="17"/>
        <v>0</v>
      </c>
      <c r="BK92" s="30">
        <f t="shared" si="18"/>
        <v>0</v>
      </c>
      <c r="BL92" s="31">
        <f t="shared" ca="1" si="19"/>
        <v>-119.72328767123288</v>
      </c>
      <c r="BM92" s="28">
        <f t="shared" si="20"/>
        <v>0</v>
      </c>
      <c r="BN92" s="28">
        <f t="shared" si="21"/>
        <v>0</v>
      </c>
      <c r="BO92" s="30">
        <f t="shared" si="22"/>
        <v>0</v>
      </c>
      <c r="BP92" s="31">
        <f t="shared" ca="1" si="23"/>
        <v>-119.72328767123288</v>
      </c>
      <c r="BQ92" s="32">
        <f t="shared" ca="1" si="24"/>
        <v>119.72328767123288</v>
      </c>
      <c r="BR92" s="32"/>
    </row>
    <row r="93" spans="1:70" ht="12" customHeight="1" x14ac:dyDescent="0.25">
      <c r="A93" s="10">
        <f t="shared" si="25"/>
        <v>92</v>
      </c>
      <c r="B93" s="11"/>
      <c r="C93" s="12"/>
      <c r="D93" s="13"/>
      <c r="E93" s="13"/>
      <c r="F93" s="13"/>
      <c r="G93" s="14"/>
      <c r="H93" s="15"/>
      <c r="I93" s="27"/>
      <c r="J93" s="17"/>
      <c r="K93" s="17"/>
      <c r="L93" s="17"/>
      <c r="M93" s="17"/>
      <c r="N93" s="17"/>
      <c r="O93" s="17"/>
      <c r="P93" s="10" t="str">
        <f>VLOOKUP(J93,'Offence Database'!$A$7:$B$1360,2, )</f>
        <v>-</v>
      </c>
      <c r="Q93" s="10" t="str">
        <f>VLOOKUP(K93,'Offence Database'!$A$7:$B$1360,2, )</f>
        <v>-</v>
      </c>
      <c r="R93" s="10" t="str">
        <f>VLOOKUP(L93,'Offence Database'!$A$7:$B$1360,2, )</f>
        <v>-</v>
      </c>
      <c r="S93" s="10" t="str">
        <f>VLOOKUP(M93,'Offence Database'!$A$7:$B$1360,2, )</f>
        <v>-</v>
      </c>
      <c r="T93" s="10" t="str">
        <f>VLOOKUP(N93,'Offence Database'!$A$7:$B$1360,2, )</f>
        <v>-</v>
      </c>
      <c r="U93" s="10" t="str">
        <f>VLOOKUP(O93,'Offence Database'!$A$7:$B$1360,2, )</f>
        <v>-</v>
      </c>
      <c r="V93" s="10" t="str">
        <f>VLOOKUP(J93,'Offence Database'!$A$7:$C$1360,3, )</f>
        <v>-</v>
      </c>
      <c r="W93" s="10" t="str">
        <f>VLOOKUP(K93,'Offence Database'!$A$7:$C$1360,3, )</f>
        <v>-</v>
      </c>
      <c r="X93" s="10" t="str">
        <f>VLOOKUP(L93,'Offence Database'!$A$7:$C$1360,3, )</f>
        <v>-</v>
      </c>
      <c r="Y93" s="10" t="str">
        <f>VLOOKUP(M93,'Offence Database'!$A$7:$C$1360,3, )</f>
        <v>-</v>
      </c>
      <c r="Z93" s="10" t="str">
        <f>VLOOKUP(N93,'Offence Database'!$A$7:$C$1360,3, )</f>
        <v>-</v>
      </c>
      <c r="AA93" s="10" t="str">
        <f>VLOOKUP(O93,'Offence Database'!$A$7:$C$1360,3, )</f>
        <v>-</v>
      </c>
      <c r="AB93" s="10">
        <f t="shared" ref="AB93:AG93" si="206">IF(V93="Non-Bailable",$AB$1,$AC$1)</f>
        <v>0</v>
      </c>
      <c r="AC93" s="10">
        <f t="shared" si="206"/>
        <v>0</v>
      </c>
      <c r="AD93" s="10">
        <f t="shared" si="206"/>
        <v>0</v>
      </c>
      <c r="AE93" s="10">
        <f t="shared" si="206"/>
        <v>0</v>
      </c>
      <c r="AF93" s="10">
        <f t="shared" si="206"/>
        <v>0</v>
      </c>
      <c r="AG93" s="10">
        <f t="shared" si="206"/>
        <v>0</v>
      </c>
      <c r="AH93" s="10">
        <f t="shared" si="1"/>
        <v>0</v>
      </c>
      <c r="AI93" s="17" t="str">
        <f t="shared" si="2"/>
        <v>Bailable</v>
      </c>
      <c r="AJ93" s="10" t="str">
        <f>VLOOKUP(J93,'Offence Database'!$A$7:$D$1360,4, )</f>
        <v>-</v>
      </c>
      <c r="AK93" s="10" t="str">
        <f>VLOOKUP(K93,'Offence Database'!$A$7:$D$1360,4, )</f>
        <v>-</v>
      </c>
      <c r="AL93" s="10" t="str">
        <f>VLOOKUP(L93,'Offence Database'!$A$7:$D$1360,4, )</f>
        <v>-</v>
      </c>
      <c r="AM93" s="10" t="str">
        <f>VLOOKUP(M93,'Offence Database'!$A$7:$D$1360,4, )</f>
        <v>-</v>
      </c>
      <c r="AN93" s="10" t="str">
        <f>VLOOKUP(N93,'Offence Database'!$A$7:$D$1360,4, )</f>
        <v>-</v>
      </c>
      <c r="AO93" s="10" t="str">
        <f>VLOOKUP(O93,'Offence Database'!$A$7:$D$1360,4, )</f>
        <v>-</v>
      </c>
      <c r="AP93" s="10">
        <f t="shared" ref="AP93:AU93" si="207">IF(AJ93="Non-Compoundable",$AB$1,$AC$1)</f>
        <v>0</v>
      </c>
      <c r="AQ93" s="10">
        <f t="shared" si="207"/>
        <v>0</v>
      </c>
      <c r="AR93" s="10">
        <f t="shared" si="207"/>
        <v>0</v>
      </c>
      <c r="AS93" s="10">
        <f t="shared" si="207"/>
        <v>0</v>
      </c>
      <c r="AT93" s="10">
        <f t="shared" si="207"/>
        <v>0</v>
      </c>
      <c r="AU93" s="10">
        <f t="shared" si="207"/>
        <v>0</v>
      </c>
      <c r="AV93" s="10">
        <f t="shared" si="4"/>
        <v>0</v>
      </c>
      <c r="AW93" s="17" t="str">
        <f t="shared" si="5"/>
        <v>Compoundable</v>
      </c>
      <c r="AX93" s="24"/>
      <c r="AY93" s="26">
        <f t="shared" si="6"/>
        <v>2</v>
      </c>
      <c r="AZ93" s="27">
        <f t="shared" si="7"/>
        <v>60</v>
      </c>
      <c r="BA93" s="28">
        <f t="shared" si="8"/>
        <v>0</v>
      </c>
      <c r="BB93" s="28">
        <f t="shared" ca="1" si="9"/>
        <v>0</v>
      </c>
      <c r="BC93" s="29" t="str">
        <f t="shared" si="10"/>
        <v>YES</v>
      </c>
      <c r="BD93" s="10" t="str">
        <f t="shared" si="11"/>
        <v>YES</v>
      </c>
      <c r="BE93" s="29" t="str">
        <f t="shared" ca="1" si="12"/>
        <v>NO</v>
      </c>
      <c r="BF93" s="29" t="str">
        <f t="shared" ca="1" si="13"/>
        <v>YES</v>
      </c>
      <c r="BG93" s="29" t="str">
        <f t="shared" ca="1" si="14"/>
        <v>YES</v>
      </c>
      <c r="BH93" s="29" t="str">
        <f t="shared" ca="1" si="15"/>
        <v>YES</v>
      </c>
      <c r="BI93" s="10">
        <f t="shared" ca="1" si="16"/>
        <v>1</v>
      </c>
      <c r="BJ93" s="28">
        <f t="shared" si="17"/>
        <v>0</v>
      </c>
      <c r="BK93" s="30">
        <f t="shared" si="18"/>
        <v>0</v>
      </c>
      <c r="BL93" s="31">
        <f t="shared" ca="1" si="19"/>
        <v>-119.72328767123288</v>
      </c>
      <c r="BM93" s="28">
        <f t="shared" si="20"/>
        <v>0</v>
      </c>
      <c r="BN93" s="28">
        <f t="shared" si="21"/>
        <v>0</v>
      </c>
      <c r="BO93" s="30">
        <f t="shared" si="22"/>
        <v>0</v>
      </c>
      <c r="BP93" s="31">
        <f t="shared" ca="1" si="23"/>
        <v>-119.72328767123288</v>
      </c>
      <c r="BQ93" s="32">
        <f t="shared" ca="1" si="24"/>
        <v>119.72328767123288</v>
      </c>
      <c r="BR93" s="32"/>
    </row>
    <row r="94" spans="1:70" ht="12" customHeight="1" x14ac:dyDescent="0.25">
      <c r="A94" s="10">
        <f t="shared" si="25"/>
        <v>93</v>
      </c>
      <c r="B94" s="11"/>
      <c r="C94" s="12"/>
      <c r="D94" s="13"/>
      <c r="E94" s="13"/>
      <c r="F94" s="13"/>
      <c r="G94" s="14"/>
      <c r="H94" s="15"/>
      <c r="I94" s="27"/>
      <c r="J94" s="17"/>
      <c r="K94" s="17"/>
      <c r="L94" s="17"/>
      <c r="M94" s="17"/>
      <c r="N94" s="17"/>
      <c r="O94" s="17"/>
      <c r="P94" s="10" t="str">
        <f>VLOOKUP(J94,'Offence Database'!$A$7:$B$1360,2, )</f>
        <v>-</v>
      </c>
      <c r="Q94" s="10" t="str">
        <f>VLOOKUP(K94,'Offence Database'!$A$7:$B$1360,2, )</f>
        <v>-</v>
      </c>
      <c r="R94" s="10" t="str">
        <f>VLOOKUP(L94,'Offence Database'!$A$7:$B$1360,2, )</f>
        <v>-</v>
      </c>
      <c r="S94" s="10" t="str">
        <f>VLOOKUP(M94,'Offence Database'!$A$7:$B$1360,2, )</f>
        <v>-</v>
      </c>
      <c r="T94" s="10" t="str">
        <f>VLOOKUP(N94,'Offence Database'!$A$7:$B$1360,2, )</f>
        <v>-</v>
      </c>
      <c r="U94" s="10" t="str">
        <f>VLOOKUP(O94,'Offence Database'!$A$7:$B$1360,2, )</f>
        <v>-</v>
      </c>
      <c r="V94" s="10" t="str">
        <f>VLOOKUP(J94,'Offence Database'!$A$7:$C$1360,3, )</f>
        <v>-</v>
      </c>
      <c r="W94" s="10" t="str">
        <f>VLOOKUP(K94,'Offence Database'!$A$7:$C$1360,3, )</f>
        <v>-</v>
      </c>
      <c r="X94" s="10" t="str">
        <f>VLOOKUP(L94,'Offence Database'!$A$7:$C$1360,3, )</f>
        <v>-</v>
      </c>
      <c r="Y94" s="10" t="str">
        <f>VLOOKUP(M94,'Offence Database'!$A$7:$C$1360,3, )</f>
        <v>-</v>
      </c>
      <c r="Z94" s="10" t="str">
        <f>VLOOKUP(N94,'Offence Database'!$A$7:$C$1360,3, )</f>
        <v>-</v>
      </c>
      <c r="AA94" s="10" t="str">
        <f>VLOOKUP(O94,'Offence Database'!$A$7:$C$1360,3, )</f>
        <v>-</v>
      </c>
      <c r="AB94" s="10">
        <f t="shared" ref="AB94:AG94" si="208">IF(V94="Non-Bailable",$AB$1,$AC$1)</f>
        <v>0</v>
      </c>
      <c r="AC94" s="10">
        <f t="shared" si="208"/>
        <v>0</v>
      </c>
      <c r="AD94" s="10">
        <f t="shared" si="208"/>
        <v>0</v>
      </c>
      <c r="AE94" s="10">
        <f t="shared" si="208"/>
        <v>0</v>
      </c>
      <c r="AF94" s="10">
        <f t="shared" si="208"/>
        <v>0</v>
      </c>
      <c r="AG94" s="10">
        <f t="shared" si="208"/>
        <v>0</v>
      </c>
      <c r="AH94" s="10">
        <f t="shared" si="1"/>
        <v>0</v>
      </c>
      <c r="AI94" s="17" t="str">
        <f t="shared" si="2"/>
        <v>Bailable</v>
      </c>
      <c r="AJ94" s="10" t="str">
        <f>VLOOKUP(J94,'Offence Database'!$A$7:$D$1360,4, )</f>
        <v>-</v>
      </c>
      <c r="AK94" s="10" t="str">
        <f>VLOOKUP(K94,'Offence Database'!$A$7:$D$1360,4, )</f>
        <v>-</v>
      </c>
      <c r="AL94" s="10" t="str">
        <f>VLOOKUP(L94,'Offence Database'!$A$7:$D$1360,4, )</f>
        <v>-</v>
      </c>
      <c r="AM94" s="10" t="str">
        <f>VLOOKUP(M94,'Offence Database'!$A$7:$D$1360,4, )</f>
        <v>-</v>
      </c>
      <c r="AN94" s="10" t="str">
        <f>VLOOKUP(N94,'Offence Database'!$A$7:$D$1360,4, )</f>
        <v>-</v>
      </c>
      <c r="AO94" s="10" t="str">
        <f>VLOOKUP(O94,'Offence Database'!$A$7:$D$1360,4, )</f>
        <v>-</v>
      </c>
      <c r="AP94" s="10">
        <f t="shared" ref="AP94:AU94" si="209">IF(AJ94="Non-Compoundable",$AB$1,$AC$1)</f>
        <v>0</v>
      </c>
      <c r="AQ94" s="10">
        <f t="shared" si="209"/>
        <v>0</v>
      </c>
      <c r="AR94" s="10">
        <f t="shared" si="209"/>
        <v>0</v>
      </c>
      <c r="AS94" s="10">
        <f t="shared" si="209"/>
        <v>0</v>
      </c>
      <c r="AT94" s="10">
        <f t="shared" si="209"/>
        <v>0</v>
      </c>
      <c r="AU94" s="10">
        <f t="shared" si="209"/>
        <v>0</v>
      </c>
      <c r="AV94" s="10">
        <f t="shared" si="4"/>
        <v>0</v>
      </c>
      <c r="AW94" s="17" t="str">
        <f t="shared" si="5"/>
        <v>Compoundable</v>
      </c>
      <c r="AX94" s="24"/>
      <c r="AY94" s="26">
        <f t="shared" si="6"/>
        <v>2</v>
      </c>
      <c r="AZ94" s="27">
        <f t="shared" si="7"/>
        <v>60</v>
      </c>
      <c r="BA94" s="28">
        <f t="shared" si="8"/>
        <v>0</v>
      </c>
      <c r="BB94" s="28">
        <f t="shared" ca="1" si="9"/>
        <v>0</v>
      </c>
      <c r="BC94" s="29" t="str">
        <f t="shared" si="10"/>
        <v>YES</v>
      </c>
      <c r="BD94" s="10" t="str">
        <f t="shared" si="11"/>
        <v>YES</v>
      </c>
      <c r="BE94" s="29" t="str">
        <f t="shared" ca="1" si="12"/>
        <v>NO</v>
      </c>
      <c r="BF94" s="29" t="str">
        <f t="shared" ca="1" si="13"/>
        <v>YES</v>
      </c>
      <c r="BG94" s="29" t="str">
        <f t="shared" ca="1" si="14"/>
        <v>YES</v>
      </c>
      <c r="BH94" s="29" t="str">
        <f t="shared" ca="1" si="15"/>
        <v>YES</v>
      </c>
      <c r="BI94" s="10">
        <f t="shared" ca="1" si="16"/>
        <v>1</v>
      </c>
      <c r="BJ94" s="28">
        <f t="shared" si="17"/>
        <v>0</v>
      </c>
      <c r="BK94" s="30">
        <f t="shared" si="18"/>
        <v>0</v>
      </c>
      <c r="BL94" s="31">
        <f t="shared" ca="1" si="19"/>
        <v>-119.72328767123288</v>
      </c>
      <c r="BM94" s="28">
        <f t="shared" si="20"/>
        <v>0</v>
      </c>
      <c r="BN94" s="28">
        <f t="shared" si="21"/>
        <v>0</v>
      </c>
      <c r="BO94" s="30">
        <f t="shared" si="22"/>
        <v>0</v>
      </c>
      <c r="BP94" s="31">
        <f t="shared" ca="1" si="23"/>
        <v>-119.72328767123288</v>
      </c>
      <c r="BQ94" s="32">
        <f t="shared" ca="1" si="24"/>
        <v>119.72328767123288</v>
      </c>
      <c r="BR94" s="32"/>
    </row>
    <row r="95" spans="1:70" ht="12" customHeight="1" x14ac:dyDescent="0.25">
      <c r="A95" s="10">
        <f t="shared" si="25"/>
        <v>94</v>
      </c>
      <c r="B95" s="11"/>
      <c r="C95" s="12"/>
      <c r="D95" s="13"/>
      <c r="E95" s="13"/>
      <c r="F95" s="13"/>
      <c r="G95" s="14"/>
      <c r="H95" s="15"/>
      <c r="I95" s="27"/>
      <c r="J95" s="17"/>
      <c r="K95" s="17"/>
      <c r="L95" s="17"/>
      <c r="M95" s="17"/>
      <c r="N95" s="17"/>
      <c r="O95" s="17"/>
      <c r="P95" s="10" t="str">
        <f>VLOOKUP(J95,'Offence Database'!$A$7:$B$1360,2, )</f>
        <v>-</v>
      </c>
      <c r="Q95" s="10" t="str">
        <f>VLOOKUP(K95,'Offence Database'!$A$7:$B$1360,2, )</f>
        <v>-</v>
      </c>
      <c r="R95" s="10" t="str">
        <f>VLOOKUP(L95,'Offence Database'!$A$7:$B$1360,2, )</f>
        <v>-</v>
      </c>
      <c r="S95" s="10" t="str">
        <f>VLOOKUP(M95,'Offence Database'!$A$7:$B$1360,2, )</f>
        <v>-</v>
      </c>
      <c r="T95" s="10" t="str">
        <f>VLOOKUP(N95,'Offence Database'!$A$7:$B$1360,2, )</f>
        <v>-</v>
      </c>
      <c r="U95" s="10" t="str">
        <f>VLOOKUP(O95,'Offence Database'!$A$7:$B$1360,2, )</f>
        <v>-</v>
      </c>
      <c r="V95" s="10" t="str">
        <f>VLOOKUP(J95,'Offence Database'!$A$7:$C$1360,3, )</f>
        <v>-</v>
      </c>
      <c r="W95" s="10" t="str">
        <f>VLOOKUP(K95,'Offence Database'!$A$7:$C$1360,3, )</f>
        <v>-</v>
      </c>
      <c r="X95" s="10" t="str">
        <f>VLOOKUP(L95,'Offence Database'!$A$7:$C$1360,3, )</f>
        <v>-</v>
      </c>
      <c r="Y95" s="10" t="str">
        <f>VLOOKUP(M95,'Offence Database'!$A$7:$C$1360,3, )</f>
        <v>-</v>
      </c>
      <c r="Z95" s="10" t="str">
        <f>VLOOKUP(N95,'Offence Database'!$A$7:$C$1360,3, )</f>
        <v>-</v>
      </c>
      <c r="AA95" s="10" t="str">
        <f>VLOOKUP(O95,'Offence Database'!$A$7:$C$1360,3, )</f>
        <v>-</v>
      </c>
      <c r="AB95" s="10">
        <f t="shared" ref="AB95:AG95" si="210">IF(V95="Non-Bailable",$AB$1,$AC$1)</f>
        <v>0</v>
      </c>
      <c r="AC95" s="10">
        <f t="shared" si="210"/>
        <v>0</v>
      </c>
      <c r="AD95" s="10">
        <f t="shared" si="210"/>
        <v>0</v>
      </c>
      <c r="AE95" s="10">
        <f t="shared" si="210"/>
        <v>0</v>
      </c>
      <c r="AF95" s="10">
        <f t="shared" si="210"/>
        <v>0</v>
      </c>
      <c r="AG95" s="10">
        <f t="shared" si="210"/>
        <v>0</v>
      </c>
      <c r="AH95" s="10">
        <f t="shared" si="1"/>
        <v>0</v>
      </c>
      <c r="AI95" s="17" t="str">
        <f t="shared" si="2"/>
        <v>Bailable</v>
      </c>
      <c r="AJ95" s="10" t="str">
        <f>VLOOKUP(J95,'Offence Database'!$A$7:$D$1360,4, )</f>
        <v>-</v>
      </c>
      <c r="AK95" s="10" t="str">
        <f>VLOOKUP(K95,'Offence Database'!$A$7:$D$1360,4, )</f>
        <v>-</v>
      </c>
      <c r="AL95" s="10" t="str">
        <f>VLOOKUP(L95,'Offence Database'!$A$7:$D$1360,4, )</f>
        <v>-</v>
      </c>
      <c r="AM95" s="10" t="str">
        <f>VLOOKUP(M95,'Offence Database'!$A$7:$D$1360,4, )</f>
        <v>-</v>
      </c>
      <c r="AN95" s="10" t="str">
        <f>VLOOKUP(N95,'Offence Database'!$A$7:$D$1360,4, )</f>
        <v>-</v>
      </c>
      <c r="AO95" s="10" t="str">
        <f>VLOOKUP(O95,'Offence Database'!$A$7:$D$1360,4, )</f>
        <v>-</v>
      </c>
      <c r="AP95" s="10">
        <f t="shared" ref="AP95:AU95" si="211">IF(AJ95="Non-Compoundable",$AB$1,$AC$1)</f>
        <v>0</v>
      </c>
      <c r="AQ95" s="10">
        <f t="shared" si="211"/>
        <v>0</v>
      </c>
      <c r="AR95" s="10">
        <f t="shared" si="211"/>
        <v>0</v>
      </c>
      <c r="AS95" s="10">
        <f t="shared" si="211"/>
        <v>0</v>
      </c>
      <c r="AT95" s="10">
        <f t="shared" si="211"/>
        <v>0</v>
      </c>
      <c r="AU95" s="10">
        <f t="shared" si="211"/>
        <v>0</v>
      </c>
      <c r="AV95" s="10">
        <f t="shared" si="4"/>
        <v>0</v>
      </c>
      <c r="AW95" s="17" t="str">
        <f t="shared" si="5"/>
        <v>Compoundable</v>
      </c>
      <c r="AX95" s="24"/>
      <c r="AY95" s="26">
        <f t="shared" si="6"/>
        <v>2</v>
      </c>
      <c r="AZ95" s="27">
        <f t="shared" si="7"/>
        <v>60</v>
      </c>
      <c r="BA95" s="28">
        <f t="shared" si="8"/>
        <v>0</v>
      </c>
      <c r="BB95" s="28">
        <f t="shared" ca="1" si="9"/>
        <v>0</v>
      </c>
      <c r="BC95" s="29" t="str">
        <f t="shared" si="10"/>
        <v>YES</v>
      </c>
      <c r="BD95" s="10" t="str">
        <f t="shared" si="11"/>
        <v>YES</v>
      </c>
      <c r="BE95" s="29" t="str">
        <f t="shared" ca="1" si="12"/>
        <v>NO</v>
      </c>
      <c r="BF95" s="29" t="str">
        <f t="shared" ca="1" si="13"/>
        <v>YES</v>
      </c>
      <c r="BG95" s="29" t="str">
        <f t="shared" ca="1" si="14"/>
        <v>YES</v>
      </c>
      <c r="BH95" s="29" t="str">
        <f t="shared" ca="1" si="15"/>
        <v>YES</v>
      </c>
      <c r="BI95" s="10">
        <f t="shared" ca="1" si="16"/>
        <v>1</v>
      </c>
      <c r="BJ95" s="28">
        <f t="shared" si="17"/>
        <v>0</v>
      </c>
      <c r="BK95" s="30">
        <f t="shared" si="18"/>
        <v>0</v>
      </c>
      <c r="BL95" s="31">
        <f t="shared" ca="1" si="19"/>
        <v>-119.72328767123288</v>
      </c>
      <c r="BM95" s="28">
        <f t="shared" si="20"/>
        <v>0</v>
      </c>
      <c r="BN95" s="28">
        <f t="shared" si="21"/>
        <v>0</v>
      </c>
      <c r="BO95" s="30">
        <f t="shared" si="22"/>
        <v>0</v>
      </c>
      <c r="BP95" s="31">
        <f t="shared" ca="1" si="23"/>
        <v>-119.72328767123288</v>
      </c>
      <c r="BQ95" s="32">
        <f t="shared" ca="1" si="24"/>
        <v>119.72328767123288</v>
      </c>
      <c r="BR95" s="32"/>
    </row>
    <row r="96" spans="1:70" ht="12" customHeight="1" x14ac:dyDescent="0.25">
      <c r="A96" s="10">
        <f t="shared" si="25"/>
        <v>95</v>
      </c>
      <c r="B96" s="11"/>
      <c r="C96" s="12"/>
      <c r="D96" s="13"/>
      <c r="E96" s="13"/>
      <c r="F96" s="13"/>
      <c r="G96" s="14"/>
      <c r="H96" s="15"/>
      <c r="I96" s="27"/>
      <c r="J96" s="17"/>
      <c r="K96" s="17"/>
      <c r="L96" s="17"/>
      <c r="M96" s="17"/>
      <c r="N96" s="17"/>
      <c r="O96" s="17"/>
      <c r="P96" s="10" t="str">
        <f>VLOOKUP(J96,'Offence Database'!$A$7:$B$1360,2, )</f>
        <v>-</v>
      </c>
      <c r="Q96" s="10" t="str">
        <f>VLOOKUP(K96,'Offence Database'!$A$7:$B$1360,2, )</f>
        <v>-</v>
      </c>
      <c r="R96" s="10" t="str">
        <f>VLOOKUP(L96,'Offence Database'!$A$7:$B$1360,2, )</f>
        <v>-</v>
      </c>
      <c r="S96" s="10" t="str">
        <f>VLOOKUP(M96,'Offence Database'!$A$7:$B$1360,2, )</f>
        <v>-</v>
      </c>
      <c r="T96" s="10" t="str">
        <f>VLOOKUP(N96,'Offence Database'!$A$7:$B$1360,2, )</f>
        <v>-</v>
      </c>
      <c r="U96" s="10" t="str">
        <f>VLOOKUP(O96,'Offence Database'!$A$7:$B$1360,2, )</f>
        <v>-</v>
      </c>
      <c r="V96" s="10" t="str">
        <f>VLOOKUP(J96,'Offence Database'!$A$7:$C$1360,3, )</f>
        <v>-</v>
      </c>
      <c r="W96" s="10" t="str">
        <f>VLOOKUP(K96,'Offence Database'!$A$7:$C$1360,3, )</f>
        <v>-</v>
      </c>
      <c r="X96" s="10" t="str">
        <f>VLOOKUP(L96,'Offence Database'!$A$7:$C$1360,3, )</f>
        <v>-</v>
      </c>
      <c r="Y96" s="10" t="str">
        <f>VLOOKUP(M96,'Offence Database'!$A$7:$C$1360,3, )</f>
        <v>-</v>
      </c>
      <c r="Z96" s="10" t="str">
        <f>VLOOKUP(N96,'Offence Database'!$A$7:$C$1360,3, )</f>
        <v>-</v>
      </c>
      <c r="AA96" s="10" t="str">
        <f>VLOOKUP(O96,'Offence Database'!$A$7:$C$1360,3, )</f>
        <v>-</v>
      </c>
      <c r="AB96" s="10">
        <f t="shared" ref="AB96:AG96" si="212">IF(V96="Non-Bailable",$AB$1,$AC$1)</f>
        <v>0</v>
      </c>
      <c r="AC96" s="10">
        <f t="shared" si="212"/>
        <v>0</v>
      </c>
      <c r="AD96" s="10">
        <f t="shared" si="212"/>
        <v>0</v>
      </c>
      <c r="AE96" s="10">
        <f t="shared" si="212"/>
        <v>0</v>
      </c>
      <c r="AF96" s="10">
        <f t="shared" si="212"/>
        <v>0</v>
      </c>
      <c r="AG96" s="10">
        <f t="shared" si="212"/>
        <v>0</v>
      </c>
      <c r="AH96" s="10">
        <f t="shared" si="1"/>
        <v>0</v>
      </c>
      <c r="AI96" s="17" t="str">
        <f t="shared" si="2"/>
        <v>Bailable</v>
      </c>
      <c r="AJ96" s="10" t="str">
        <f>VLOOKUP(J96,'Offence Database'!$A$7:$D$1360,4, )</f>
        <v>-</v>
      </c>
      <c r="AK96" s="10" t="str">
        <f>VLOOKUP(K96,'Offence Database'!$A$7:$D$1360,4, )</f>
        <v>-</v>
      </c>
      <c r="AL96" s="10" t="str">
        <f>VLOOKUP(L96,'Offence Database'!$A$7:$D$1360,4, )</f>
        <v>-</v>
      </c>
      <c r="AM96" s="10" t="str">
        <f>VLOOKUP(M96,'Offence Database'!$A$7:$D$1360,4, )</f>
        <v>-</v>
      </c>
      <c r="AN96" s="10" t="str">
        <f>VLOOKUP(N96,'Offence Database'!$A$7:$D$1360,4, )</f>
        <v>-</v>
      </c>
      <c r="AO96" s="10" t="str">
        <f>VLOOKUP(O96,'Offence Database'!$A$7:$D$1360,4, )</f>
        <v>-</v>
      </c>
      <c r="AP96" s="10">
        <f t="shared" ref="AP96:AU96" si="213">IF(AJ96="Non-Compoundable",$AB$1,$AC$1)</f>
        <v>0</v>
      </c>
      <c r="AQ96" s="10">
        <f t="shared" si="213"/>
        <v>0</v>
      </c>
      <c r="AR96" s="10">
        <f t="shared" si="213"/>
        <v>0</v>
      </c>
      <c r="AS96" s="10">
        <f t="shared" si="213"/>
        <v>0</v>
      </c>
      <c r="AT96" s="10">
        <f t="shared" si="213"/>
        <v>0</v>
      </c>
      <c r="AU96" s="10">
        <f t="shared" si="213"/>
        <v>0</v>
      </c>
      <c r="AV96" s="10">
        <f t="shared" si="4"/>
        <v>0</v>
      </c>
      <c r="AW96" s="17" t="str">
        <f t="shared" si="5"/>
        <v>Compoundable</v>
      </c>
      <c r="AX96" s="24"/>
      <c r="AY96" s="26">
        <f t="shared" si="6"/>
        <v>2</v>
      </c>
      <c r="AZ96" s="27">
        <f t="shared" si="7"/>
        <v>60</v>
      </c>
      <c r="BA96" s="28">
        <f t="shared" si="8"/>
        <v>0</v>
      </c>
      <c r="BB96" s="28">
        <f t="shared" ca="1" si="9"/>
        <v>0</v>
      </c>
      <c r="BC96" s="29" t="str">
        <f t="shared" si="10"/>
        <v>YES</v>
      </c>
      <c r="BD96" s="10" t="str">
        <f t="shared" si="11"/>
        <v>YES</v>
      </c>
      <c r="BE96" s="29" t="str">
        <f t="shared" ca="1" si="12"/>
        <v>NO</v>
      </c>
      <c r="BF96" s="29" t="str">
        <f t="shared" ca="1" si="13"/>
        <v>YES</v>
      </c>
      <c r="BG96" s="29" t="str">
        <f t="shared" ca="1" si="14"/>
        <v>YES</v>
      </c>
      <c r="BH96" s="29" t="str">
        <f t="shared" ca="1" si="15"/>
        <v>YES</v>
      </c>
      <c r="BI96" s="10">
        <f t="shared" ca="1" si="16"/>
        <v>1</v>
      </c>
      <c r="BJ96" s="28">
        <f t="shared" si="17"/>
        <v>0</v>
      </c>
      <c r="BK96" s="30">
        <f t="shared" si="18"/>
        <v>0</v>
      </c>
      <c r="BL96" s="31">
        <f t="shared" ca="1" si="19"/>
        <v>-119.72328767123288</v>
      </c>
      <c r="BM96" s="28">
        <f t="shared" si="20"/>
        <v>0</v>
      </c>
      <c r="BN96" s="28">
        <f t="shared" si="21"/>
        <v>0</v>
      </c>
      <c r="BO96" s="30">
        <f t="shared" si="22"/>
        <v>0</v>
      </c>
      <c r="BP96" s="31">
        <f t="shared" ca="1" si="23"/>
        <v>-119.72328767123288</v>
      </c>
      <c r="BQ96" s="32">
        <f t="shared" ca="1" si="24"/>
        <v>119.72328767123288</v>
      </c>
      <c r="BR96" s="32"/>
    </row>
    <row r="97" spans="1:70" ht="12" customHeight="1" x14ac:dyDescent="0.25">
      <c r="A97" s="10">
        <f t="shared" si="25"/>
        <v>96</v>
      </c>
      <c r="B97" s="11"/>
      <c r="C97" s="12"/>
      <c r="D97" s="13"/>
      <c r="E97" s="13"/>
      <c r="F97" s="13"/>
      <c r="G97" s="14"/>
      <c r="H97" s="15"/>
      <c r="I97" s="27"/>
      <c r="J97" s="17"/>
      <c r="K97" s="17"/>
      <c r="L97" s="17"/>
      <c r="M97" s="17"/>
      <c r="N97" s="17"/>
      <c r="O97" s="17"/>
      <c r="P97" s="10" t="str">
        <f>VLOOKUP(J97,'Offence Database'!$A$7:$B$1360,2, )</f>
        <v>-</v>
      </c>
      <c r="Q97" s="10" t="str">
        <f>VLOOKUP(K97,'Offence Database'!$A$7:$B$1360,2, )</f>
        <v>-</v>
      </c>
      <c r="R97" s="10" t="str">
        <f>VLOOKUP(L97,'Offence Database'!$A$7:$B$1360,2, )</f>
        <v>-</v>
      </c>
      <c r="S97" s="10" t="str">
        <f>VLOOKUP(M97,'Offence Database'!$A$7:$B$1360,2, )</f>
        <v>-</v>
      </c>
      <c r="T97" s="10" t="str">
        <f>VLOOKUP(N97,'Offence Database'!$A$7:$B$1360,2, )</f>
        <v>-</v>
      </c>
      <c r="U97" s="10" t="str">
        <f>VLOOKUP(O97,'Offence Database'!$A$7:$B$1360,2, )</f>
        <v>-</v>
      </c>
      <c r="V97" s="10" t="str">
        <f>VLOOKUP(J97,'Offence Database'!$A$7:$C$1360,3, )</f>
        <v>-</v>
      </c>
      <c r="W97" s="10" t="str">
        <f>VLOOKUP(K97,'Offence Database'!$A$7:$C$1360,3, )</f>
        <v>-</v>
      </c>
      <c r="X97" s="10" t="str">
        <f>VLOOKUP(L97,'Offence Database'!$A$7:$C$1360,3, )</f>
        <v>-</v>
      </c>
      <c r="Y97" s="10" t="str">
        <f>VLOOKUP(M97,'Offence Database'!$A$7:$C$1360,3, )</f>
        <v>-</v>
      </c>
      <c r="Z97" s="10" t="str">
        <f>VLOOKUP(N97,'Offence Database'!$A$7:$C$1360,3, )</f>
        <v>-</v>
      </c>
      <c r="AA97" s="10" t="str">
        <f>VLOOKUP(O97,'Offence Database'!$A$7:$C$1360,3, )</f>
        <v>-</v>
      </c>
      <c r="AB97" s="10">
        <f t="shared" ref="AB97:AG97" si="214">IF(V97="Non-Bailable",$AB$1,$AC$1)</f>
        <v>0</v>
      </c>
      <c r="AC97" s="10">
        <f t="shared" si="214"/>
        <v>0</v>
      </c>
      <c r="AD97" s="10">
        <f t="shared" si="214"/>
        <v>0</v>
      </c>
      <c r="AE97" s="10">
        <f t="shared" si="214"/>
        <v>0</v>
      </c>
      <c r="AF97" s="10">
        <f t="shared" si="214"/>
        <v>0</v>
      </c>
      <c r="AG97" s="10">
        <f t="shared" si="214"/>
        <v>0</v>
      </c>
      <c r="AH97" s="10">
        <f t="shared" si="1"/>
        <v>0</v>
      </c>
      <c r="AI97" s="17" t="str">
        <f t="shared" si="2"/>
        <v>Bailable</v>
      </c>
      <c r="AJ97" s="10" t="str">
        <f>VLOOKUP(J97,'Offence Database'!$A$7:$D$1360,4, )</f>
        <v>-</v>
      </c>
      <c r="AK97" s="10" t="str">
        <f>VLOOKUP(K97,'Offence Database'!$A$7:$D$1360,4, )</f>
        <v>-</v>
      </c>
      <c r="AL97" s="10" t="str">
        <f>VLOOKUP(L97,'Offence Database'!$A$7:$D$1360,4, )</f>
        <v>-</v>
      </c>
      <c r="AM97" s="10" t="str">
        <f>VLOOKUP(M97,'Offence Database'!$A$7:$D$1360,4, )</f>
        <v>-</v>
      </c>
      <c r="AN97" s="10" t="str">
        <f>VLOOKUP(N97,'Offence Database'!$A$7:$D$1360,4, )</f>
        <v>-</v>
      </c>
      <c r="AO97" s="10" t="str">
        <f>VLOOKUP(O97,'Offence Database'!$A$7:$D$1360,4, )</f>
        <v>-</v>
      </c>
      <c r="AP97" s="10">
        <f t="shared" ref="AP97:AU97" si="215">IF(AJ97="Non-Compoundable",$AB$1,$AC$1)</f>
        <v>0</v>
      </c>
      <c r="AQ97" s="10">
        <f t="shared" si="215"/>
        <v>0</v>
      </c>
      <c r="AR97" s="10">
        <f t="shared" si="215"/>
        <v>0</v>
      </c>
      <c r="AS97" s="10">
        <f t="shared" si="215"/>
        <v>0</v>
      </c>
      <c r="AT97" s="10">
        <f t="shared" si="215"/>
        <v>0</v>
      </c>
      <c r="AU97" s="10">
        <f t="shared" si="215"/>
        <v>0</v>
      </c>
      <c r="AV97" s="10">
        <f t="shared" si="4"/>
        <v>0</v>
      </c>
      <c r="AW97" s="17" t="str">
        <f t="shared" si="5"/>
        <v>Compoundable</v>
      </c>
      <c r="AX97" s="24"/>
      <c r="AY97" s="26">
        <f t="shared" si="6"/>
        <v>2</v>
      </c>
      <c r="AZ97" s="27">
        <f t="shared" si="7"/>
        <v>60</v>
      </c>
      <c r="BA97" s="28">
        <f t="shared" si="8"/>
        <v>0</v>
      </c>
      <c r="BB97" s="28">
        <f t="shared" ca="1" si="9"/>
        <v>0</v>
      </c>
      <c r="BC97" s="29" t="str">
        <f t="shared" si="10"/>
        <v>YES</v>
      </c>
      <c r="BD97" s="10" t="str">
        <f t="shared" si="11"/>
        <v>YES</v>
      </c>
      <c r="BE97" s="29" t="str">
        <f t="shared" ca="1" si="12"/>
        <v>NO</v>
      </c>
      <c r="BF97" s="29" t="str">
        <f t="shared" ca="1" si="13"/>
        <v>YES</v>
      </c>
      <c r="BG97" s="29" t="str">
        <f t="shared" ca="1" si="14"/>
        <v>YES</v>
      </c>
      <c r="BH97" s="29" t="str">
        <f t="shared" ca="1" si="15"/>
        <v>YES</v>
      </c>
      <c r="BI97" s="10">
        <f t="shared" ca="1" si="16"/>
        <v>1</v>
      </c>
      <c r="BJ97" s="28">
        <f t="shared" si="17"/>
        <v>0</v>
      </c>
      <c r="BK97" s="30">
        <f t="shared" si="18"/>
        <v>0</v>
      </c>
      <c r="BL97" s="31">
        <f t="shared" ca="1" si="19"/>
        <v>-119.72328767123288</v>
      </c>
      <c r="BM97" s="28">
        <f t="shared" si="20"/>
        <v>0</v>
      </c>
      <c r="BN97" s="28">
        <f t="shared" si="21"/>
        <v>0</v>
      </c>
      <c r="BO97" s="30">
        <f t="shared" si="22"/>
        <v>0</v>
      </c>
      <c r="BP97" s="31">
        <f t="shared" ca="1" si="23"/>
        <v>-119.72328767123288</v>
      </c>
      <c r="BQ97" s="32">
        <f t="shared" ca="1" si="24"/>
        <v>119.72328767123288</v>
      </c>
      <c r="BR97" s="32"/>
    </row>
    <row r="98" spans="1:70" ht="12" customHeight="1" x14ac:dyDescent="0.25">
      <c r="A98" s="10">
        <f t="shared" si="25"/>
        <v>97</v>
      </c>
      <c r="B98" s="11"/>
      <c r="C98" s="12"/>
      <c r="D98" s="13"/>
      <c r="E98" s="13"/>
      <c r="F98" s="13"/>
      <c r="G98" s="14"/>
      <c r="H98" s="15"/>
      <c r="I98" s="27"/>
      <c r="J98" s="17"/>
      <c r="K98" s="17"/>
      <c r="L98" s="17"/>
      <c r="M98" s="17"/>
      <c r="N98" s="17"/>
      <c r="O98" s="17"/>
      <c r="P98" s="10" t="str">
        <f>VLOOKUP(J98,'Offence Database'!$A$7:$B$1360,2, )</f>
        <v>-</v>
      </c>
      <c r="Q98" s="10" t="str">
        <f>VLOOKUP(K98,'Offence Database'!$A$7:$B$1360,2, )</f>
        <v>-</v>
      </c>
      <c r="R98" s="10" t="str">
        <f>VLOOKUP(L98,'Offence Database'!$A$7:$B$1360,2, )</f>
        <v>-</v>
      </c>
      <c r="S98" s="10" t="str">
        <f>VLOOKUP(M98,'Offence Database'!$A$7:$B$1360,2, )</f>
        <v>-</v>
      </c>
      <c r="T98" s="10" t="str">
        <f>VLOOKUP(N98,'Offence Database'!$A$7:$B$1360,2, )</f>
        <v>-</v>
      </c>
      <c r="U98" s="10" t="str">
        <f>VLOOKUP(O98,'Offence Database'!$A$7:$B$1360,2, )</f>
        <v>-</v>
      </c>
      <c r="V98" s="10" t="str">
        <f>VLOOKUP(J98,'Offence Database'!$A$7:$C$1360,3, )</f>
        <v>-</v>
      </c>
      <c r="W98" s="10" t="str">
        <f>VLOOKUP(K98,'Offence Database'!$A$7:$C$1360,3, )</f>
        <v>-</v>
      </c>
      <c r="X98" s="10" t="str">
        <f>VLOOKUP(L98,'Offence Database'!$A$7:$C$1360,3, )</f>
        <v>-</v>
      </c>
      <c r="Y98" s="10" t="str">
        <f>VLOOKUP(M98,'Offence Database'!$A$7:$C$1360,3, )</f>
        <v>-</v>
      </c>
      <c r="Z98" s="10" t="str">
        <f>VLOOKUP(N98,'Offence Database'!$A$7:$C$1360,3, )</f>
        <v>-</v>
      </c>
      <c r="AA98" s="10" t="str">
        <f>VLOOKUP(O98,'Offence Database'!$A$7:$C$1360,3, )</f>
        <v>-</v>
      </c>
      <c r="AB98" s="10">
        <f t="shared" ref="AB98:AG98" si="216">IF(V98="Non-Bailable",$AB$1,$AC$1)</f>
        <v>0</v>
      </c>
      <c r="AC98" s="10">
        <f t="shared" si="216"/>
        <v>0</v>
      </c>
      <c r="AD98" s="10">
        <f t="shared" si="216"/>
        <v>0</v>
      </c>
      <c r="AE98" s="10">
        <f t="shared" si="216"/>
        <v>0</v>
      </c>
      <c r="AF98" s="10">
        <f t="shared" si="216"/>
        <v>0</v>
      </c>
      <c r="AG98" s="10">
        <f t="shared" si="216"/>
        <v>0</v>
      </c>
      <c r="AH98" s="10">
        <f t="shared" si="1"/>
        <v>0</v>
      </c>
      <c r="AI98" s="17" t="str">
        <f t="shared" si="2"/>
        <v>Bailable</v>
      </c>
      <c r="AJ98" s="10" t="str">
        <f>VLOOKUP(J98,'Offence Database'!$A$7:$D$1360,4, )</f>
        <v>-</v>
      </c>
      <c r="AK98" s="10" t="str">
        <f>VLOOKUP(K98,'Offence Database'!$A$7:$D$1360,4, )</f>
        <v>-</v>
      </c>
      <c r="AL98" s="10" t="str">
        <f>VLOOKUP(L98,'Offence Database'!$A$7:$D$1360,4, )</f>
        <v>-</v>
      </c>
      <c r="AM98" s="10" t="str">
        <f>VLOOKUP(M98,'Offence Database'!$A$7:$D$1360,4, )</f>
        <v>-</v>
      </c>
      <c r="AN98" s="10" t="str">
        <f>VLOOKUP(N98,'Offence Database'!$A$7:$D$1360,4, )</f>
        <v>-</v>
      </c>
      <c r="AO98" s="10" t="str">
        <f>VLOOKUP(O98,'Offence Database'!$A$7:$D$1360,4, )</f>
        <v>-</v>
      </c>
      <c r="AP98" s="10">
        <f t="shared" ref="AP98:AU98" si="217">IF(AJ98="Non-Compoundable",$AB$1,$AC$1)</f>
        <v>0</v>
      </c>
      <c r="AQ98" s="10">
        <f t="shared" si="217"/>
        <v>0</v>
      </c>
      <c r="AR98" s="10">
        <f t="shared" si="217"/>
        <v>0</v>
      </c>
      <c r="AS98" s="10">
        <f t="shared" si="217"/>
        <v>0</v>
      </c>
      <c r="AT98" s="10">
        <f t="shared" si="217"/>
        <v>0</v>
      </c>
      <c r="AU98" s="10">
        <f t="shared" si="217"/>
        <v>0</v>
      </c>
      <c r="AV98" s="10">
        <f t="shared" si="4"/>
        <v>0</v>
      </c>
      <c r="AW98" s="17" t="str">
        <f t="shared" si="5"/>
        <v>Compoundable</v>
      </c>
      <c r="AX98" s="24"/>
      <c r="AY98" s="26">
        <f t="shared" si="6"/>
        <v>2</v>
      </c>
      <c r="AZ98" s="27">
        <f t="shared" si="7"/>
        <v>60</v>
      </c>
      <c r="BA98" s="28">
        <f t="shared" si="8"/>
        <v>0</v>
      </c>
      <c r="BB98" s="28">
        <f t="shared" ca="1" si="9"/>
        <v>0</v>
      </c>
      <c r="BC98" s="29" t="str">
        <f t="shared" si="10"/>
        <v>YES</v>
      </c>
      <c r="BD98" s="10" t="str">
        <f t="shared" si="11"/>
        <v>YES</v>
      </c>
      <c r="BE98" s="29" t="str">
        <f t="shared" ca="1" si="12"/>
        <v>NO</v>
      </c>
      <c r="BF98" s="29" t="str">
        <f t="shared" ca="1" si="13"/>
        <v>YES</v>
      </c>
      <c r="BG98" s="29" t="str">
        <f t="shared" ca="1" si="14"/>
        <v>YES</v>
      </c>
      <c r="BH98" s="29" t="str">
        <f t="shared" ca="1" si="15"/>
        <v>YES</v>
      </c>
      <c r="BI98" s="10">
        <f t="shared" ca="1" si="16"/>
        <v>1</v>
      </c>
      <c r="BJ98" s="28">
        <f t="shared" si="17"/>
        <v>0</v>
      </c>
      <c r="BK98" s="30">
        <f t="shared" si="18"/>
        <v>0</v>
      </c>
      <c r="BL98" s="31">
        <f t="shared" ca="1" si="19"/>
        <v>-119.72328767123288</v>
      </c>
      <c r="BM98" s="28">
        <f t="shared" si="20"/>
        <v>0</v>
      </c>
      <c r="BN98" s="28">
        <f t="shared" si="21"/>
        <v>0</v>
      </c>
      <c r="BO98" s="30">
        <f t="shared" si="22"/>
        <v>0</v>
      </c>
      <c r="BP98" s="31">
        <f t="shared" ca="1" si="23"/>
        <v>-119.72328767123288</v>
      </c>
      <c r="BQ98" s="32">
        <f t="shared" ca="1" si="24"/>
        <v>119.72328767123288</v>
      </c>
      <c r="BR98" s="32"/>
    </row>
    <row r="99" spans="1:70" ht="12" customHeight="1" x14ac:dyDescent="0.25">
      <c r="A99" s="10">
        <f t="shared" si="25"/>
        <v>98</v>
      </c>
      <c r="B99" s="11"/>
      <c r="C99" s="12"/>
      <c r="D99" s="13"/>
      <c r="E99" s="13"/>
      <c r="F99" s="13"/>
      <c r="G99" s="14"/>
      <c r="H99" s="15"/>
      <c r="I99" s="27"/>
      <c r="J99" s="17"/>
      <c r="K99" s="17"/>
      <c r="L99" s="17"/>
      <c r="M99" s="17"/>
      <c r="N99" s="17"/>
      <c r="O99" s="17"/>
      <c r="P99" s="10" t="str">
        <f>VLOOKUP(J99,'Offence Database'!$A$7:$B$1360,2, )</f>
        <v>-</v>
      </c>
      <c r="Q99" s="10" t="str">
        <f>VLOOKUP(K99,'Offence Database'!$A$7:$B$1360,2, )</f>
        <v>-</v>
      </c>
      <c r="R99" s="10" t="str">
        <f>VLOOKUP(L99,'Offence Database'!$A$7:$B$1360,2, )</f>
        <v>-</v>
      </c>
      <c r="S99" s="10" t="str">
        <f>VLOOKUP(M99,'Offence Database'!$A$7:$B$1360,2, )</f>
        <v>-</v>
      </c>
      <c r="T99" s="10" t="str">
        <f>VLOOKUP(N99,'Offence Database'!$A$7:$B$1360,2, )</f>
        <v>-</v>
      </c>
      <c r="U99" s="10" t="str">
        <f>VLOOKUP(O99,'Offence Database'!$A$7:$B$1360,2, )</f>
        <v>-</v>
      </c>
      <c r="V99" s="10" t="str">
        <f>VLOOKUP(J99,'Offence Database'!$A$7:$C$1360,3, )</f>
        <v>-</v>
      </c>
      <c r="W99" s="10" t="str">
        <f>VLOOKUP(K99,'Offence Database'!$A$7:$C$1360,3, )</f>
        <v>-</v>
      </c>
      <c r="X99" s="10" t="str">
        <f>VLOOKUP(L99,'Offence Database'!$A$7:$C$1360,3, )</f>
        <v>-</v>
      </c>
      <c r="Y99" s="10" t="str">
        <f>VLOOKUP(M99,'Offence Database'!$A$7:$C$1360,3, )</f>
        <v>-</v>
      </c>
      <c r="Z99" s="10" t="str">
        <f>VLOOKUP(N99,'Offence Database'!$A$7:$C$1360,3, )</f>
        <v>-</v>
      </c>
      <c r="AA99" s="10" t="str">
        <f>VLOOKUP(O99,'Offence Database'!$A$7:$C$1360,3, )</f>
        <v>-</v>
      </c>
      <c r="AB99" s="10">
        <f t="shared" ref="AB99:AG99" si="218">IF(V99="Non-Bailable",$AB$1,$AC$1)</f>
        <v>0</v>
      </c>
      <c r="AC99" s="10">
        <f t="shared" si="218"/>
        <v>0</v>
      </c>
      <c r="AD99" s="10">
        <f t="shared" si="218"/>
        <v>0</v>
      </c>
      <c r="AE99" s="10">
        <f t="shared" si="218"/>
        <v>0</v>
      </c>
      <c r="AF99" s="10">
        <f t="shared" si="218"/>
        <v>0</v>
      </c>
      <c r="AG99" s="10">
        <f t="shared" si="218"/>
        <v>0</v>
      </c>
      <c r="AH99" s="10">
        <f t="shared" si="1"/>
        <v>0</v>
      </c>
      <c r="AI99" s="17" t="str">
        <f t="shared" si="2"/>
        <v>Bailable</v>
      </c>
      <c r="AJ99" s="10" t="str">
        <f>VLOOKUP(J99,'Offence Database'!$A$7:$D$1360,4, )</f>
        <v>-</v>
      </c>
      <c r="AK99" s="10" t="str">
        <f>VLOOKUP(K99,'Offence Database'!$A$7:$D$1360,4, )</f>
        <v>-</v>
      </c>
      <c r="AL99" s="10" t="str">
        <f>VLOOKUP(L99,'Offence Database'!$A$7:$D$1360,4, )</f>
        <v>-</v>
      </c>
      <c r="AM99" s="10" t="str">
        <f>VLOOKUP(M99,'Offence Database'!$A$7:$D$1360,4, )</f>
        <v>-</v>
      </c>
      <c r="AN99" s="10" t="str">
        <f>VLOOKUP(N99,'Offence Database'!$A$7:$D$1360,4, )</f>
        <v>-</v>
      </c>
      <c r="AO99" s="10" t="str">
        <f>VLOOKUP(O99,'Offence Database'!$A$7:$D$1360,4, )</f>
        <v>-</v>
      </c>
      <c r="AP99" s="10">
        <f t="shared" ref="AP99:AU99" si="219">IF(AJ99="Non-Compoundable",$AB$1,$AC$1)</f>
        <v>0</v>
      </c>
      <c r="AQ99" s="10">
        <f t="shared" si="219"/>
        <v>0</v>
      </c>
      <c r="AR99" s="10">
        <f t="shared" si="219"/>
        <v>0</v>
      </c>
      <c r="AS99" s="10">
        <f t="shared" si="219"/>
        <v>0</v>
      </c>
      <c r="AT99" s="10">
        <f t="shared" si="219"/>
        <v>0</v>
      </c>
      <c r="AU99" s="10">
        <f t="shared" si="219"/>
        <v>0</v>
      </c>
      <c r="AV99" s="10">
        <f t="shared" si="4"/>
        <v>0</v>
      </c>
      <c r="AW99" s="17" t="str">
        <f t="shared" si="5"/>
        <v>Compoundable</v>
      </c>
      <c r="AX99" s="24"/>
      <c r="AY99" s="26">
        <f t="shared" si="6"/>
        <v>2</v>
      </c>
      <c r="AZ99" s="27">
        <f t="shared" si="7"/>
        <v>60</v>
      </c>
      <c r="BA99" s="28">
        <f t="shared" si="8"/>
        <v>0</v>
      </c>
      <c r="BB99" s="28">
        <f t="shared" ca="1" si="9"/>
        <v>0</v>
      </c>
      <c r="BC99" s="29" t="str">
        <f t="shared" si="10"/>
        <v>YES</v>
      </c>
      <c r="BD99" s="10" t="str">
        <f t="shared" si="11"/>
        <v>YES</v>
      </c>
      <c r="BE99" s="29" t="str">
        <f t="shared" ca="1" si="12"/>
        <v>NO</v>
      </c>
      <c r="BF99" s="29" t="str">
        <f t="shared" ca="1" si="13"/>
        <v>YES</v>
      </c>
      <c r="BG99" s="29" t="str">
        <f t="shared" ca="1" si="14"/>
        <v>YES</v>
      </c>
      <c r="BH99" s="29" t="str">
        <f t="shared" ca="1" si="15"/>
        <v>YES</v>
      </c>
      <c r="BI99" s="10">
        <f t="shared" ca="1" si="16"/>
        <v>1</v>
      </c>
      <c r="BJ99" s="28">
        <f t="shared" si="17"/>
        <v>0</v>
      </c>
      <c r="BK99" s="30">
        <f t="shared" si="18"/>
        <v>0</v>
      </c>
      <c r="BL99" s="31">
        <f t="shared" ca="1" si="19"/>
        <v>-119.72328767123288</v>
      </c>
      <c r="BM99" s="28">
        <f t="shared" si="20"/>
        <v>0</v>
      </c>
      <c r="BN99" s="28">
        <f t="shared" si="21"/>
        <v>0</v>
      </c>
      <c r="BO99" s="30">
        <f t="shared" si="22"/>
        <v>0</v>
      </c>
      <c r="BP99" s="31">
        <f t="shared" ca="1" si="23"/>
        <v>-119.72328767123288</v>
      </c>
      <c r="BQ99" s="32">
        <f t="shared" ca="1" si="24"/>
        <v>119.72328767123288</v>
      </c>
      <c r="BR99" s="32"/>
    </row>
    <row r="100" spans="1:70" ht="12" customHeight="1" x14ac:dyDescent="0.25">
      <c r="A100" s="10">
        <f t="shared" si="25"/>
        <v>99</v>
      </c>
      <c r="B100" s="11"/>
      <c r="C100" s="12"/>
      <c r="D100" s="13"/>
      <c r="E100" s="13"/>
      <c r="F100" s="13"/>
      <c r="G100" s="14"/>
      <c r="H100" s="15"/>
      <c r="I100" s="27"/>
      <c r="J100" s="17"/>
      <c r="K100" s="17"/>
      <c r="L100" s="17"/>
      <c r="M100" s="17"/>
      <c r="N100" s="17"/>
      <c r="O100" s="17"/>
      <c r="P100" s="10" t="str">
        <f>VLOOKUP(J100,'Offence Database'!$A$7:$B$1360,2, )</f>
        <v>-</v>
      </c>
      <c r="Q100" s="10" t="str">
        <f>VLOOKUP(K100,'Offence Database'!$A$7:$B$1360,2, )</f>
        <v>-</v>
      </c>
      <c r="R100" s="10" t="str">
        <f>VLOOKUP(L100,'Offence Database'!$A$7:$B$1360,2, )</f>
        <v>-</v>
      </c>
      <c r="S100" s="10" t="str">
        <f>VLOOKUP(M100,'Offence Database'!$A$7:$B$1360,2, )</f>
        <v>-</v>
      </c>
      <c r="T100" s="10" t="str">
        <f>VLOOKUP(N100,'Offence Database'!$A$7:$B$1360,2, )</f>
        <v>-</v>
      </c>
      <c r="U100" s="10" t="str">
        <f>VLOOKUP(O100,'Offence Database'!$A$7:$B$1360,2, )</f>
        <v>-</v>
      </c>
      <c r="V100" s="10" t="str">
        <f>VLOOKUP(J100,'Offence Database'!$A$7:$C$1360,3, )</f>
        <v>-</v>
      </c>
      <c r="W100" s="10" t="str">
        <f>VLOOKUP(K100,'Offence Database'!$A$7:$C$1360,3, )</f>
        <v>-</v>
      </c>
      <c r="X100" s="10" t="str">
        <f>VLOOKUP(L100,'Offence Database'!$A$7:$C$1360,3, )</f>
        <v>-</v>
      </c>
      <c r="Y100" s="10" t="str">
        <f>VLOOKUP(M100,'Offence Database'!$A$7:$C$1360,3, )</f>
        <v>-</v>
      </c>
      <c r="Z100" s="10" t="str">
        <f>VLOOKUP(N100,'Offence Database'!$A$7:$C$1360,3, )</f>
        <v>-</v>
      </c>
      <c r="AA100" s="10" t="str">
        <f>VLOOKUP(O100,'Offence Database'!$A$7:$C$1360,3, )</f>
        <v>-</v>
      </c>
      <c r="AB100" s="10">
        <f t="shared" ref="AB100:AG100" si="220">IF(V100="Non-Bailable",$AB$1,$AC$1)</f>
        <v>0</v>
      </c>
      <c r="AC100" s="10">
        <f t="shared" si="220"/>
        <v>0</v>
      </c>
      <c r="AD100" s="10">
        <f t="shared" si="220"/>
        <v>0</v>
      </c>
      <c r="AE100" s="10">
        <f t="shared" si="220"/>
        <v>0</v>
      </c>
      <c r="AF100" s="10">
        <f t="shared" si="220"/>
        <v>0</v>
      </c>
      <c r="AG100" s="10">
        <f t="shared" si="220"/>
        <v>0</v>
      </c>
      <c r="AH100" s="10">
        <f t="shared" si="1"/>
        <v>0</v>
      </c>
      <c r="AI100" s="17" t="str">
        <f t="shared" si="2"/>
        <v>Bailable</v>
      </c>
      <c r="AJ100" s="10" t="str">
        <f>VLOOKUP(J100,'Offence Database'!$A$7:$D$1360,4, )</f>
        <v>-</v>
      </c>
      <c r="AK100" s="10" t="str">
        <f>VLOOKUP(K100,'Offence Database'!$A$7:$D$1360,4, )</f>
        <v>-</v>
      </c>
      <c r="AL100" s="10" t="str">
        <f>VLOOKUP(L100,'Offence Database'!$A$7:$D$1360,4, )</f>
        <v>-</v>
      </c>
      <c r="AM100" s="10" t="str">
        <f>VLOOKUP(M100,'Offence Database'!$A$7:$D$1360,4, )</f>
        <v>-</v>
      </c>
      <c r="AN100" s="10" t="str">
        <f>VLOOKUP(N100,'Offence Database'!$A$7:$D$1360,4, )</f>
        <v>-</v>
      </c>
      <c r="AO100" s="10" t="str">
        <f>VLOOKUP(O100,'Offence Database'!$A$7:$D$1360,4, )</f>
        <v>-</v>
      </c>
      <c r="AP100" s="10">
        <f t="shared" ref="AP100:AU100" si="221">IF(AJ100="Non-Compoundable",$AB$1,$AC$1)</f>
        <v>0</v>
      </c>
      <c r="AQ100" s="10">
        <f t="shared" si="221"/>
        <v>0</v>
      </c>
      <c r="AR100" s="10">
        <f t="shared" si="221"/>
        <v>0</v>
      </c>
      <c r="AS100" s="10">
        <f t="shared" si="221"/>
        <v>0</v>
      </c>
      <c r="AT100" s="10">
        <f t="shared" si="221"/>
        <v>0</v>
      </c>
      <c r="AU100" s="10">
        <f t="shared" si="221"/>
        <v>0</v>
      </c>
      <c r="AV100" s="10">
        <f t="shared" si="4"/>
        <v>0</v>
      </c>
      <c r="AW100" s="17" t="str">
        <f t="shared" si="5"/>
        <v>Compoundable</v>
      </c>
      <c r="AX100" s="24"/>
      <c r="AY100" s="26">
        <f t="shared" si="6"/>
        <v>2</v>
      </c>
      <c r="AZ100" s="27">
        <f t="shared" si="7"/>
        <v>60</v>
      </c>
      <c r="BA100" s="28">
        <f t="shared" si="8"/>
        <v>0</v>
      </c>
      <c r="BB100" s="28">
        <f t="shared" ca="1" si="9"/>
        <v>0</v>
      </c>
      <c r="BC100" s="29" t="str">
        <f t="shared" si="10"/>
        <v>YES</v>
      </c>
      <c r="BD100" s="10" t="str">
        <f t="shared" si="11"/>
        <v>YES</v>
      </c>
      <c r="BE100" s="29" t="str">
        <f t="shared" ca="1" si="12"/>
        <v>NO</v>
      </c>
      <c r="BF100" s="29" t="str">
        <f t="shared" ca="1" si="13"/>
        <v>YES</v>
      </c>
      <c r="BG100" s="29" t="str">
        <f t="shared" ca="1" si="14"/>
        <v>YES</v>
      </c>
      <c r="BH100" s="29" t="str">
        <f t="shared" ca="1" si="15"/>
        <v>YES</v>
      </c>
      <c r="BI100" s="10">
        <f t="shared" ca="1" si="16"/>
        <v>1</v>
      </c>
      <c r="BJ100" s="28">
        <f t="shared" si="17"/>
        <v>0</v>
      </c>
      <c r="BK100" s="30">
        <f t="shared" si="18"/>
        <v>0</v>
      </c>
      <c r="BL100" s="31">
        <f t="shared" ca="1" si="19"/>
        <v>-119.72328767123288</v>
      </c>
      <c r="BM100" s="28">
        <f t="shared" si="20"/>
        <v>0</v>
      </c>
      <c r="BN100" s="28">
        <f t="shared" si="21"/>
        <v>0</v>
      </c>
      <c r="BO100" s="30">
        <f t="shared" si="22"/>
        <v>0</v>
      </c>
      <c r="BP100" s="31">
        <f t="shared" ca="1" si="23"/>
        <v>-119.72328767123288</v>
      </c>
      <c r="BQ100" s="32">
        <f t="shared" ca="1" si="24"/>
        <v>119.72328767123288</v>
      </c>
      <c r="BR100" s="32"/>
    </row>
    <row r="101" spans="1:70" ht="12" customHeight="1" x14ac:dyDescent="0.25">
      <c r="A101" s="10">
        <f t="shared" si="25"/>
        <v>100</v>
      </c>
      <c r="B101" s="11"/>
      <c r="C101" s="12"/>
      <c r="D101" s="13"/>
      <c r="E101" s="13"/>
      <c r="F101" s="13"/>
      <c r="G101" s="14"/>
      <c r="H101" s="15"/>
      <c r="I101" s="27"/>
      <c r="J101" s="17"/>
      <c r="K101" s="17"/>
      <c r="L101" s="17"/>
      <c r="M101" s="17"/>
      <c r="N101" s="17"/>
      <c r="O101" s="17"/>
      <c r="P101" s="10" t="str">
        <f>VLOOKUP(J101,'Offence Database'!$A$7:$B$1360,2, )</f>
        <v>-</v>
      </c>
      <c r="Q101" s="10" t="str">
        <f>VLOOKUP(K101,'Offence Database'!$A$7:$B$1360,2, )</f>
        <v>-</v>
      </c>
      <c r="R101" s="10" t="str">
        <f>VLOOKUP(L101,'Offence Database'!$A$7:$B$1360,2, )</f>
        <v>-</v>
      </c>
      <c r="S101" s="10" t="str">
        <f>VLOOKUP(M101,'Offence Database'!$A$7:$B$1360,2, )</f>
        <v>-</v>
      </c>
      <c r="T101" s="10" t="str">
        <f>VLOOKUP(N101,'Offence Database'!$A$7:$B$1360,2, )</f>
        <v>-</v>
      </c>
      <c r="U101" s="10" t="str">
        <f>VLOOKUP(O101,'Offence Database'!$A$7:$B$1360,2, )</f>
        <v>-</v>
      </c>
      <c r="V101" s="10" t="str">
        <f>VLOOKUP(J101,'Offence Database'!$A$7:$C$1360,3, )</f>
        <v>-</v>
      </c>
      <c r="W101" s="10" t="str">
        <f>VLOOKUP(K101,'Offence Database'!$A$7:$C$1360,3, )</f>
        <v>-</v>
      </c>
      <c r="X101" s="10" t="str">
        <f>VLOOKUP(L101,'Offence Database'!$A$7:$C$1360,3, )</f>
        <v>-</v>
      </c>
      <c r="Y101" s="10" t="str">
        <f>VLOOKUP(M101,'Offence Database'!$A$7:$C$1360,3, )</f>
        <v>-</v>
      </c>
      <c r="Z101" s="10" t="str">
        <f>VLOOKUP(N101,'Offence Database'!$A$7:$C$1360,3, )</f>
        <v>-</v>
      </c>
      <c r="AA101" s="10" t="str">
        <f>VLOOKUP(O101,'Offence Database'!$A$7:$C$1360,3, )</f>
        <v>-</v>
      </c>
      <c r="AB101" s="10">
        <f t="shared" ref="AB101:AG101" si="222">IF(V101="Non-Bailable",$AB$1,$AC$1)</f>
        <v>0</v>
      </c>
      <c r="AC101" s="10">
        <f t="shared" si="222"/>
        <v>0</v>
      </c>
      <c r="AD101" s="10">
        <f t="shared" si="222"/>
        <v>0</v>
      </c>
      <c r="AE101" s="10">
        <f t="shared" si="222"/>
        <v>0</v>
      </c>
      <c r="AF101" s="10">
        <f t="shared" si="222"/>
        <v>0</v>
      </c>
      <c r="AG101" s="10">
        <f t="shared" si="222"/>
        <v>0</v>
      </c>
      <c r="AH101" s="10">
        <f t="shared" si="1"/>
        <v>0</v>
      </c>
      <c r="AI101" s="17" t="str">
        <f t="shared" si="2"/>
        <v>Bailable</v>
      </c>
      <c r="AJ101" s="10" t="str">
        <f>VLOOKUP(J101,'Offence Database'!$A$7:$D$1360,4, )</f>
        <v>-</v>
      </c>
      <c r="AK101" s="10" t="str">
        <f>VLOOKUP(K101,'Offence Database'!$A$7:$D$1360,4, )</f>
        <v>-</v>
      </c>
      <c r="AL101" s="10" t="str">
        <f>VLOOKUP(L101,'Offence Database'!$A$7:$D$1360,4, )</f>
        <v>-</v>
      </c>
      <c r="AM101" s="10" t="str">
        <f>VLOOKUP(M101,'Offence Database'!$A$7:$D$1360,4, )</f>
        <v>-</v>
      </c>
      <c r="AN101" s="10" t="str">
        <f>VLOOKUP(N101,'Offence Database'!$A$7:$D$1360,4, )</f>
        <v>-</v>
      </c>
      <c r="AO101" s="10" t="str">
        <f>VLOOKUP(O101,'Offence Database'!$A$7:$D$1360,4, )</f>
        <v>-</v>
      </c>
      <c r="AP101" s="10">
        <f t="shared" ref="AP101:AU101" si="223">IF(AJ101="Non-Compoundable",$AB$1,$AC$1)</f>
        <v>0</v>
      </c>
      <c r="AQ101" s="10">
        <f t="shared" si="223"/>
        <v>0</v>
      </c>
      <c r="AR101" s="10">
        <f t="shared" si="223"/>
        <v>0</v>
      </c>
      <c r="AS101" s="10">
        <f t="shared" si="223"/>
        <v>0</v>
      </c>
      <c r="AT101" s="10">
        <f t="shared" si="223"/>
        <v>0</v>
      </c>
      <c r="AU101" s="10">
        <f t="shared" si="223"/>
        <v>0</v>
      </c>
      <c r="AV101" s="10">
        <f t="shared" si="4"/>
        <v>0</v>
      </c>
      <c r="AW101" s="17" t="str">
        <f t="shared" si="5"/>
        <v>Compoundable</v>
      </c>
      <c r="AX101" s="24"/>
      <c r="AY101" s="26">
        <f t="shared" si="6"/>
        <v>2</v>
      </c>
      <c r="AZ101" s="27">
        <f t="shared" si="7"/>
        <v>60</v>
      </c>
      <c r="BA101" s="28">
        <f t="shared" si="8"/>
        <v>0</v>
      </c>
      <c r="BB101" s="28">
        <f t="shared" ca="1" si="9"/>
        <v>0</v>
      </c>
      <c r="BC101" s="29" t="str">
        <f t="shared" si="10"/>
        <v>YES</v>
      </c>
      <c r="BD101" s="10" t="str">
        <f t="shared" si="11"/>
        <v>YES</v>
      </c>
      <c r="BE101" s="29" t="str">
        <f t="shared" ca="1" si="12"/>
        <v>NO</v>
      </c>
      <c r="BF101" s="29" t="str">
        <f t="shared" ca="1" si="13"/>
        <v>YES</v>
      </c>
      <c r="BG101" s="29" t="str">
        <f t="shared" ca="1" si="14"/>
        <v>YES</v>
      </c>
      <c r="BH101" s="29" t="str">
        <f t="shared" ca="1" si="15"/>
        <v>YES</v>
      </c>
      <c r="BI101" s="10">
        <f t="shared" ca="1" si="16"/>
        <v>1</v>
      </c>
      <c r="BJ101" s="28">
        <f t="shared" si="17"/>
        <v>0</v>
      </c>
      <c r="BK101" s="30">
        <f t="shared" si="18"/>
        <v>0</v>
      </c>
      <c r="BL101" s="31">
        <f t="shared" ca="1" si="19"/>
        <v>-119.72328767123288</v>
      </c>
      <c r="BM101" s="28">
        <f t="shared" si="20"/>
        <v>0</v>
      </c>
      <c r="BN101" s="28">
        <f t="shared" si="21"/>
        <v>0</v>
      </c>
      <c r="BO101" s="30">
        <f t="shared" si="22"/>
        <v>0</v>
      </c>
      <c r="BP101" s="31">
        <f t="shared" ca="1" si="23"/>
        <v>-119.72328767123288</v>
      </c>
      <c r="BQ101" s="32">
        <f t="shared" ca="1" si="24"/>
        <v>119.72328767123288</v>
      </c>
      <c r="BR101" s="32"/>
    </row>
    <row r="102" spans="1:70" ht="12" customHeight="1" x14ac:dyDescent="0.25">
      <c r="A102" s="10">
        <f t="shared" si="25"/>
        <v>101</v>
      </c>
      <c r="B102" s="11"/>
      <c r="C102" s="12"/>
      <c r="D102" s="13"/>
      <c r="E102" s="13"/>
      <c r="F102" s="13"/>
      <c r="G102" s="14"/>
      <c r="H102" s="15"/>
      <c r="I102" s="27"/>
      <c r="J102" s="17"/>
      <c r="K102" s="17"/>
      <c r="L102" s="17"/>
      <c r="M102" s="17"/>
      <c r="N102" s="17"/>
      <c r="O102" s="17"/>
      <c r="P102" s="10" t="str">
        <f>VLOOKUP(J102,'Offence Database'!$A$7:$B$1360,2, )</f>
        <v>-</v>
      </c>
      <c r="Q102" s="10" t="str">
        <f>VLOOKUP(K102,'Offence Database'!$A$7:$B$1360,2, )</f>
        <v>-</v>
      </c>
      <c r="R102" s="10" t="str">
        <f>VLOOKUP(L102,'Offence Database'!$A$7:$B$1360,2, )</f>
        <v>-</v>
      </c>
      <c r="S102" s="10" t="str">
        <f>VLOOKUP(M102,'Offence Database'!$A$7:$B$1360,2, )</f>
        <v>-</v>
      </c>
      <c r="T102" s="10" t="str">
        <f>VLOOKUP(N102,'Offence Database'!$A$7:$B$1360,2, )</f>
        <v>-</v>
      </c>
      <c r="U102" s="10" t="str">
        <f>VLOOKUP(O102,'Offence Database'!$A$7:$B$1360,2, )</f>
        <v>-</v>
      </c>
      <c r="V102" s="10" t="str">
        <f>VLOOKUP(J102,'Offence Database'!$A$7:$C$1360,3, )</f>
        <v>-</v>
      </c>
      <c r="W102" s="10" t="str">
        <f>VLOOKUP(K102,'Offence Database'!$A$7:$C$1360,3, )</f>
        <v>-</v>
      </c>
      <c r="X102" s="10" t="str">
        <f>VLOOKUP(L102,'Offence Database'!$A$7:$C$1360,3, )</f>
        <v>-</v>
      </c>
      <c r="Y102" s="10" t="str">
        <f>VLOOKUP(M102,'Offence Database'!$A$7:$C$1360,3, )</f>
        <v>-</v>
      </c>
      <c r="Z102" s="10" t="str">
        <f>VLOOKUP(N102,'Offence Database'!$A$7:$C$1360,3, )</f>
        <v>-</v>
      </c>
      <c r="AA102" s="10" t="str">
        <f>VLOOKUP(O102,'Offence Database'!$A$7:$C$1360,3, )</f>
        <v>-</v>
      </c>
      <c r="AB102" s="10">
        <f t="shared" ref="AB102:AG102" si="224">IF(V102="Non-Bailable",$AB$1,$AC$1)</f>
        <v>0</v>
      </c>
      <c r="AC102" s="10">
        <f t="shared" si="224"/>
        <v>0</v>
      </c>
      <c r="AD102" s="10">
        <f t="shared" si="224"/>
        <v>0</v>
      </c>
      <c r="AE102" s="10">
        <f t="shared" si="224"/>
        <v>0</v>
      </c>
      <c r="AF102" s="10">
        <f t="shared" si="224"/>
        <v>0</v>
      </c>
      <c r="AG102" s="10">
        <f t="shared" si="224"/>
        <v>0</v>
      </c>
      <c r="AH102" s="10">
        <f t="shared" si="1"/>
        <v>0</v>
      </c>
      <c r="AI102" s="17" t="str">
        <f t="shared" si="2"/>
        <v>Bailable</v>
      </c>
      <c r="AJ102" s="10" t="str">
        <f>VLOOKUP(J102,'Offence Database'!$A$7:$D$1360,4, )</f>
        <v>-</v>
      </c>
      <c r="AK102" s="10" t="str">
        <f>VLOOKUP(K102,'Offence Database'!$A$7:$D$1360,4, )</f>
        <v>-</v>
      </c>
      <c r="AL102" s="10" t="str">
        <f>VLOOKUP(L102,'Offence Database'!$A$7:$D$1360,4, )</f>
        <v>-</v>
      </c>
      <c r="AM102" s="10" t="str">
        <f>VLOOKUP(M102,'Offence Database'!$A$7:$D$1360,4, )</f>
        <v>-</v>
      </c>
      <c r="AN102" s="10" t="str">
        <f>VLOOKUP(N102,'Offence Database'!$A$7:$D$1360,4, )</f>
        <v>-</v>
      </c>
      <c r="AO102" s="10" t="str">
        <f>VLOOKUP(O102,'Offence Database'!$A$7:$D$1360,4, )</f>
        <v>-</v>
      </c>
      <c r="AP102" s="10">
        <f t="shared" ref="AP102:AU102" si="225">IF(AJ102="Non-Compoundable",$AB$1,$AC$1)</f>
        <v>0</v>
      </c>
      <c r="AQ102" s="10">
        <f t="shared" si="225"/>
        <v>0</v>
      </c>
      <c r="AR102" s="10">
        <f t="shared" si="225"/>
        <v>0</v>
      </c>
      <c r="AS102" s="10">
        <f t="shared" si="225"/>
        <v>0</v>
      </c>
      <c r="AT102" s="10">
        <f t="shared" si="225"/>
        <v>0</v>
      </c>
      <c r="AU102" s="10">
        <f t="shared" si="225"/>
        <v>0</v>
      </c>
      <c r="AV102" s="10">
        <f t="shared" si="4"/>
        <v>0</v>
      </c>
      <c r="AW102" s="17" t="str">
        <f t="shared" si="5"/>
        <v>Compoundable</v>
      </c>
      <c r="AX102" s="24"/>
      <c r="AY102" s="26">
        <f t="shared" si="6"/>
        <v>2</v>
      </c>
      <c r="AZ102" s="27">
        <f t="shared" si="7"/>
        <v>60</v>
      </c>
      <c r="BA102" s="28">
        <f t="shared" si="8"/>
        <v>0</v>
      </c>
      <c r="BB102" s="28">
        <f t="shared" ca="1" si="9"/>
        <v>0</v>
      </c>
      <c r="BC102" s="29" t="str">
        <f t="shared" si="10"/>
        <v>YES</v>
      </c>
      <c r="BD102" s="10" t="str">
        <f t="shared" si="11"/>
        <v>YES</v>
      </c>
      <c r="BE102" s="29" t="str">
        <f t="shared" ca="1" si="12"/>
        <v>NO</v>
      </c>
      <c r="BF102" s="29" t="str">
        <f t="shared" ca="1" si="13"/>
        <v>YES</v>
      </c>
      <c r="BG102" s="29" t="str">
        <f t="shared" ca="1" si="14"/>
        <v>YES</v>
      </c>
      <c r="BH102" s="29" t="str">
        <f t="shared" ca="1" si="15"/>
        <v>YES</v>
      </c>
      <c r="BI102" s="10">
        <f t="shared" ca="1" si="16"/>
        <v>1</v>
      </c>
      <c r="BJ102" s="28">
        <f t="shared" si="17"/>
        <v>0</v>
      </c>
      <c r="BK102" s="30">
        <f t="shared" si="18"/>
        <v>0</v>
      </c>
      <c r="BL102" s="31">
        <f t="shared" ca="1" si="19"/>
        <v>-119.72328767123288</v>
      </c>
      <c r="BM102" s="28">
        <f t="shared" si="20"/>
        <v>0</v>
      </c>
      <c r="BN102" s="28">
        <f t="shared" si="21"/>
        <v>0</v>
      </c>
      <c r="BO102" s="30">
        <f t="shared" si="22"/>
        <v>0</v>
      </c>
      <c r="BP102" s="31">
        <f t="shared" ca="1" si="23"/>
        <v>-119.72328767123288</v>
      </c>
      <c r="BQ102" s="32">
        <f t="shared" ca="1" si="24"/>
        <v>119.72328767123288</v>
      </c>
      <c r="BR102" s="32"/>
    </row>
    <row r="103" spans="1:70" ht="12" customHeight="1" x14ac:dyDescent="0.25">
      <c r="A103" s="10">
        <f t="shared" si="25"/>
        <v>102</v>
      </c>
      <c r="B103" s="11"/>
      <c r="C103" s="12"/>
      <c r="D103" s="13"/>
      <c r="E103" s="13"/>
      <c r="F103" s="13"/>
      <c r="G103" s="14"/>
      <c r="H103" s="15"/>
      <c r="I103" s="27"/>
      <c r="J103" s="17"/>
      <c r="K103" s="17"/>
      <c r="L103" s="17"/>
      <c r="M103" s="17"/>
      <c r="N103" s="17"/>
      <c r="O103" s="17"/>
      <c r="P103" s="10" t="str">
        <f>VLOOKUP(J103,'Offence Database'!$A$7:$B$1360,2, )</f>
        <v>-</v>
      </c>
      <c r="Q103" s="10" t="str">
        <f>VLOOKUP(K103,'Offence Database'!$A$7:$B$1360,2, )</f>
        <v>-</v>
      </c>
      <c r="R103" s="10" t="str">
        <f>VLOOKUP(L103,'Offence Database'!$A$7:$B$1360,2, )</f>
        <v>-</v>
      </c>
      <c r="S103" s="10" t="str">
        <f>VLOOKUP(M103,'Offence Database'!$A$7:$B$1360,2, )</f>
        <v>-</v>
      </c>
      <c r="T103" s="10" t="str">
        <f>VLOOKUP(N103,'Offence Database'!$A$7:$B$1360,2, )</f>
        <v>-</v>
      </c>
      <c r="U103" s="10" t="str">
        <f>VLOOKUP(O103,'Offence Database'!$A$7:$B$1360,2, )</f>
        <v>-</v>
      </c>
      <c r="V103" s="10" t="str">
        <f>VLOOKUP(J103,'Offence Database'!$A$7:$C$1360,3, )</f>
        <v>-</v>
      </c>
      <c r="W103" s="10" t="str">
        <f>VLOOKUP(K103,'Offence Database'!$A$7:$C$1360,3, )</f>
        <v>-</v>
      </c>
      <c r="X103" s="10" t="str">
        <f>VLOOKUP(L103,'Offence Database'!$A$7:$C$1360,3, )</f>
        <v>-</v>
      </c>
      <c r="Y103" s="10" t="str">
        <f>VLOOKUP(M103,'Offence Database'!$A$7:$C$1360,3, )</f>
        <v>-</v>
      </c>
      <c r="Z103" s="10" t="str">
        <f>VLOOKUP(N103,'Offence Database'!$A$7:$C$1360,3, )</f>
        <v>-</v>
      </c>
      <c r="AA103" s="10" t="str">
        <f>VLOOKUP(O103,'Offence Database'!$A$7:$C$1360,3, )</f>
        <v>-</v>
      </c>
      <c r="AB103" s="10">
        <f t="shared" ref="AB103:AG103" si="226">IF(V103="Non-Bailable",$AB$1,$AC$1)</f>
        <v>0</v>
      </c>
      <c r="AC103" s="10">
        <f t="shared" si="226"/>
        <v>0</v>
      </c>
      <c r="AD103" s="10">
        <f t="shared" si="226"/>
        <v>0</v>
      </c>
      <c r="AE103" s="10">
        <f t="shared" si="226"/>
        <v>0</v>
      </c>
      <c r="AF103" s="10">
        <f t="shared" si="226"/>
        <v>0</v>
      </c>
      <c r="AG103" s="10">
        <f t="shared" si="226"/>
        <v>0</v>
      </c>
      <c r="AH103" s="10">
        <f t="shared" si="1"/>
        <v>0</v>
      </c>
      <c r="AI103" s="17" t="str">
        <f t="shared" si="2"/>
        <v>Bailable</v>
      </c>
      <c r="AJ103" s="10" t="str">
        <f>VLOOKUP(J103,'Offence Database'!$A$7:$D$1360,4, )</f>
        <v>-</v>
      </c>
      <c r="AK103" s="10" t="str">
        <f>VLOOKUP(K103,'Offence Database'!$A$7:$D$1360,4, )</f>
        <v>-</v>
      </c>
      <c r="AL103" s="10" t="str">
        <f>VLOOKUP(L103,'Offence Database'!$A$7:$D$1360,4, )</f>
        <v>-</v>
      </c>
      <c r="AM103" s="10" t="str">
        <f>VLOOKUP(M103,'Offence Database'!$A$7:$D$1360,4, )</f>
        <v>-</v>
      </c>
      <c r="AN103" s="10" t="str">
        <f>VLOOKUP(N103,'Offence Database'!$A$7:$D$1360,4, )</f>
        <v>-</v>
      </c>
      <c r="AO103" s="10" t="str">
        <f>VLOOKUP(O103,'Offence Database'!$A$7:$D$1360,4, )</f>
        <v>-</v>
      </c>
      <c r="AP103" s="10">
        <f t="shared" ref="AP103:AU103" si="227">IF(AJ103="Non-Compoundable",$AB$1,$AC$1)</f>
        <v>0</v>
      </c>
      <c r="AQ103" s="10">
        <f t="shared" si="227"/>
        <v>0</v>
      </c>
      <c r="AR103" s="10">
        <f t="shared" si="227"/>
        <v>0</v>
      </c>
      <c r="AS103" s="10">
        <f t="shared" si="227"/>
        <v>0</v>
      </c>
      <c r="AT103" s="10">
        <f t="shared" si="227"/>
        <v>0</v>
      </c>
      <c r="AU103" s="10">
        <f t="shared" si="227"/>
        <v>0</v>
      </c>
      <c r="AV103" s="10">
        <f t="shared" si="4"/>
        <v>0</v>
      </c>
      <c r="AW103" s="17" t="str">
        <f t="shared" si="5"/>
        <v>Compoundable</v>
      </c>
      <c r="AX103" s="24"/>
      <c r="AY103" s="26">
        <f t="shared" si="6"/>
        <v>2</v>
      </c>
      <c r="AZ103" s="27">
        <f t="shared" si="7"/>
        <v>60</v>
      </c>
      <c r="BA103" s="28">
        <f t="shared" si="8"/>
        <v>0</v>
      </c>
      <c r="BB103" s="28">
        <f t="shared" ca="1" si="9"/>
        <v>0</v>
      </c>
      <c r="BC103" s="29" t="str">
        <f t="shared" si="10"/>
        <v>YES</v>
      </c>
      <c r="BD103" s="10" t="str">
        <f t="shared" si="11"/>
        <v>YES</v>
      </c>
      <c r="BE103" s="29" t="str">
        <f t="shared" ca="1" si="12"/>
        <v>NO</v>
      </c>
      <c r="BF103" s="29" t="str">
        <f t="shared" ca="1" si="13"/>
        <v>YES</v>
      </c>
      <c r="BG103" s="29" t="str">
        <f t="shared" ca="1" si="14"/>
        <v>YES</v>
      </c>
      <c r="BH103" s="29" t="str">
        <f t="shared" ca="1" si="15"/>
        <v>YES</v>
      </c>
      <c r="BI103" s="10">
        <f t="shared" ca="1" si="16"/>
        <v>1</v>
      </c>
      <c r="BJ103" s="28">
        <f t="shared" si="17"/>
        <v>0</v>
      </c>
      <c r="BK103" s="30">
        <f t="shared" si="18"/>
        <v>0</v>
      </c>
      <c r="BL103" s="31">
        <f t="shared" ca="1" si="19"/>
        <v>-119.72328767123288</v>
      </c>
      <c r="BM103" s="28">
        <f t="shared" si="20"/>
        <v>0</v>
      </c>
      <c r="BN103" s="28">
        <f t="shared" si="21"/>
        <v>0</v>
      </c>
      <c r="BO103" s="30">
        <f t="shared" si="22"/>
        <v>0</v>
      </c>
      <c r="BP103" s="31">
        <f t="shared" ca="1" si="23"/>
        <v>-119.72328767123288</v>
      </c>
      <c r="BQ103" s="32">
        <f t="shared" ca="1" si="24"/>
        <v>119.72328767123288</v>
      </c>
      <c r="BR103" s="32"/>
    </row>
    <row r="104" spans="1:70" ht="12" customHeight="1" x14ac:dyDescent="0.25">
      <c r="A104" s="10">
        <f t="shared" si="25"/>
        <v>103</v>
      </c>
      <c r="B104" s="11"/>
      <c r="C104" s="12"/>
      <c r="D104" s="13"/>
      <c r="E104" s="13"/>
      <c r="F104" s="13"/>
      <c r="G104" s="14"/>
      <c r="H104" s="15"/>
      <c r="I104" s="27"/>
      <c r="J104" s="17"/>
      <c r="K104" s="17"/>
      <c r="L104" s="17"/>
      <c r="M104" s="17"/>
      <c r="N104" s="17"/>
      <c r="O104" s="17"/>
      <c r="P104" s="10" t="str">
        <f>VLOOKUP(J104,'Offence Database'!$A$7:$B$1360,2, )</f>
        <v>-</v>
      </c>
      <c r="Q104" s="10" t="str">
        <f>VLOOKUP(K104,'Offence Database'!$A$7:$B$1360,2, )</f>
        <v>-</v>
      </c>
      <c r="R104" s="10" t="str">
        <f>VLOOKUP(L104,'Offence Database'!$A$7:$B$1360,2, )</f>
        <v>-</v>
      </c>
      <c r="S104" s="10" t="str">
        <f>VLOOKUP(M104,'Offence Database'!$A$7:$B$1360,2, )</f>
        <v>-</v>
      </c>
      <c r="T104" s="10" t="str">
        <f>VLOOKUP(N104,'Offence Database'!$A$7:$B$1360,2, )</f>
        <v>-</v>
      </c>
      <c r="U104" s="10" t="str">
        <f>VLOOKUP(O104,'Offence Database'!$A$7:$B$1360,2, )</f>
        <v>-</v>
      </c>
      <c r="V104" s="10" t="str">
        <f>VLOOKUP(J104,'Offence Database'!$A$7:$C$1360,3, )</f>
        <v>-</v>
      </c>
      <c r="W104" s="10" t="str">
        <f>VLOOKUP(K104,'Offence Database'!$A$7:$C$1360,3, )</f>
        <v>-</v>
      </c>
      <c r="X104" s="10" t="str">
        <f>VLOOKUP(L104,'Offence Database'!$A$7:$C$1360,3, )</f>
        <v>-</v>
      </c>
      <c r="Y104" s="10" t="str">
        <f>VLOOKUP(M104,'Offence Database'!$A$7:$C$1360,3, )</f>
        <v>-</v>
      </c>
      <c r="Z104" s="10" t="str">
        <f>VLOOKUP(N104,'Offence Database'!$A$7:$C$1360,3, )</f>
        <v>-</v>
      </c>
      <c r="AA104" s="10" t="str">
        <f>VLOOKUP(O104,'Offence Database'!$A$7:$C$1360,3, )</f>
        <v>-</v>
      </c>
      <c r="AB104" s="10">
        <f t="shared" ref="AB104:AG104" si="228">IF(V104="Non-Bailable",$AB$1,$AC$1)</f>
        <v>0</v>
      </c>
      <c r="AC104" s="10">
        <f t="shared" si="228"/>
        <v>0</v>
      </c>
      <c r="AD104" s="10">
        <f t="shared" si="228"/>
        <v>0</v>
      </c>
      <c r="AE104" s="10">
        <f t="shared" si="228"/>
        <v>0</v>
      </c>
      <c r="AF104" s="10">
        <f t="shared" si="228"/>
        <v>0</v>
      </c>
      <c r="AG104" s="10">
        <f t="shared" si="228"/>
        <v>0</v>
      </c>
      <c r="AH104" s="10">
        <f t="shared" si="1"/>
        <v>0</v>
      </c>
      <c r="AI104" s="17" t="str">
        <f t="shared" si="2"/>
        <v>Bailable</v>
      </c>
      <c r="AJ104" s="10" t="str">
        <f>VLOOKUP(J104,'Offence Database'!$A$7:$D$1360,4, )</f>
        <v>-</v>
      </c>
      <c r="AK104" s="10" t="str">
        <f>VLOOKUP(K104,'Offence Database'!$A$7:$D$1360,4, )</f>
        <v>-</v>
      </c>
      <c r="AL104" s="10" t="str">
        <f>VLOOKUP(L104,'Offence Database'!$A$7:$D$1360,4, )</f>
        <v>-</v>
      </c>
      <c r="AM104" s="10" t="str">
        <f>VLOOKUP(M104,'Offence Database'!$A$7:$D$1360,4, )</f>
        <v>-</v>
      </c>
      <c r="AN104" s="10" t="str">
        <f>VLOOKUP(N104,'Offence Database'!$A$7:$D$1360,4, )</f>
        <v>-</v>
      </c>
      <c r="AO104" s="10" t="str">
        <f>VLOOKUP(O104,'Offence Database'!$A$7:$D$1360,4, )</f>
        <v>-</v>
      </c>
      <c r="AP104" s="10">
        <f t="shared" ref="AP104:AU104" si="229">IF(AJ104="Non-Compoundable",$AB$1,$AC$1)</f>
        <v>0</v>
      </c>
      <c r="AQ104" s="10">
        <f t="shared" si="229"/>
        <v>0</v>
      </c>
      <c r="AR104" s="10">
        <f t="shared" si="229"/>
        <v>0</v>
      </c>
      <c r="AS104" s="10">
        <f t="shared" si="229"/>
        <v>0</v>
      </c>
      <c r="AT104" s="10">
        <f t="shared" si="229"/>
        <v>0</v>
      </c>
      <c r="AU104" s="10">
        <f t="shared" si="229"/>
        <v>0</v>
      </c>
      <c r="AV104" s="10">
        <f t="shared" si="4"/>
        <v>0</v>
      </c>
      <c r="AW104" s="17" t="str">
        <f t="shared" si="5"/>
        <v>Compoundable</v>
      </c>
      <c r="AX104" s="24"/>
      <c r="AY104" s="26">
        <f t="shared" si="6"/>
        <v>2</v>
      </c>
      <c r="AZ104" s="27">
        <f t="shared" si="7"/>
        <v>60</v>
      </c>
      <c r="BA104" s="28">
        <f t="shared" si="8"/>
        <v>0</v>
      </c>
      <c r="BB104" s="28">
        <f t="shared" ca="1" si="9"/>
        <v>0</v>
      </c>
      <c r="BC104" s="29" t="str">
        <f t="shared" si="10"/>
        <v>YES</v>
      </c>
      <c r="BD104" s="10" t="str">
        <f t="shared" si="11"/>
        <v>YES</v>
      </c>
      <c r="BE104" s="29" t="str">
        <f t="shared" ca="1" si="12"/>
        <v>NO</v>
      </c>
      <c r="BF104" s="29" t="str">
        <f t="shared" ca="1" si="13"/>
        <v>YES</v>
      </c>
      <c r="BG104" s="29" t="str">
        <f t="shared" ca="1" si="14"/>
        <v>YES</v>
      </c>
      <c r="BH104" s="29" t="str">
        <f t="shared" ca="1" si="15"/>
        <v>YES</v>
      </c>
      <c r="BI104" s="10">
        <f t="shared" ca="1" si="16"/>
        <v>1</v>
      </c>
      <c r="BJ104" s="28">
        <f t="shared" si="17"/>
        <v>0</v>
      </c>
      <c r="BK104" s="30">
        <f t="shared" si="18"/>
        <v>0</v>
      </c>
      <c r="BL104" s="31">
        <f t="shared" ca="1" si="19"/>
        <v>-119.72328767123288</v>
      </c>
      <c r="BM104" s="28">
        <f t="shared" si="20"/>
        <v>0</v>
      </c>
      <c r="BN104" s="28">
        <f t="shared" si="21"/>
        <v>0</v>
      </c>
      <c r="BO104" s="30">
        <f t="shared" si="22"/>
        <v>0</v>
      </c>
      <c r="BP104" s="31">
        <f t="shared" ca="1" si="23"/>
        <v>-119.72328767123288</v>
      </c>
      <c r="BQ104" s="32">
        <f t="shared" ca="1" si="24"/>
        <v>119.72328767123288</v>
      </c>
      <c r="BR104" s="32"/>
    </row>
    <row r="105" spans="1:70" ht="12" customHeight="1" x14ac:dyDescent="0.25">
      <c r="A105" s="10">
        <f t="shared" si="25"/>
        <v>104</v>
      </c>
      <c r="B105" s="11"/>
      <c r="C105" s="12"/>
      <c r="D105" s="13"/>
      <c r="E105" s="13"/>
      <c r="F105" s="13"/>
      <c r="G105" s="14"/>
      <c r="H105" s="15"/>
      <c r="I105" s="27"/>
      <c r="J105" s="17"/>
      <c r="K105" s="17"/>
      <c r="L105" s="17"/>
      <c r="M105" s="17"/>
      <c r="N105" s="17"/>
      <c r="O105" s="17"/>
      <c r="P105" s="10" t="str">
        <f>VLOOKUP(J105,'Offence Database'!$A$7:$B$1360,2, )</f>
        <v>-</v>
      </c>
      <c r="Q105" s="10" t="str">
        <f>VLOOKUP(K105,'Offence Database'!$A$7:$B$1360,2, )</f>
        <v>-</v>
      </c>
      <c r="R105" s="10" t="str">
        <f>VLOOKUP(L105,'Offence Database'!$A$7:$B$1360,2, )</f>
        <v>-</v>
      </c>
      <c r="S105" s="10" t="str">
        <f>VLOOKUP(M105,'Offence Database'!$A$7:$B$1360,2, )</f>
        <v>-</v>
      </c>
      <c r="T105" s="10" t="str">
        <f>VLOOKUP(N105,'Offence Database'!$A$7:$B$1360,2, )</f>
        <v>-</v>
      </c>
      <c r="U105" s="10" t="str">
        <f>VLOOKUP(O105,'Offence Database'!$A$7:$B$1360,2, )</f>
        <v>-</v>
      </c>
      <c r="V105" s="10" t="str">
        <f>VLOOKUP(J105,'Offence Database'!$A$7:$C$1360,3, )</f>
        <v>-</v>
      </c>
      <c r="W105" s="10" t="str">
        <f>VLOOKUP(K105,'Offence Database'!$A$7:$C$1360,3, )</f>
        <v>-</v>
      </c>
      <c r="X105" s="10" t="str">
        <f>VLOOKUP(L105,'Offence Database'!$A$7:$C$1360,3, )</f>
        <v>-</v>
      </c>
      <c r="Y105" s="10" t="str">
        <f>VLOOKUP(M105,'Offence Database'!$A$7:$C$1360,3, )</f>
        <v>-</v>
      </c>
      <c r="Z105" s="10" t="str">
        <f>VLOOKUP(N105,'Offence Database'!$A$7:$C$1360,3, )</f>
        <v>-</v>
      </c>
      <c r="AA105" s="10" t="str">
        <f>VLOOKUP(O105,'Offence Database'!$A$7:$C$1360,3, )</f>
        <v>-</v>
      </c>
      <c r="AB105" s="10">
        <f t="shared" ref="AB105:AG105" si="230">IF(V105="Non-Bailable",$AB$1,$AC$1)</f>
        <v>0</v>
      </c>
      <c r="AC105" s="10">
        <f t="shared" si="230"/>
        <v>0</v>
      </c>
      <c r="AD105" s="10">
        <f t="shared" si="230"/>
        <v>0</v>
      </c>
      <c r="AE105" s="10">
        <f t="shared" si="230"/>
        <v>0</v>
      </c>
      <c r="AF105" s="10">
        <f t="shared" si="230"/>
        <v>0</v>
      </c>
      <c r="AG105" s="10">
        <f t="shared" si="230"/>
        <v>0</v>
      </c>
      <c r="AH105" s="10">
        <f t="shared" si="1"/>
        <v>0</v>
      </c>
      <c r="AI105" s="17" t="str">
        <f t="shared" si="2"/>
        <v>Bailable</v>
      </c>
      <c r="AJ105" s="10" t="str">
        <f>VLOOKUP(J105,'Offence Database'!$A$7:$D$1360,4, )</f>
        <v>-</v>
      </c>
      <c r="AK105" s="10" t="str">
        <f>VLOOKUP(K105,'Offence Database'!$A$7:$D$1360,4, )</f>
        <v>-</v>
      </c>
      <c r="AL105" s="10" t="str">
        <f>VLOOKUP(L105,'Offence Database'!$A$7:$D$1360,4, )</f>
        <v>-</v>
      </c>
      <c r="AM105" s="10" t="str">
        <f>VLOOKUP(M105,'Offence Database'!$A$7:$D$1360,4, )</f>
        <v>-</v>
      </c>
      <c r="AN105" s="10" t="str">
        <f>VLOOKUP(N105,'Offence Database'!$A$7:$D$1360,4, )</f>
        <v>-</v>
      </c>
      <c r="AO105" s="10" t="str">
        <f>VLOOKUP(O105,'Offence Database'!$A$7:$D$1360,4, )</f>
        <v>-</v>
      </c>
      <c r="AP105" s="10">
        <f t="shared" ref="AP105:AU105" si="231">IF(AJ105="Non-Compoundable",$AB$1,$AC$1)</f>
        <v>0</v>
      </c>
      <c r="AQ105" s="10">
        <f t="shared" si="231"/>
        <v>0</v>
      </c>
      <c r="AR105" s="10">
        <f t="shared" si="231"/>
        <v>0</v>
      </c>
      <c r="AS105" s="10">
        <f t="shared" si="231"/>
        <v>0</v>
      </c>
      <c r="AT105" s="10">
        <f t="shared" si="231"/>
        <v>0</v>
      </c>
      <c r="AU105" s="10">
        <f t="shared" si="231"/>
        <v>0</v>
      </c>
      <c r="AV105" s="10">
        <f t="shared" si="4"/>
        <v>0</v>
      </c>
      <c r="AW105" s="17" t="str">
        <f t="shared" si="5"/>
        <v>Compoundable</v>
      </c>
      <c r="AX105" s="24"/>
      <c r="AY105" s="26">
        <f t="shared" si="6"/>
        <v>2</v>
      </c>
      <c r="AZ105" s="27">
        <f t="shared" si="7"/>
        <v>60</v>
      </c>
      <c r="BA105" s="28">
        <f t="shared" si="8"/>
        <v>0</v>
      </c>
      <c r="BB105" s="28">
        <f t="shared" ca="1" si="9"/>
        <v>0</v>
      </c>
      <c r="BC105" s="29" t="str">
        <f t="shared" si="10"/>
        <v>YES</v>
      </c>
      <c r="BD105" s="10" t="str">
        <f t="shared" si="11"/>
        <v>YES</v>
      </c>
      <c r="BE105" s="29" t="str">
        <f t="shared" ca="1" si="12"/>
        <v>NO</v>
      </c>
      <c r="BF105" s="29" t="str">
        <f t="shared" ca="1" si="13"/>
        <v>YES</v>
      </c>
      <c r="BG105" s="29" t="str">
        <f t="shared" ca="1" si="14"/>
        <v>YES</v>
      </c>
      <c r="BH105" s="29" t="str">
        <f t="shared" ca="1" si="15"/>
        <v>YES</v>
      </c>
      <c r="BI105" s="10">
        <f t="shared" ca="1" si="16"/>
        <v>1</v>
      </c>
      <c r="BJ105" s="28">
        <f t="shared" si="17"/>
        <v>0</v>
      </c>
      <c r="BK105" s="30">
        <f t="shared" si="18"/>
        <v>0</v>
      </c>
      <c r="BL105" s="31">
        <f t="shared" ca="1" si="19"/>
        <v>-119.72328767123288</v>
      </c>
      <c r="BM105" s="28">
        <f t="shared" si="20"/>
        <v>0</v>
      </c>
      <c r="BN105" s="28">
        <f t="shared" si="21"/>
        <v>0</v>
      </c>
      <c r="BO105" s="30">
        <f t="shared" si="22"/>
        <v>0</v>
      </c>
      <c r="BP105" s="31">
        <f t="shared" ca="1" si="23"/>
        <v>-119.72328767123288</v>
      </c>
      <c r="BQ105" s="32">
        <f t="shared" ca="1" si="24"/>
        <v>119.72328767123288</v>
      </c>
      <c r="BR105" s="32"/>
    </row>
    <row r="106" spans="1:70" ht="12" customHeight="1" x14ac:dyDescent="0.25">
      <c r="A106" s="10">
        <f t="shared" si="25"/>
        <v>105</v>
      </c>
      <c r="B106" s="11"/>
      <c r="C106" s="12"/>
      <c r="D106" s="13"/>
      <c r="E106" s="13"/>
      <c r="F106" s="13"/>
      <c r="G106" s="14"/>
      <c r="H106" s="15"/>
      <c r="I106" s="27"/>
      <c r="J106" s="17"/>
      <c r="K106" s="17"/>
      <c r="L106" s="17"/>
      <c r="M106" s="17"/>
      <c r="N106" s="17"/>
      <c r="O106" s="17"/>
      <c r="P106" s="10" t="str">
        <f>VLOOKUP(J106,'Offence Database'!$A$7:$B$1360,2, )</f>
        <v>-</v>
      </c>
      <c r="Q106" s="10" t="str">
        <f>VLOOKUP(K106,'Offence Database'!$A$7:$B$1360,2, )</f>
        <v>-</v>
      </c>
      <c r="R106" s="10" t="str">
        <f>VLOOKUP(L106,'Offence Database'!$A$7:$B$1360,2, )</f>
        <v>-</v>
      </c>
      <c r="S106" s="10" t="str">
        <f>VLOOKUP(M106,'Offence Database'!$A$7:$B$1360,2, )</f>
        <v>-</v>
      </c>
      <c r="T106" s="10" t="str">
        <f>VLOOKUP(N106,'Offence Database'!$A$7:$B$1360,2, )</f>
        <v>-</v>
      </c>
      <c r="U106" s="10" t="str">
        <f>VLOOKUP(O106,'Offence Database'!$A$7:$B$1360,2, )</f>
        <v>-</v>
      </c>
      <c r="V106" s="10" t="str">
        <f>VLOOKUP(J106,'Offence Database'!$A$7:$C$1360,3, )</f>
        <v>-</v>
      </c>
      <c r="W106" s="10" t="str">
        <f>VLOOKUP(K106,'Offence Database'!$A$7:$C$1360,3, )</f>
        <v>-</v>
      </c>
      <c r="X106" s="10" t="str">
        <f>VLOOKUP(L106,'Offence Database'!$A$7:$C$1360,3, )</f>
        <v>-</v>
      </c>
      <c r="Y106" s="10" t="str">
        <f>VLOOKUP(M106,'Offence Database'!$A$7:$C$1360,3, )</f>
        <v>-</v>
      </c>
      <c r="Z106" s="10" t="str">
        <f>VLOOKUP(N106,'Offence Database'!$A$7:$C$1360,3, )</f>
        <v>-</v>
      </c>
      <c r="AA106" s="10" t="str">
        <f>VLOOKUP(O106,'Offence Database'!$A$7:$C$1360,3, )</f>
        <v>-</v>
      </c>
      <c r="AB106" s="10">
        <f t="shared" ref="AB106:AG106" si="232">IF(V106="Non-Bailable",$AB$1,$AC$1)</f>
        <v>0</v>
      </c>
      <c r="AC106" s="10">
        <f t="shared" si="232"/>
        <v>0</v>
      </c>
      <c r="AD106" s="10">
        <f t="shared" si="232"/>
        <v>0</v>
      </c>
      <c r="AE106" s="10">
        <f t="shared" si="232"/>
        <v>0</v>
      </c>
      <c r="AF106" s="10">
        <f t="shared" si="232"/>
        <v>0</v>
      </c>
      <c r="AG106" s="10">
        <f t="shared" si="232"/>
        <v>0</v>
      </c>
      <c r="AH106" s="10">
        <f t="shared" si="1"/>
        <v>0</v>
      </c>
      <c r="AI106" s="17" t="str">
        <f t="shared" si="2"/>
        <v>Bailable</v>
      </c>
      <c r="AJ106" s="10" t="str">
        <f>VLOOKUP(J106,'Offence Database'!$A$7:$D$1360,4, )</f>
        <v>-</v>
      </c>
      <c r="AK106" s="10" t="str">
        <f>VLOOKUP(K106,'Offence Database'!$A$7:$D$1360,4, )</f>
        <v>-</v>
      </c>
      <c r="AL106" s="10" t="str">
        <f>VLOOKUP(L106,'Offence Database'!$A$7:$D$1360,4, )</f>
        <v>-</v>
      </c>
      <c r="AM106" s="10" t="str">
        <f>VLOOKUP(M106,'Offence Database'!$A$7:$D$1360,4, )</f>
        <v>-</v>
      </c>
      <c r="AN106" s="10" t="str">
        <f>VLOOKUP(N106,'Offence Database'!$A$7:$D$1360,4, )</f>
        <v>-</v>
      </c>
      <c r="AO106" s="10" t="str">
        <f>VLOOKUP(O106,'Offence Database'!$A$7:$D$1360,4, )</f>
        <v>-</v>
      </c>
      <c r="AP106" s="10">
        <f t="shared" ref="AP106:AU106" si="233">IF(AJ106="Non-Compoundable",$AB$1,$AC$1)</f>
        <v>0</v>
      </c>
      <c r="AQ106" s="10">
        <f t="shared" si="233"/>
        <v>0</v>
      </c>
      <c r="AR106" s="10">
        <f t="shared" si="233"/>
        <v>0</v>
      </c>
      <c r="AS106" s="10">
        <f t="shared" si="233"/>
        <v>0</v>
      </c>
      <c r="AT106" s="10">
        <f t="shared" si="233"/>
        <v>0</v>
      </c>
      <c r="AU106" s="10">
        <f t="shared" si="233"/>
        <v>0</v>
      </c>
      <c r="AV106" s="10">
        <f t="shared" si="4"/>
        <v>0</v>
      </c>
      <c r="AW106" s="17" t="str">
        <f t="shared" si="5"/>
        <v>Compoundable</v>
      </c>
      <c r="AX106" s="24"/>
      <c r="AY106" s="26">
        <f t="shared" si="6"/>
        <v>2</v>
      </c>
      <c r="AZ106" s="27">
        <f t="shared" si="7"/>
        <v>60</v>
      </c>
      <c r="BA106" s="28">
        <f t="shared" si="8"/>
        <v>0</v>
      </c>
      <c r="BB106" s="28">
        <f t="shared" ca="1" si="9"/>
        <v>0</v>
      </c>
      <c r="BC106" s="29" t="str">
        <f t="shared" si="10"/>
        <v>YES</v>
      </c>
      <c r="BD106" s="10" t="str">
        <f t="shared" si="11"/>
        <v>YES</v>
      </c>
      <c r="BE106" s="29" t="str">
        <f t="shared" ca="1" si="12"/>
        <v>NO</v>
      </c>
      <c r="BF106" s="29" t="str">
        <f t="shared" ca="1" si="13"/>
        <v>YES</v>
      </c>
      <c r="BG106" s="29" t="str">
        <f t="shared" ca="1" si="14"/>
        <v>YES</v>
      </c>
      <c r="BH106" s="29" t="str">
        <f t="shared" ca="1" si="15"/>
        <v>YES</v>
      </c>
      <c r="BI106" s="10">
        <f t="shared" ca="1" si="16"/>
        <v>1</v>
      </c>
      <c r="BJ106" s="28">
        <f t="shared" si="17"/>
        <v>0</v>
      </c>
      <c r="BK106" s="30">
        <f t="shared" si="18"/>
        <v>0</v>
      </c>
      <c r="BL106" s="31">
        <f t="shared" ca="1" si="19"/>
        <v>-119.72328767123288</v>
      </c>
      <c r="BM106" s="28">
        <f t="shared" si="20"/>
        <v>0</v>
      </c>
      <c r="BN106" s="28">
        <f t="shared" si="21"/>
        <v>0</v>
      </c>
      <c r="BO106" s="30">
        <f t="shared" si="22"/>
        <v>0</v>
      </c>
      <c r="BP106" s="31">
        <f t="shared" ca="1" si="23"/>
        <v>-119.72328767123288</v>
      </c>
      <c r="BQ106" s="32">
        <f t="shared" ca="1" si="24"/>
        <v>119.72328767123288</v>
      </c>
      <c r="BR106" s="32"/>
    </row>
    <row r="107" spans="1:70" ht="12" customHeight="1" x14ac:dyDescent="0.25">
      <c r="A107" s="10">
        <f t="shared" si="25"/>
        <v>106</v>
      </c>
      <c r="B107" s="11"/>
      <c r="C107" s="12"/>
      <c r="D107" s="13"/>
      <c r="E107" s="13"/>
      <c r="F107" s="13"/>
      <c r="G107" s="14"/>
      <c r="H107" s="15"/>
      <c r="I107" s="27"/>
      <c r="J107" s="17"/>
      <c r="K107" s="17"/>
      <c r="L107" s="17"/>
      <c r="M107" s="17"/>
      <c r="N107" s="17"/>
      <c r="O107" s="17"/>
      <c r="P107" s="10" t="str">
        <f>VLOOKUP(J107,'Offence Database'!$A$7:$B$1360,2, )</f>
        <v>-</v>
      </c>
      <c r="Q107" s="10" t="str">
        <f>VLOOKUP(K107,'Offence Database'!$A$7:$B$1360,2, )</f>
        <v>-</v>
      </c>
      <c r="R107" s="10" t="str">
        <f>VLOOKUP(L107,'Offence Database'!$A$7:$B$1360,2, )</f>
        <v>-</v>
      </c>
      <c r="S107" s="10" t="str">
        <f>VLOOKUP(M107,'Offence Database'!$A$7:$B$1360,2, )</f>
        <v>-</v>
      </c>
      <c r="T107" s="10" t="str">
        <f>VLOOKUP(N107,'Offence Database'!$A$7:$B$1360,2, )</f>
        <v>-</v>
      </c>
      <c r="U107" s="10" t="str">
        <f>VLOOKUP(O107,'Offence Database'!$A$7:$B$1360,2, )</f>
        <v>-</v>
      </c>
      <c r="V107" s="10" t="str">
        <f>VLOOKUP(J107,'Offence Database'!$A$7:$C$1360,3, )</f>
        <v>-</v>
      </c>
      <c r="W107" s="10" t="str">
        <f>VLOOKUP(K107,'Offence Database'!$A$7:$C$1360,3, )</f>
        <v>-</v>
      </c>
      <c r="X107" s="10" t="str">
        <f>VLOOKUP(L107,'Offence Database'!$A$7:$C$1360,3, )</f>
        <v>-</v>
      </c>
      <c r="Y107" s="10" t="str">
        <f>VLOOKUP(M107,'Offence Database'!$A$7:$C$1360,3, )</f>
        <v>-</v>
      </c>
      <c r="Z107" s="10" t="str">
        <f>VLOOKUP(N107,'Offence Database'!$A$7:$C$1360,3, )</f>
        <v>-</v>
      </c>
      <c r="AA107" s="10" t="str">
        <f>VLOOKUP(O107,'Offence Database'!$A$7:$C$1360,3, )</f>
        <v>-</v>
      </c>
      <c r="AB107" s="10">
        <f t="shared" ref="AB107:AG107" si="234">IF(V107="Non-Bailable",$AB$1,$AC$1)</f>
        <v>0</v>
      </c>
      <c r="AC107" s="10">
        <f t="shared" si="234"/>
        <v>0</v>
      </c>
      <c r="AD107" s="10">
        <f t="shared" si="234"/>
        <v>0</v>
      </c>
      <c r="AE107" s="10">
        <f t="shared" si="234"/>
        <v>0</v>
      </c>
      <c r="AF107" s="10">
        <f t="shared" si="234"/>
        <v>0</v>
      </c>
      <c r="AG107" s="10">
        <f t="shared" si="234"/>
        <v>0</v>
      </c>
      <c r="AH107" s="10">
        <f t="shared" si="1"/>
        <v>0</v>
      </c>
      <c r="AI107" s="17" t="str">
        <f t="shared" si="2"/>
        <v>Bailable</v>
      </c>
      <c r="AJ107" s="10" t="str">
        <f>VLOOKUP(J107,'Offence Database'!$A$7:$D$1360,4, )</f>
        <v>-</v>
      </c>
      <c r="AK107" s="10" t="str">
        <f>VLOOKUP(K107,'Offence Database'!$A$7:$D$1360,4, )</f>
        <v>-</v>
      </c>
      <c r="AL107" s="10" t="str">
        <f>VLOOKUP(L107,'Offence Database'!$A$7:$D$1360,4, )</f>
        <v>-</v>
      </c>
      <c r="AM107" s="10" t="str">
        <f>VLOOKUP(M107,'Offence Database'!$A$7:$D$1360,4, )</f>
        <v>-</v>
      </c>
      <c r="AN107" s="10" t="str">
        <f>VLOOKUP(N107,'Offence Database'!$A$7:$D$1360,4, )</f>
        <v>-</v>
      </c>
      <c r="AO107" s="10" t="str">
        <f>VLOOKUP(O107,'Offence Database'!$A$7:$D$1360,4, )</f>
        <v>-</v>
      </c>
      <c r="AP107" s="10">
        <f t="shared" ref="AP107:AU107" si="235">IF(AJ107="Non-Compoundable",$AB$1,$AC$1)</f>
        <v>0</v>
      </c>
      <c r="AQ107" s="10">
        <f t="shared" si="235"/>
        <v>0</v>
      </c>
      <c r="AR107" s="10">
        <f t="shared" si="235"/>
        <v>0</v>
      </c>
      <c r="AS107" s="10">
        <f t="shared" si="235"/>
        <v>0</v>
      </c>
      <c r="AT107" s="10">
        <f t="shared" si="235"/>
        <v>0</v>
      </c>
      <c r="AU107" s="10">
        <f t="shared" si="235"/>
        <v>0</v>
      </c>
      <c r="AV107" s="10">
        <f t="shared" si="4"/>
        <v>0</v>
      </c>
      <c r="AW107" s="17" t="str">
        <f t="shared" si="5"/>
        <v>Compoundable</v>
      </c>
      <c r="AX107" s="24"/>
      <c r="AY107" s="26">
        <f t="shared" si="6"/>
        <v>2</v>
      </c>
      <c r="AZ107" s="27">
        <f t="shared" si="7"/>
        <v>60</v>
      </c>
      <c r="BA107" s="28">
        <f t="shared" si="8"/>
        <v>0</v>
      </c>
      <c r="BB107" s="28">
        <f t="shared" ca="1" si="9"/>
        <v>0</v>
      </c>
      <c r="BC107" s="29" t="str">
        <f t="shared" si="10"/>
        <v>YES</v>
      </c>
      <c r="BD107" s="10" t="str">
        <f t="shared" si="11"/>
        <v>YES</v>
      </c>
      <c r="BE107" s="29" t="str">
        <f t="shared" ca="1" si="12"/>
        <v>NO</v>
      </c>
      <c r="BF107" s="29" t="str">
        <f t="shared" ca="1" si="13"/>
        <v>YES</v>
      </c>
      <c r="BG107" s="29" t="str">
        <f t="shared" ca="1" si="14"/>
        <v>YES</v>
      </c>
      <c r="BH107" s="29" t="str">
        <f t="shared" ca="1" si="15"/>
        <v>YES</v>
      </c>
      <c r="BI107" s="10">
        <f t="shared" ca="1" si="16"/>
        <v>1</v>
      </c>
      <c r="BJ107" s="28">
        <f t="shared" si="17"/>
        <v>0</v>
      </c>
      <c r="BK107" s="30">
        <f t="shared" si="18"/>
        <v>0</v>
      </c>
      <c r="BL107" s="31">
        <f t="shared" ca="1" si="19"/>
        <v>-119.72328767123288</v>
      </c>
      <c r="BM107" s="28">
        <f t="shared" si="20"/>
        <v>0</v>
      </c>
      <c r="BN107" s="28">
        <f t="shared" si="21"/>
        <v>0</v>
      </c>
      <c r="BO107" s="30">
        <f t="shared" si="22"/>
        <v>0</v>
      </c>
      <c r="BP107" s="31">
        <f t="shared" ca="1" si="23"/>
        <v>-119.72328767123288</v>
      </c>
      <c r="BQ107" s="32">
        <f t="shared" ca="1" si="24"/>
        <v>119.72328767123288</v>
      </c>
      <c r="BR107" s="32"/>
    </row>
    <row r="108" spans="1:70" ht="12" customHeight="1" x14ac:dyDescent="0.25">
      <c r="A108" s="10">
        <f t="shared" si="25"/>
        <v>107</v>
      </c>
      <c r="B108" s="11"/>
      <c r="C108" s="12"/>
      <c r="D108" s="13"/>
      <c r="E108" s="13"/>
      <c r="F108" s="13"/>
      <c r="G108" s="14"/>
      <c r="H108" s="15"/>
      <c r="I108" s="27"/>
      <c r="J108" s="17"/>
      <c r="K108" s="17"/>
      <c r="L108" s="17"/>
      <c r="M108" s="17"/>
      <c r="N108" s="17"/>
      <c r="O108" s="17"/>
      <c r="P108" s="10" t="str">
        <f>VLOOKUP(J108,'Offence Database'!$A$7:$B$1360,2, )</f>
        <v>-</v>
      </c>
      <c r="Q108" s="10" t="str">
        <f>VLOOKUP(K108,'Offence Database'!$A$7:$B$1360,2, )</f>
        <v>-</v>
      </c>
      <c r="R108" s="10" t="str">
        <f>VLOOKUP(L108,'Offence Database'!$A$7:$B$1360,2, )</f>
        <v>-</v>
      </c>
      <c r="S108" s="10" t="str">
        <f>VLOOKUP(M108,'Offence Database'!$A$7:$B$1360,2, )</f>
        <v>-</v>
      </c>
      <c r="T108" s="10" t="str">
        <f>VLOOKUP(N108,'Offence Database'!$A$7:$B$1360,2, )</f>
        <v>-</v>
      </c>
      <c r="U108" s="10" t="str">
        <f>VLOOKUP(O108,'Offence Database'!$A$7:$B$1360,2, )</f>
        <v>-</v>
      </c>
      <c r="V108" s="10" t="str">
        <f>VLOOKUP(J108,'Offence Database'!$A$7:$C$1360,3, )</f>
        <v>-</v>
      </c>
      <c r="W108" s="10" t="str">
        <f>VLOOKUP(K108,'Offence Database'!$A$7:$C$1360,3, )</f>
        <v>-</v>
      </c>
      <c r="X108" s="10" t="str">
        <f>VLOOKUP(L108,'Offence Database'!$A$7:$C$1360,3, )</f>
        <v>-</v>
      </c>
      <c r="Y108" s="10" t="str">
        <f>VLOOKUP(M108,'Offence Database'!$A$7:$C$1360,3, )</f>
        <v>-</v>
      </c>
      <c r="Z108" s="10" t="str">
        <f>VLOOKUP(N108,'Offence Database'!$A$7:$C$1360,3, )</f>
        <v>-</v>
      </c>
      <c r="AA108" s="10" t="str">
        <f>VLOOKUP(O108,'Offence Database'!$A$7:$C$1360,3, )</f>
        <v>-</v>
      </c>
      <c r="AB108" s="10">
        <f t="shared" ref="AB108:AG108" si="236">IF(V108="Non-Bailable",$AB$1,$AC$1)</f>
        <v>0</v>
      </c>
      <c r="AC108" s="10">
        <f t="shared" si="236"/>
        <v>0</v>
      </c>
      <c r="AD108" s="10">
        <f t="shared" si="236"/>
        <v>0</v>
      </c>
      <c r="AE108" s="10">
        <f t="shared" si="236"/>
        <v>0</v>
      </c>
      <c r="AF108" s="10">
        <f t="shared" si="236"/>
        <v>0</v>
      </c>
      <c r="AG108" s="10">
        <f t="shared" si="236"/>
        <v>0</v>
      </c>
      <c r="AH108" s="10">
        <f t="shared" si="1"/>
        <v>0</v>
      </c>
      <c r="AI108" s="17" t="str">
        <f t="shared" si="2"/>
        <v>Bailable</v>
      </c>
      <c r="AJ108" s="10" t="str">
        <f>VLOOKUP(J108,'Offence Database'!$A$7:$D$1360,4, )</f>
        <v>-</v>
      </c>
      <c r="AK108" s="10" t="str">
        <f>VLOOKUP(K108,'Offence Database'!$A$7:$D$1360,4, )</f>
        <v>-</v>
      </c>
      <c r="AL108" s="10" t="str">
        <f>VLOOKUP(L108,'Offence Database'!$A$7:$D$1360,4, )</f>
        <v>-</v>
      </c>
      <c r="AM108" s="10" t="str">
        <f>VLOOKUP(M108,'Offence Database'!$A$7:$D$1360,4, )</f>
        <v>-</v>
      </c>
      <c r="AN108" s="10" t="str">
        <f>VLOOKUP(N108,'Offence Database'!$A$7:$D$1360,4, )</f>
        <v>-</v>
      </c>
      <c r="AO108" s="10" t="str">
        <f>VLOOKUP(O108,'Offence Database'!$A$7:$D$1360,4, )</f>
        <v>-</v>
      </c>
      <c r="AP108" s="10">
        <f t="shared" ref="AP108:AU108" si="237">IF(AJ108="Non-Compoundable",$AB$1,$AC$1)</f>
        <v>0</v>
      </c>
      <c r="AQ108" s="10">
        <f t="shared" si="237"/>
        <v>0</v>
      </c>
      <c r="AR108" s="10">
        <f t="shared" si="237"/>
        <v>0</v>
      </c>
      <c r="AS108" s="10">
        <f t="shared" si="237"/>
        <v>0</v>
      </c>
      <c r="AT108" s="10">
        <f t="shared" si="237"/>
        <v>0</v>
      </c>
      <c r="AU108" s="10">
        <f t="shared" si="237"/>
        <v>0</v>
      </c>
      <c r="AV108" s="10">
        <f t="shared" si="4"/>
        <v>0</v>
      </c>
      <c r="AW108" s="17" t="str">
        <f t="shared" si="5"/>
        <v>Compoundable</v>
      </c>
      <c r="AX108" s="24"/>
      <c r="AY108" s="26">
        <f t="shared" si="6"/>
        <v>2</v>
      </c>
      <c r="AZ108" s="27">
        <f t="shared" si="7"/>
        <v>60</v>
      </c>
      <c r="BA108" s="28">
        <f t="shared" si="8"/>
        <v>0</v>
      </c>
      <c r="BB108" s="28">
        <f t="shared" ca="1" si="9"/>
        <v>0</v>
      </c>
      <c r="BC108" s="29" t="str">
        <f t="shared" si="10"/>
        <v>YES</v>
      </c>
      <c r="BD108" s="10" t="str">
        <f t="shared" si="11"/>
        <v>YES</v>
      </c>
      <c r="BE108" s="29" t="str">
        <f t="shared" ca="1" si="12"/>
        <v>NO</v>
      </c>
      <c r="BF108" s="29" t="str">
        <f t="shared" ca="1" si="13"/>
        <v>YES</v>
      </c>
      <c r="BG108" s="29" t="str">
        <f t="shared" ca="1" si="14"/>
        <v>YES</v>
      </c>
      <c r="BH108" s="29" t="str">
        <f t="shared" ca="1" si="15"/>
        <v>YES</v>
      </c>
      <c r="BI108" s="10">
        <f t="shared" ca="1" si="16"/>
        <v>1</v>
      </c>
      <c r="BJ108" s="28">
        <f t="shared" si="17"/>
        <v>0</v>
      </c>
      <c r="BK108" s="30">
        <f t="shared" si="18"/>
        <v>0</v>
      </c>
      <c r="BL108" s="31">
        <f t="shared" ca="1" si="19"/>
        <v>-119.72328767123288</v>
      </c>
      <c r="BM108" s="28">
        <f t="shared" si="20"/>
        <v>0</v>
      </c>
      <c r="BN108" s="28">
        <f t="shared" si="21"/>
        <v>0</v>
      </c>
      <c r="BO108" s="30">
        <f t="shared" si="22"/>
        <v>0</v>
      </c>
      <c r="BP108" s="31">
        <f t="shared" ca="1" si="23"/>
        <v>-119.72328767123288</v>
      </c>
      <c r="BQ108" s="32">
        <f t="shared" ca="1" si="24"/>
        <v>119.72328767123288</v>
      </c>
      <c r="BR108" s="32"/>
    </row>
    <row r="109" spans="1:70" ht="12" customHeight="1" x14ac:dyDescent="0.25">
      <c r="A109" s="10">
        <f t="shared" si="25"/>
        <v>108</v>
      </c>
      <c r="B109" s="11"/>
      <c r="C109" s="12"/>
      <c r="D109" s="13"/>
      <c r="E109" s="13"/>
      <c r="F109" s="13"/>
      <c r="G109" s="14"/>
      <c r="H109" s="15"/>
      <c r="I109" s="27"/>
      <c r="J109" s="17"/>
      <c r="K109" s="17"/>
      <c r="L109" s="17"/>
      <c r="M109" s="17"/>
      <c r="N109" s="17"/>
      <c r="O109" s="17"/>
      <c r="P109" s="10" t="str">
        <f>VLOOKUP(J109,'Offence Database'!$A$7:$B$1360,2, )</f>
        <v>-</v>
      </c>
      <c r="Q109" s="10" t="str">
        <f>VLOOKUP(K109,'Offence Database'!$A$7:$B$1360,2, )</f>
        <v>-</v>
      </c>
      <c r="R109" s="10" t="str">
        <f>VLOOKUP(L109,'Offence Database'!$A$7:$B$1360,2, )</f>
        <v>-</v>
      </c>
      <c r="S109" s="10" t="str">
        <f>VLOOKUP(M109,'Offence Database'!$A$7:$B$1360,2, )</f>
        <v>-</v>
      </c>
      <c r="T109" s="10" t="str">
        <f>VLOOKUP(N109,'Offence Database'!$A$7:$B$1360,2, )</f>
        <v>-</v>
      </c>
      <c r="U109" s="10" t="str">
        <f>VLOOKUP(O109,'Offence Database'!$A$7:$B$1360,2, )</f>
        <v>-</v>
      </c>
      <c r="V109" s="10" t="str">
        <f>VLOOKUP(J109,'Offence Database'!$A$7:$C$1360,3, )</f>
        <v>-</v>
      </c>
      <c r="W109" s="10" t="str">
        <f>VLOOKUP(K109,'Offence Database'!$A$7:$C$1360,3, )</f>
        <v>-</v>
      </c>
      <c r="X109" s="10" t="str">
        <f>VLOOKUP(L109,'Offence Database'!$A$7:$C$1360,3, )</f>
        <v>-</v>
      </c>
      <c r="Y109" s="10" t="str">
        <f>VLOOKUP(M109,'Offence Database'!$A$7:$C$1360,3, )</f>
        <v>-</v>
      </c>
      <c r="Z109" s="10" t="str">
        <f>VLOOKUP(N109,'Offence Database'!$A$7:$C$1360,3, )</f>
        <v>-</v>
      </c>
      <c r="AA109" s="10" t="str">
        <f>VLOOKUP(O109,'Offence Database'!$A$7:$C$1360,3, )</f>
        <v>-</v>
      </c>
      <c r="AB109" s="10">
        <f t="shared" ref="AB109:AG109" si="238">IF(V109="Non-Bailable",$AB$1,$AC$1)</f>
        <v>0</v>
      </c>
      <c r="AC109" s="10">
        <f t="shared" si="238"/>
        <v>0</v>
      </c>
      <c r="AD109" s="10">
        <f t="shared" si="238"/>
        <v>0</v>
      </c>
      <c r="AE109" s="10">
        <f t="shared" si="238"/>
        <v>0</v>
      </c>
      <c r="AF109" s="10">
        <f t="shared" si="238"/>
        <v>0</v>
      </c>
      <c r="AG109" s="10">
        <f t="shared" si="238"/>
        <v>0</v>
      </c>
      <c r="AH109" s="10">
        <f t="shared" si="1"/>
        <v>0</v>
      </c>
      <c r="AI109" s="17" t="str">
        <f t="shared" si="2"/>
        <v>Bailable</v>
      </c>
      <c r="AJ109" s="10" t="str">
        <f>VLOOKUP(J109,'Offence Database'!$A$7:$D$1360,4, )</f>
        <v>-</v>
      </c>
      <c r="AK109" s="10" t="str">
        <f>VLOOKUP(K109,'Offence Database'!$A$7:$D$1360,4, )</f>
        <v>-</v>
      </c>
      <c r="AL109" s="10" t="str">
        <f>VLOOKUP(L109,'Offence Database'!$A$7:$D$1360,4, )</f>
        <v>-</v>
      </c>
      <c r="AM109" s="10" t="str">
        <f>VLOOKUP(M109,'Offence Database'!$A$7:$D$1360,4, )</f>
        <v>-</v>
      </c>
      <c r="AN109" s="10" t="str">
        <f>VLOOKUP(N109,'Offence Database'!$A$7:$D$1360,4, )</f>
        <v>-</v>
      </c>
      <c r="AO109" s="10" t="str">
        <f>VLOOKUP(O109,'Offence Database'!$A$7:$D$1360,4, )</f>
        <v>-</v>
      </c>
      <c r="AP109" s="10">
        <f t="shared" ref="AP109:AU109" si="239">IF(AJ109="Non-Compoundable",$AB$1,$AC$1)</f>
        <v>0</v>
      </c>
      <c r="AQ109" s="10">
        <f t="shared" si="239"/>
        <v>0</v>
      </c>
      <c r="AR109" s="10">
        <f t="shared" si="239"/>
        <v>0</v>
      </c>
      <c r="AS109" s="10">
        <f t="shared" si="239"/>
        <v>0</v>
      </c>
      <c r="AT109" s="10">
        <f t="shared" si="239"/>
        <v>0</v>
      </c>
      <c r="AU109" s="10">
        <f t="shared" si="239"/>
        <v>0</v>
      </c>
      <c r="AV109" s="10">
        <f t="shared" si="4"/>
        <v>0</v>
      </c>
      <c r="AW109" s="17" t="str">
        <f t="shared" si="5"/>
        <v>Compoundable</v>
      </c>
      <c r="AX109" s="24"/>
      <c r="AY109" s="26">
        <f t="shared" si="6"/>
        <v>2</v>
      </c>
      <c r="AZ109" s="27">
        <f t="shared" si="7"/>
        <v>60</v>
      </c>
      <c r="BA109" s="28">
        <f t="shared" si="8"/>
        <v>0</v>
      </c>
      <c r="BB109" s="28">
        <f t="shared" ca="1" si="9"/>
        <v>0</v>
      </c>
      <c r="BC109" s="29" t="str">
        <f t="shared" si="10"/>
        <v>YES</v>
      </c>
      <c r="BD109" s="10" t="str">
        <f t="shared" si="11"/>
        <v>YES</v>
      </c>
      <c r="BE109" s="29" t="str">
        <f t="shared" ca="1" si="12"/>
        <v>NO</v>
      </c>
      <c r="BF109" s="29" t="str">
        <f t="shared" ca="1" si="13"/>
        <v>YES</v>
      </c>
      <c r="BG109" s="29" t="str">
        <f t="shared" ca="1" si="14"/>
        <v>YES</v>
      </c>
      <c r="BH109" s="29" t="str">
        <f t="shared" ca="1" si="15"/>
        <v>YES</v>
      </c>
      <c r="BI109" s="10">
        <f t="shared" ca="1" si="16"/>
        <v>1</v>
      </c>
      <c r="BJ109" s="28">
        <f t="shared" si="17"/>
        <v>0</v>
      </c>
      <c r="BK109" s="30">
        <f t="shared" si="18"/>
        <v>0</v>
      </c>
      <c r="BL109" s="31">
        <f t="shared" ca="1" si="19"/>
        <v>-119.72328767123288</v>
      </c>
      <c r="BM109" s="28">
        <f t="shared" si="20"/>
        <v>0</v>
      </c>
      <c r="BN109" s="28">
        <f t="shared" si="21"/>
        <v>0</v>
      </c>
      <c r="BO109" s="30">
        <f t="shared" si="22"/>
        <v>0</v>
      </c>
      <c r="BP109" s="31">
        <f t="shared" ca="1" si="23"/>
        <v>-119.72328767123288</v>
      </c>
      <c r="BQ109" s="32">
        <f t="shared" ca="1" si="24"/>
        <v>119.72328767123288</v>
      </c>
      <c r="BR109" s="32"/>
    </row>
    <row r="110" spans="1:70" ht="12" customHeight="1" x14ac:dyDescent="0.25">
      <c r="A110" s="10">
        <f t="shared" si="25"/>
        <v>109</v>
      </c>
      <c r="B110" s="11"/>
      <c r="C110" s="12"/>
      <c r="D110" s="13"/>
      <c r="E110" s="13"/>
      <c r="F110" s="13"/>
      <c r="G110" s="14"/>
      <c r="H110" s="15"/>
      <c r="I110" s="27"/>
      <c r="J110" s="17"/>
      <c r="K110" s="17"/>
      <c r="L110" s="17"/>
      <c r="M110" s="17"/>
      <c r="N110" s="17"/>
      <c r="O110" s="17"/>
      <c r="P110" s="10" t="str">
        <f>VLOOKUP(J110,'Offence Database'!$A$7:$B$1360,2, )</f>
        <v>-</v>
      </c>
      <c r="Q110" s="10" t="str">
        <f>VLOOKUP(K110,'Offence Database'!$A$7:$B$1360,2, )</f>
        <v>-</v>
      </c>
      <c r="R110" s="10" t="str">
        <f>VLOOKUP(L110,'Offence Database'!$A$7:$B$1360,2, )</f>
        <v>-</v>
      </c>
      <c r="S110" s="10" t="str">
        <f>VLOOKUP(M110,'Offence Database'!$A$7:$B$1360,2, )</f>
        <v>-</v>
      </c>
      <c r="T110" s="10" t="str">
        <f>VLOOKUP(N110,'Offence Database'!$A$7:$B$1360,2, )</f>
        <v>-</v>
      </c>
      <c r="U110" s="10" t="str">
        <f>VLOOKUP(O110,'Offence Database'!$A$7:$B$1360,2, )</f>
        <v>-</v>
      </c>
      <c r="V110" s="10" t="str">
        <f>VLOOKUP(J110,'Offence Database'!$A$7:$C$1360,3, )</f>
        <v>-</v>
      </c>
      <c r="W110" s="10" t="str">
        <f>VLOOKUP(K110,'Offence Database'!$A$7:$C$1360,3, )</f>
        <v>-</v>
      </c>
      <c r="X110" s="10" t="str">
        <f>VLOOKUP(L110,'Offence Database'!$A$7:$C$1360,3, )</f>
        <v>-</v>
      </c>
      <c r="Y110" s="10" t="str">
        <f>VLOOKUP(M110,'Offence Database'!$A$7:$C$1360,3, )</f>
        <v>-</v>
      </c>
      <c r="Z110" s="10" t="str">
        <f>VLOOKUP(N110,'Offence Database'!$A$7:$C$1360,3, )</f>
        <v>-</v>
      </c>
      <c r="AA110" s="10" t="str">
        <f>VLOOKUP(O110,'Offence Database'!$A$7:$C$1360,3, )</f>
        <v>-</v>
      </c>
      <c r="AB110" s="10">
        <f t="shared" ref="AB110:AG110" si="240">IF(V110="Non-Bailable",$AB$1,$AC$1)</f>
        <v>0</v>
      </c>
      <c r="AC110" s="10">
        <f t="shared" si="240"/>
        <v>0</v>
      </c>
      <c r="AD110" s="10">
        <f t="shared" si="240"/>
        <v>0</v>
      </c>
      <c r="AE110" s="10">
        <f t="shared" si="240"/>
        <v>0</v>
      </c>
      <c r="AF110" s="10">
        <f t="shared" si="240"/>
        <v>0</v>
      </c>
      <c r="AG110" s="10">
        <f t="shared" si="240"/>
        <v>0</v>
      </c>
      <c r="AH110" s="10">
        <f t="shared" si="1"/>
        <v>0</v>
      </c>
      <c r="AI110" s="17" t="str">
        <f t="shared" si="2"/>
        <v>Bailable</v>
      </c>
      <c r="AJ110" s="10" t="str">
        <f>VLOOKUP(J110,'Offence Database'!$A$7:$D$1360,4, )</f>
        <v>-</v>
      </c>
      <c r="AK110" s="10" t="str">
        <f>VLOOKUP(K110,'Offence Database'!$A$7:$D$1360,4, )</f>
        <v>-</v>
      </c>
      <c r="AL110" s="10" t="str">
        <f>VLOOKUP(L110,'Offence Database'!$A$7:$D$1360,4, )</f>
        <v>-</v>
      </c>
      <c r="AM110" s="10" t="str">
        <f>VLOOKUP(M110,'Offence Database'!$A$7:$D$1360,4, )</f>
        <v>-</v>
      </c>
      <c r="AN110" s="10" t="str">
        <f>VLOOKUP(N110,'Offence Database'!$A$7:$D$1360,4, )</f>
        <v>-</v>
      </c>
      <c r="AO110" s="10" t="str">
        <f>VLOOKUP(O110,'Offence Database'!$A$7:$D$1360,4, )</f>
        <v>-</v>
      </c>
      <c r="AP110" s="10">
        <f t="shared" ref="AP110:AU110" si="241">IF(AJ110="Non-Compoundable",$AB$1,$AC$1)</f>
        <v>0</v>
      </c>
      <c r="AQ110" s="10">
        <f t="shared" si="241"/>
        <v>0</v>
      </c>
      <c r="AR110" s="10">
        <f t="shared" si="241"/>
        <v>0</v>
      </c>
      <c r="AS110" s="10">
        <f t="shared" si="241"/>
        <v>0</v>
      </c>
      <c r="AT110" s="10">
        <f t="shared" si="241"/>
        <v>0</v>
      </c>
      <c r="AU110" s="10">
        <f t="shared" si="241"/>
        <v>0</v>
      </c>
      <c r="AV110" s="10">
        <f t="shared" si="4"/>
        <v>0</v>
      </c>
      <c r="AW110" s="17" t="str">
        <f t="shared" si="5"/>
        <v>Compoundable</v>
      </c>
      <c r="AX110" s="24"/>
      <c r="AY110" s="26">
        <f t="shared" si="6"/>
        <v>2</v>
      </c>
      <c r="AZ110" s="27">
        <f t="shared" si="7"/>
        <v>60</v>
      </c>
      <c r="BA110" s="28">
        <f t="shared" si="8"/>
        <v>0</v>
      </c>
      <c r="BB110" s="28">
        <f t="shared" ca="1" si="9"/>
        <v>0</v>
      </c>
      <c r="BC110" s="29" t="str">
        <f t="shared" si="10"/>
        <v>YES</v>
      </c>
      <c r="BD110" s="10" t="str">
        <f t="shared" si="11"/>
        <v>YES</v>
      </c>
      <c r="BE110" s="29" t="str">
        <f t="shared" ca="1" si="12"/>
        <v>NO</v>
      </c>
      <c r="BF110" s="29" t="str">
        <f t="shared" ca="1" si="13"/>
        <v>YES</v>
      </c>
      <c r="BG110" s="29" t="str">
        <f t="shared" ca="1" si="14"/>
        <v>YES</v>
      </c>
      <c r="BH110" s="29" t="str">
        <f t="shared" ca="1" si="15"/>
        <v>YES</v>
      </c>
      <c r="BI110" s="10">
        <f t="shared" ca="1" si="16"/>
        <v>1</v>
      </c>
      <c r="BJ110" s="28">
        <f t="shared" si="17"/>
        <v>0</v>
      </c>
      <c r="BK110" s="30">
        <f t="shared" si="18"/>
        <v>0</v>
      </c>
      <c r="BL110" s="31">
        <f t="shared" ca="1" si="19"/>
        <v>-119.72328767123288</v>
      </c>
      <c r="BM110" s="28">
        <f t="shared" si="20"/>
        <v>0</v>
      </c>
      <c r="BN110" s="28">
        <f t="shared" si="21"/>
        <v>0</v>
      </c>
      <c r="BO110" s="30">
        <f t="shared" si="22"/>
        <v>0</v>
      </c>
      <c r="BP110" s="31">
        <f t="shared" ca="1" si="23"/>
        <v>-119.72328767123288</v>
      </c>
      <c r="BQ110" s="32">
        <f t="shared" ca="1" si="24"/>
        <v>119.72328767123288</v>
      </c>
      <c r="BR110" s="32"/>
    </row>
    <row r="111" spans="1:70" ht="12" customHeight="1" x14ac:dyDescent="0.25">
      <c r="A111" s="10">
        <f t="shared" si="25"/>
        <v>110</v>
      </c>
      <c r="B111" s="11"/>
      <c r="C111" s="12"/>
      <c r="D111" s="13"/>
      <c r="E111" s="13"/>
      <c r="F111" s="13"/>
      <c r="G111" s="14"/>
      <c r="H111" s="15"/>
      <c r="I111" s="27"/>
      <c r="J111" s="17"/>
      <c r="K111" s="17"/>
      <c r="L111" s="17"/>
      <c r="M111" s="17"/>
      <c r="N111" s="17"/>
      <c r="O111" s="17"/>
      <c r="P111" s="10" t="str">
        <f>VLOOKUP(J111,'Offence Database'!$A$7:$B$1360,2, )</f>
        <v>-</v>
      </c>
      <c r="Q111" s="10" t="str">
        <f>VLOOKUP(K111,'Offence Database'!$A$7:$B$1360,2, )</f>
        <v>-</v>
      </c>
      <c r="R111" s="10" t="str">
        <f>VLOOKUP(L111,'Offence Database'!$A$7:$B$1360,2, )</f>
        <v>-</v>
      </c>
      <c r="S111" s="10" t="str">
        <f>VLOOKUP(M111,'Offence Database'!$A$7:$B$1360,2, )</f>
        <v>-</v>
      </c>
      <c r="T111" s="10" t="str">
        <f>VLOOKUP(N111,'Offence Database'!$A$7:$B$1360,2, )</f>
        <v>-</v>
      </c>
      <c r="U111" s="10" t="str">
        <f>VLOOKUP(O111,'Offence Database'!$A$7:$B$1360,2, )</f>
        <v>-</v>
      </c>
      <c r="V111" s="10" t="str">
        <f>VLOOKUP(J111,'Offence Database'!$A$7:$C$1360,3, )</f>
        <v>-</v>
      </c>
      <c r="W111" s="10" t="str">
        <f>VLOOKUP(K111,'Offence Database'!$A$7:$C$1360,3, )</f>
        <v>-</v>
      </c>
      <c r="X111" s="10" t="str">
        <f>VLOOKUP(L111,'Offence Database'!$A$7:$C$1360,3, )</f>
        <v>-</v>
      </c>
      <c r="Y111" s="10" t="str">
        <f>VLOOKUP(M111,'Offence Database'!$A$7:$C$1360,3, )</f>
        <v>-</v>
      </c>
      <c r="Z111" s="10" t="str">
        <f>VLOOKUP(N111,'Offence Database'!$A$7:$C$1360,3, )</f>
        <v>-</v>
      </c>
      <c r="AA111" s="10" t="str">
        <f>VLOOKUP(O111,'Offence Database'!$A$7:$C$1360,3, )</f>
        <v>-</v>
      </c>
      <c r="AB111" s="10">
        <f t="shared" ref="AB111:AG111" si="242">IF(V111="Non-Bailable",$AB$1,$AC$1)</f>
        <v>0</v>
      </c>
      <c r="AC111" s="10">
        <f t="shared" si="242"/>
        <v>0</v>
      </c>
      <c r="AD111" s="10">
        <f t="shared" si="242"/>
        <v>0</v>
      </c>
      <c r="AE111" s="10">
        <f t="shared" si="242"/>
        <v>0</v>
      </c>
      <c r="AF111" s="10">
        <f t="shared" si="242"/>
        <v>0</v>
      </c>
      <c r="AG111" s="10">
        <f t="shared" si="242"/>
        <v>0</v>
      </c>
      <c r="AH111" s="10">
        <f t="shared" si="1"/>
        <v>0</v>
      </c>
      <c r="AI111" s="17" t="str">
        <f t="shared" si="2"/>
        <v>Bailable</v>
      </c>
      <c r="AJ111" s="10" t="str">
        <f>VLOOKUP(J111,'Offence Database'!$A$7:$D$1360,4, )</f>
        <v>-</v>
      </c>
      <c r="AK111" s="10" t="str">
        <f>VLOOKUP(K111,'Offence Database'!$A$7:$D$1360,4, )</f>
        <v>-</v>
      </c>
      <c r="AL111" s="10" t="str">
        <f>VLOOKUP(L111,'Offence Database'!$A$7:$D$1360,4, )</f>
        <v>-</v>
      </c>
      <c r="AM111" s="10" t="str">
        <f>VLOOKUP(M111,'Offence Database'!$A$7:$D$1360,4, )</f>
        <v>-</v>
      </c>
      <c r="AN111" s="10" t="str">
        <f>VLOOKUP(N111,'Offence Database'!$A$7:$D$1360,4, )</f>
        <v>-</v>
      </c>
      <c r="AO111" s="10" t="str">
        <f>VLOOKUP(O111,'Offence Database'!$A$7:$D$1360,4, )</f>
        <v>-</v>
      </c>
      <c r="AP111" s="10">
        <f t="shared" ref="AP111:AU111" si="243">IF(AJ111="Non-Compoundable",$AB$1,$AC$1)</f>
        <v>0</v>
      </c>
      <c r="AQ111" s="10">
        <f t="shared" si="243"/>
        <v>0</v>
      </c>
      <c r="AR111" s="10">
        <f t="shared" si="243"/>
        <v>0</v>
      </c>
      <c r="AS111" s="10">
        <f t="shared" si="243"/>
        <v>0</v>
      </c>
      <c r="AT111" s="10">
        <f t="shared" si="243"/>
        <v>0</v>
      </c>
      <c r="AU111" s="10">
        <f t="shared" si="243"/>
        <v>0</v>
      </c>
      <c r="AV111" s="10">
        <f t="shared" si="4"/>
        <v>0</v>
      </c>
      <c r="AW111" s="17" t="str">
        <f t="shared" si="5"/>
        <v>Compoundable</v>
      </c>
      <c r="AX111" s="24"/>
      <c r="AY111" s="26">
        <f t="shared" si="6"/>
        <v>2</v>
      </c>
      <c r="AZ111" s="27">
        <f t="shared" si="7"/>
        <v>60</v>
      </c>
      <c r="BA111" s="28">
        <f t="shared" si="8"/>
        <v>0</v>
      </c>
      <c r="BB111" s="28">
        <f t="shared" ca="1" si="9"/>
        <v>0</v>
      </c>
      <c r="BC111" s="29" t="str">
        <f t="shared" si="10"/>
        <v>YES</v>
      </c>
      <c r="BD111" s="10" t="str">
        <f t="shared" si="11"/>
        <v>YES</v>
      </c>
      <c r="BE111" s="29" t="str">
        <f t="shared" ca="1" si="12"/>
        <v>NO</v>
      </c>
      <c r="BF111" s="29" t="str">
        <f t="shared" ca="1" si="13"/>
        <v>YES</v>
      </c>
      <c r="BG111" s="29" t="str">
        <f t="shared" ca="1" si="14"/>
        <v>YES</v>
      </c>
      <c r="BH111" s="29" t="str">
        <f t="shared" ca="1" si="15"/>
        <v>YES</v>
      </c>
      <c r="BI111" s="10">
        <f t="shared" ca="1" si="16"/>
        <v>1</v>
      </c>
      <c r="BJ111" s="28">
        <f t="shared" si="17"/>
        <v>0</v>
      </c>
      <c r="BK111" s="30">
        <f t="shared" si="18"/>
        <v>0</v>
      </c>
      <c r="BL111" s="31">
        <f t="shared" ca="1" si="19"/>
        <v>-119.72328767123288</v>
      </c>
      <c r="BM111" s="28">
        <f t="shared" si="20"/>
        <v>0</v>
      </c>
      <c r="BN111" s="28">
        <f t="shared" si="21"/>
        <v>0</v>
      </c>
      <c r="BO111" s="30">
        <f t="shared" si="22"/>
        <v>0</v>
      </c>
      <c r="BP111" s="31">
        <f t="shared" ca="1" si="23"/>
        <v>-119.72328767123288</v>
      </c>
      <c r="BQ111" s="32">
        <f t="shared" ca="1" si="24"/>
        <v>119.72328767123288</v>
      </c>
      <c r="BR111" s="32"/>
    </row>
    <row r="112" spans="1:70" ht="12" customHeight="1" x14ac:dyDescent="0.25">
      <c r="A112" s="10">
        <f t="shared" si="25"/>
        <v>111</v>
      </c>
      <c r="B112" s="11"/>
      <c r="C112" s="12"/>
      <c r="D112" s="13"/>
      <c r="E112" s="13"/>
      <c r="F112" s="13"/>
      <c r="G112" s="14"/>
      <c r="H112" s="15"/>
      <c r="I112" s="27"/>
      <c r="J112" s="17"/>
      <c r="K112" s="17"/>
      <c r="L112" s="17"/>
      <c r="M112" s="17"/>
      <c r="N112" s="17"/>
      <c r="O112" s="17"/>
      <c r="P112" s="10" t="str">
        <f>VLOOKUP(J112,'Offence Database'!$A$7:$B$1360,2, )</f>
        <v>-</v>
      </c>
      <c r="Q112" s="10" t="str">
        <f>VLOOKUP(K112,'Offence Database'!$A$7:$B$1360,2, )</f>
        <v>-</v>
      </c>
      <c r="R112" s="10" t="str">
        <f>VLOOKUP(L112,'Offence Database'!$A$7:$B$1360,2, )</f>
        <v>-</v>
      </c>
      <c r="S112" s="10" t="str">
        <f>VLOOKUP(M112,'Offence Database'!$A$7:$B$1360,2, )</f>
        <v>-</v>
      </c>
      <c r="T112" s="10" t="str">
        <f>VLOOKUP(N112,'Offence Database'!$A$7:$B$1360,2, )</f>
        <v>-</v>
      </c>
      <c r="U112" s="10" t="str">
        <f>VLOOKUP(O112,'Offence Database'!$A$7:$B$1360,2, )</f>
        <v>-</v>
      </c>
      <c r="V112" s="10" t="str">
        <f>VLOOKUP(J112,'Offence Database'!$A$7:$C$1360,3, )</f>
        <v>-</v>
      </c>
      <c r="W112" s="10" t="str">
        <f>VLOOKUP(K112,'Offence Database'!$A$7:$C$1360,3, )</f>
        <v>-</v>
      </c>
      <c r="X112" s="10" t="str">
        <f>VLOOKUP(L112,'Offence Database'!$A$7:$C$1360,3, )</f>
        <v>-</v>
      </c>
      <c r="Y112" s="10" t="str">
        <f>VLOOKUP(M112,'Offence Database'!$A$7:$C$1360,3, )</f>
        <v>-</v>
      </c>
      <c r="Z112" s="10" t="str">
        <f>VLOOKUP(N112,'Offence Database'!$A$7:$C$1360,3, )</f>
        <v>-</v>
      </c>
      <c r="AA112" s="10" t="str">
        <f>VLOOKUP(O112,'Offence Database'!$A$7:$C$1360,3, )</f>
        <v>-</v>
      </c>
      <c r="AB112" s="10">
        <f t="shared" ref="AB112:AG112" si="244">IF(V112="Non-Bailable",$AB$1,$AC$1)</f>
        <v>0</v>
      </c>
      <c r="AC112" s="10">
        <f t="shared" si="244"/>
        <v>0</v>
      </c>
      <c r="AD112" s="10">
        <f t="shared" si="244"/>
        <v>0</v>
      </c>
      <c r="AE112" s="10">
        <f t="shared" si="244"/>
        <v>0</v>
      </c>
      <c r="AF112" s="10">
        <f t="shared" si="244"/>
        <v>0</v>
      </c>
      <c r="AG112" s="10">
        <f t="shared" si="244"/>
        <v>0</v>
      </c>
      <c r="AH112" s="10">
        <f t="shared" si="1"/>
        <v>0</v>
      </c>
      <c r="AI112" s="17" t="str">
        <f t="shared" si="2"/>
        <v>Bailable</v>
      </c>
      <c r="AJ112" s="10" t="str">
        <f>VLOOKUP(J112,'Offence Database'!$A$7:$D$1360,4, )</f>
        <v>-</v>
      </c>
      <c r="AK112" s="10" t="str">
        <f>VLOOKUP(K112,'Offence Database'!$A$7:$D$1360,4, )</f>
        <v>-</v>
      </c>
      <c r="AL112" s="10" t="str">
        <f>VLOOKUP(L112,'Offence Database'!$A$7:$D$1360,4, )</f>
        <v>-</v>
      </c>
      <c r="AM112" s="10" t="str">
        <f>VLOOKUP(M112,'Offence Database'!$A$7:$D$1360,4, )</f>
        <v>-</v>
      </c>
      <c r="AN112" s="10" t="str">
        <f>VLOOKUP(N112,'Offence Database'!$A$7:$D$1360,4, )</f>
        <v>-</v>
      </c>
      <c r="AO112" s="10" t="str">
        <f>VLOOKUP(O112,'Offence Database'!$A$7:$D$1360,4, )</f>
        <v>-</v>
      </c>
      <c r="AP112" s="10">
        <f t="shared" ref="AP112:AU112" si="245">IF(AJ112="Non-Compoundable",$AB$1,$AC$1)</f>
        <v>0</v>
      </c>
      <c r="AQ112" s="10">
        <f t="shared" si="245"/>
        <v>0</v>
      </c>
      <c r="AR112" s="10">
        <f t="shared" si="245"/>
        <v>0</v>
      </c>
      <c r="AS112" s="10">
        <f t="shared" si="245"/>
        <v>0</v>
      </c>
      <c r="AT112" s="10">
        <f t="shared" si="245"/>
        <v>0</v>
      </c>
      <c r="AU112" s="10">
        <f t="shared" si="245"/>
        <v>0</v>
      </c>
      <c r="AV112" s="10">
        <f t="shared" si="4"/>
        <v>0</v>
      </c>
      <c r="AW112" s="17" t="str">
        <f t="shared" si="5"/>
        <v>Compoundable</v>
      </c>
      <c r="AX112" s="24"/>
      <c r="AY112" s="26">
        <f t="shared" si="6"/>
        <v>2</v>
      </c>
      <c r="AZ112" s="27">
        <f t="shared" si="7"/>
        <v>60</v>
      </c>
      <c r="BA112" s="28">
        <f t="shared" si="8"/>
        <v>0</v>
      </c>
      <c r="BB112" s="28">
        <f t="shared" ca="1" si="9"/>
        <v>0</v>
      </c>
      <c r="BC112" s="29" t="str">
        <f t="shared" si="10"/>
        <v>YES</v>
      </c>
      <c r="BD112" s="10" t="str">
        <f t="shared" si="11"/>
        <v>YES</v>
      </c>
      <c r="BE112" s="29" t="str">
        <f t="shared" ca="1" si="12"/>
        <v>NO</v>
      </c>
      <c r="BF112" s="29" t="str">
        <f t="shared" ca="1" si="13"/>
        <v>YES</v>
      </c>
      <c r="BG112" s="29" t="str">
        <f t="shared" ca="1" si="14"/>
        <v>YES</v>
      </c>
      <c r="BH112" s="29" t="str">
        <f t="shared" ca="1" si="15"/>
        <v>YES</v>
      </c>
      <c r="BI112" s="10">
        <f t="shared" ca="1" si="16"/>
        <v>1</v>
      </c>
      <c r="BJ112" s="28">
        <f t="shared" si="17"/>
        <v>0</v>
      </c>
      <c r="BK112" s="30">
        <f t="shared" si="18"/>
        <v>0</v>
      </c>
      <c r="BL112" s="31">
        <f t="shared" ca="1" si="19"/>
        <v>-119.72328767123288</v>
      </c>
      <c r="BM112" s="28">
        <f t="shared" si="20"/>
        <v>0</v>
      </c>
      <c r="BN112" s="28">
        <f t="shared" si="21"/>
        <v>0</v>
      </c>
      <c r="BO112" s="30">
        <f t="shared" si="22"/>
        <v>0</v>
      </c>
      <c r="BP112" s="31">
        <f t="shared" ca="1" si="23"/>
        <v>-119.72328767123288</v>
      </c>
      <c r="BQ112" s="32">
        <f t="shared" ca="1" si="24"/>
        <v>119.72328767123288</v>
      </c>
      <c r="BR112" s="32"/>
    </row>
    <row r="113" spans="1:70" ht="12" customHeight="1" x14ac:dyDescent="0.25">
      <c r="A113" s="10">
        <f t="shared" si="25"/>
        <v>112</v>
      </c>
      <c r="B113" s="11"/>
      <c r="C113" s="12"/>
      <c r="D113" s="13"/>
      <c r="E113" s="13"/>
      <c r="F113" s="13"/>
      <c r="G113" s="14"/>
      <c r="H113" s="15"/>
      <c r="I113" s="27"/>
      <c r="J113" s="17"/>
      <c r="K113" s="17"/>
      <c r="L113" s="17"/>
      <c r="M113" s="17"/>
      <c r="N113" s="17"/>
      <c r="O113" s="17"/>
      <c r="P113" s="10" t="str">
        <f>VLOOKUP(J113,'Offence Database'!$A$7:$B$1360,2, )</f>
        <v>-</v>
      </c>
      <c r="Q113" s="10" t="str">
        <f>VLOOKUP(K113,'Offence Database'!$A$7:$B$1360,2, )</f>
        <v>-</v>
      </c>
      <c r="R113" s="10" t="str">
        <f>VLOOKUP(L113,'Offence Database'!$A$7:$B$1360,2, )</f>
        <v>-</v>
      </c>
      <c r="S113" s="10" t="str">
        <f>VLOOKUP(M113,'Offence Database'!$A$7:$B$1360,2, )</f>
        <v>-</v>
      </c>
      <c r="T113" s="10" t="str">
        <f>VLOOKUP(N113,'Offence Database'!$A$7:$B$1360,2, )</f>
        <v>-</v>
      </c>
      <c r="U113" s="10" t="str">
        <f>VLOOKUP(O113,'Offence Database'!$A$7:$B$1360,2, )</f>
        <v>-</v>
      </c>
      <c r="V113" s="10" t="str">
        <f>VLOOKUP(J113,'Offence Database'!$A$7:$C$1360,3, )</f>
        <v>-</v>
      </c>
      <c r="W113" s="10" t="str">
        <f>VLOOKUP(K113,'Offence Database'!$A$7:$C$1360,3, )</f>
        <v>-</v>
      </c>
      <c r="X113" s="10" t="str">
        <f>VLOOKUP(L113,'Offence Database'!$A$7:$C$1360,3, )</f>
        <v>-</v>
      </c>
      <c r="Y113" s="10" t="str">
        <f>VLOOKUP(M113,'Offence Database'!$A$7:$C$1360,3, )</f>
        <v>-</v>
      </c>
      <c r="Z113" s="10" t="str">
        <f>VLOOKUP(N113,'Offence Database'!$A$7:$C$1360,3, )</f>
        <v>-</v>
      </c>
      <c r="AA113" s="10" t="str">
        <f>VLOOKUP(O113,'Offence Database'!$A$7:$C$1360,3, )</f>
        <v>-</v>
      </c>
      <c r="AB113" s="10">
        <f t="shared" ref="AB113:AG113" si="246">IF(V113="Non-Bailable",$AB$1,$AC$1)</f>
        <v>0</v>
      </c>
      <c r="AC113" s="10">
        <f t="shared" si="246"/>
        <v>0</v>
      </c>
      <c r="AD113" s="10">
        <f t="shared" si="246"/>
        <v>0</v>
      </c>
      <c r="AE113" s="10">
        <f t="shared" si="246"/>
        <v>0</v>
      </c>
      <c r="AF113" s="10">
        <f t="shared" si="246"/>
        <v>0</v>
      </c>
      <c r="AG113" s="10">
        <f t="shared" si="246"/>
        <v>0</v>
      </c>
      <c r="AH113" s="10">
        <f t="shared" si="1"/>
        <v>0</v>
      </c>
      <c r="AI113" s="17" t="str">
        <f t="shared" si="2"/>
        <v>Bailable</v>
      </c>
      <c r="AJ113" s="10" t="str">
        <f>VLOOKUP(J113,'Offence Database'!$A$7:$D$1360,4, )</f>
        <v>-</v>
      </c>
      <c r="AK113" s="10" t="str">
        <f>VLOOKUP(K113,'Offence Database'!$A$7:$D$1360,4, )</f>
        <v>-</v>
      </c>
      <c r="AL113" s="10" t="str">
        <f>VLOOKUP(L113,'Offence Database'!$A$7:$D$1360,4, )</f>
        <v>-</v>
      </c>
      <c r="AM113" s="10" t="str">
        <f>VLOOKUP(M113,'Offence Database'!$A$7:$D$1360,4, )</f>
        <v>-</v>
      </c>
      <c r="AN113" s="10" t="str">
        <f>VLOOKUP(N113,'Offence Database'!$A$7:$D$1360,4, )</f>
        <v>-</v>
      </c>
      <c r="AO113" s="10" t="str">
        <f>VLOOKUP(O113,'Offence Database'!$A$7:$D$1360,4, )</f>
        <v>-</v>
      </c>
      <c r="AP113" s="10">
        <f t="shared" ref="AP113:AU113" si="247">IF(AJ113="Non-Compoundable",$AB$1,$AC$1)</f>
        <v>0</v>
      </c>
      <c r="AQ113" s="10">
        <f t="shared" si="247"/>
        <v>0</v>
      </c>
      <c r="AR113" s="10">
        <f t="shared" si="247"/>
        <v>0</v>
      </c>
      <c r="AS113" s="10">
        <f t="shared" si="247"/>
        <v>0</v>
      </c>
      <c r="AT113" s="10">
        <f t="shared" si="247"/>
        <v>0</v>
      </c>
      <c r="AU113" s="10">
        <f t="shared" si="247"/>
        <v>0</v>
      </c>
      <c r="AV113" s="10">
        <f t="shared" si="4"/>
        <v>0</v>
      </c>
      <c r="AW113" s="17" t="str">
        <f t="shared" si="5"/>
        <v>Compoundable</v>
      </c>
      <c r="AX113" s="24"/>
      <c r="AY113" s="26">
        <f t="shared" si="6"/>
        <v>2</v>
      </c>
      <c r="AZ113" s="27">
        <f t="shared" si="7"/>
        <v>60</v>
      </c>
      <c r="BA113" s="28">
        <f t="shared" si="8"/>
        <v>0</v>
      </c>
      <c r="BB113" s="28">
        <f t="shared" ca="1" si="9"/>
        <v>0</v>
      </c>
      <c r="BC113" s="29" t="str">
        <f t="shared" si="10"/>
        <v>YES</v>
      </c>
      <c r="BD113" s="10" t="str">
        <f t="shared" si="11"/>
        <v>YES</v>
      </c>
      <c r="BE113" s="29" t="str">
        <f t="shared" ca="1" si="12"/>
        <v>NO</v>
      </c>
      <c r="BF113" s="29" t="str">
        <f t="shared" ca="1" si="13"/>
        <v>YES</v>
      </c>
      <c r="BG113" s="29" t="str">
        <f t="shared" ca="1" si="14"/>
        <v>YES</v>
      </c>
      <c r="BH113" s="29" t="str">
        <f t="shared" ca="1" si="15"/>
        <v>YES</v>
      </c>
      <c r="BI113" s="10">
        <f t="shared" ca="1" si="16"/>
        <v>1</v>
      </c>
      <c r="BJ113" s="28">
        <f t="shared" si="17"/>
        <v>0</v>
      </c>
      <c r="BK113" s="30">
        <f t="shared" si="18"/>
        <v>0</v>
      </c>
      <c r="BL113" s="31">
        <f t="shared" ca="1" si="19"/>
        <v>-119.72328767123288</v>
      </c>
      <c r="BM113" s="28">
        <f t="shared" si="20"/>
        <v>0</v>
      </c>
      <c r="BN113" s="28">
        <f t="shared" si="21"/>
        <v>0</v>
      </c>
      <c r="BO113" s="30">
        <f t="shared" si="22"/>
        <v>0</v>
      </c>
      <c r="BP113" s="31">
        <f t="shared" ca="1" si="23"/>
        <v>-119.72328767123288</v>
      </c>
      <c r="BQ113" s="32">
        <f t="shared" ca="1" si="24"/>
        <v>119.72328767123288</v>
      </c>
      <c r="BR113" s="32"/>
    </row>
    <row r="114" spans="1:70" ht="12" customHeight="1" x14ac:dyDescent="0.25">
      <c r="A114" s="10">
        <f t="shared" si="25"/>
        <v>113</v>
      </c>
      <c r="B114" s="11"/>
      <c r="C114" s="12"/>
      <c r="D114" s="13"/>
      <c r="E114" s="13"/>
      <c r="F114" s="13"/>
      <c r="G114" s="14"/>
      <c r="H114" s="15"/>
      <c r="I114" s="27"/>
      <c r="J114" s="17"/>
      <c r="K114" s="17"/>
      <c r="L114" s="17"/>
      <c r="M114" s="17"/>
      <c r="N114" s="17"/>
      <c r="O114" s="17"/>
      <c r="P114" s="10" t="str">
        <f>VLOOKUP(J114,'Offence Database'!$A$7:$B$1360,2, )</f>
        <v>-</v>
      </c>
      <c r="Q114" s="10" t="str">
        <f>VLOOKUP(K114,'Offence Database'!$A$7:$B$1360,2, )</f>
        <v>-</v>
      </c>
      <c r="R114" s="10" t="str">
        <f>VLOOKUP(L114,'Offence Database'!$A$7:$B$1360,2, )</f>
        <v>-</v>
      </c>
      <c r="S114" s="10" t="str">
        <f>VLOOKUP(M114,'Offence Database'!$A$7:$B$1360,2, )</f>
        <v>-</v>
      </c>
      <c r="T114" s="10" t="str">
        <f>VLOOKUP(N114,'Offence Database'!$A$7:$B$1360,2, )</f>
        <v>-</v>
      </c>
      <c r="U114" s="10" t="str">
        <f>VLOOKUP(O114,'Offence Database'!$A$7:$B$1360,2, )</f>
        <v>-</v>
      </c>
      <c r="V114" s="10" t="str">
        <f>VLOOKUP(J114,'Offence Database'!$A$7:$C$1360,3, )</f>
        <v>-</v>
      </c>
      <c r="W114" s="10" t="str">
        <f>VLOOKUP(K114,'Offence Database'!$A$7:$C$1360,3, )</f>
        <v>-</v>
      </c>
      <c r="X114" s="10" t="str">
        <f>VLOOKUP(L114,'Offence Database'!$A$7:$C$1360,3, )</f>
        <v>-</v>
      </c>
      <c r="Y114" s="10" t="str">
        <f>VLOOKUP(M114,'Offence Database'!$A$7:$C$1360,3, )</f>
        <v>-</v>
      </c>
      <c r="Z114" s="10" t="str">
        <f>VLOOKUP(N114,'Offence Database'!$A$7:$C$1360,3, )</f>
        <v>-</v>
      </c>
      <c r="AA114" s="10" t="str">
        <f>VLOOKUP(O114,'Offence Database'!$A$7:$C$1360,3, )</f>
        <v>-</v>
      </c>
      <c r="AB114" s="10">
        <f t="shared" ref="AB114:AG114" si="248">IF(V114="Non-Bailable",$AB$1,$AC$1)</f>
        <v>0</v>
      </c>
      <c r="AC114" s="10">
        <f t="shared" si="248"/>
        <v>0</v>
      </c>
      <c r="AD114" s="10">
        <f t="shared" si="248"/>
        <v>0</v>
      </c>
      <c r="AE114" s="10">
        <f t="shared" si="248"/>
        <v>0</v>
      </c>
      <c r="AF114" s="10">
        <f t="shared" si="248"/>
        <v>0</v>
      </c>
      <c r="AG114" s="10">
        <f t="shared" si="248"/>
        <v>0</v>
      </c>
      <c r="AH114" s="10">
        <f t="shared" si="1"/>
        <v>0</v>
      </c>
      <c r="AI114" s="17" t="str">
        <f t="shared" si="2"/>
        <v>Bailable</v>
      </c>
      <c r="AJ114" s="10" t="str">
        <f>VLOOKUP(J114,'Offence Database'!$A$7:$D$1360,4, )</f>
        <v>-</v>
      </c>
      <c r="AK114" s="10" t="str">
        <f>VLOOKUP(K114,'Offence Database'!$A$7:$D$1360,4, )</f>
        <v>-</v>
      </c>
      <c r="AL114" s="10" t="str">
        <f>VLOOKUP(L114,'Offence Database'!$A$7:$D$1360,4, )</f>
        <v>-</v>
      </c>
      <c r="AM114" s="10" t="str">
        <f>VLOOKUP(M114,'Offence Database'!$A$7:$D$1360,4, )</f>
        <v>-</v>
      </c>
      <c r="AN114" s="10" t="str">
        <f>VLOOKUP(N114,'Offence Database'!$A$7:$D$1360,4, )</f>
        <v>-</v>
      </c>
      <c r="AO114" s="10" t="str">
        <f>VLOOKUP(O114,'Offence Database'!$A$7:$D$1360,4, )</f>
        <v>-</v>
      </c>
      <c r="AP114" s="10">
        <f t="shared" ref="AP114:AU114" si="249">IF(AJ114="Non-Compoundable",$AB$1,$AC$1)</f>
        <v>0</v>
      </c>
      <c r="AQ114" s="10">
        <f t="shared" si="249"/>
        <v>0</v>
      </c>
      <c r="AR114" s="10">
        <f t="shared" si="249"/>
        <v>0</v>
      </c>
      <c r="AS114" s="10">
        <f t="shared" si="249"/>
        <v>0</v>
      </c>
      <c r="AT114" s="10">
        <f t="shared" si="249"/>
        <v>0</v>
      </c>
      <c r="AU114" s="10">
        <f t="shared" si="249"/>
        <v>0</v>
      </c>
      <c r="AV114" s="10">
        <f t="shared" si="4"/>
        <v>0</v>
      </c>
      <c r="AW114" s="17" t="str">
        <f t="shared" si="5"/>
        <v>Compoundable</v>
      </c>
      <c r="AX114" s="24"/>
      <c r="AY114" s="26">
        <f t="shared" si="6"/>
        <v>2</v>
      </c>
      <c r="AZ114" s="27">
        <f t="shared" si="7"/>
        <v>60</v>
      </c>
      <c r="BA114" s="28">
        <f t="shared" si="8"/>
        <v>0</v>
      </c>
      <c r="BB114" s="28">
        <f t="shared" ca="1" si="9"/>
        <v>0</v>
      </c>
      <c r="BC114" s="29" t="str">
        <f t="shared" si="10"/>
        <v>YES</v>
      </c>
      <c r="BD114" s="10" t="str">
        <f t="shared" si="11"/>
        <v>YES</v>
      </c>
      <c r="BE114" s="29" t="str">
        <f t="shared" ca="1" si="12"/>
        <v>NO</v>
      </c>
      <c r="BF114" s="29" t="str">
        <f t="shared" ca="1" si="13"/>
        <v>YES</v>
      </c>
      <c r="BG114" s="29" t="str">
        <f t="shared" ca="1" si="14"/>
        <v>YES</v>
      </c>
      <c r="BH114" s="29" t="str">
        <f t="shared" ca="1" si="15"/>
        <v>YES</v>
      </c>
      <c r="BI114" s="10">
        <f t="shared" ca="1" si="16"/>
        <v>1</v>
      </c>
      <c r="BJ114" s="28">
        <f t="shared" si="17"/>
        <v>0</v>
      </c>
      <c r="BK114" s="30">
        <f t="shared" si="18"/>
        <v>0</v>
      </c>
      <c r="BL114" s="31">
        <f t="shared" ca="1" si="19"/>
        <v>-119.72328767123288</v>
      </c>
      <c r="BM114" s="28">
        <f t="shared" si="20"/>
        <v>0</v>
      </c>
      <c r="BN114" s="28">
        <f t="shared" si="21"/>
        <v>0</v>
      </c>
      <c r="BO114" s="30">
        <f t="shared" si="22"/>
        <v>0</v>
      </c>
      <c r="BP114" s="31">
        <f t="shared" ca="1" si="23"/>
        <v>-119.72328767123288</v>
      </c>
      <c r="BQ114" s="32">
        <f t="shared" ca="1" si="24"/>
        <v>119.72328767123288</v>
      </c>
      <c r="BR114" s="32"/>
    </row>
    <row r="115" spans="1:70" ht="12" customHeight="1" x14ac:dyDescent="0.25">
      <c r="A115" s="10">
        <f t="shared" si="25"/>
        <v>114</v>
      </c>
      <c r="B115" s="11"/>
      <c r="C115" s="12"/>
      <c r="D115" s="13"/>
      <c r="E115" s="13"/>
      <c r="F115" s="13"/>
      <c r="G115" s="14"/>
      <c r="H115" s="15"/>
      <c r="I115" s="27"/>
      <c r="J115" s="17"/>
      <c r="K115" s="17"/>
      <c r="L115" s="17"/>
      <c r="M115" s="17"/>
      <c r="N115" s="17"/>
      <c r="O115" s="17"/>
      <c r="P115" s="10" t="str">
        <f>VLOOKUP(J115,'Offence Database'!$A$7:$B$1360,2, )</f>
        <v>-</v>
      </c>
      <c r="Q115" s="10" t="str">
        <f>VLOOKUP(K115,'Offence Database'!$A$7:$B$1360,2, )</f>
        <v>-</v>
      </c>
      <c r="R115" s="10" t="str">
        <f>VLOOKUP(L115,'Offence Database'!$A$7:$B$1360,2, )</f>
        <v>-</v>
      </c>
      <c r="S115" s="10" t="str">
        <f>VLOOKUP(M115,'Offence Database'!$A$7:$B$1360,2, )</f>
        <v>-</v>
      </c>
      <c r="T115" s="10" t="str">
        <f>VLOOKUP(N115,'Offence Database'!$A$7:$B$1360,2, )</f>
        <v>-</v>
      </c>
      <c r="U115" s="10" t="str">
        <f>VLOOKUP(O115,'Offence Database'!$A$7:$B$1360,2, )</f>
        <v>-</v>
      </c>
      <c r="V115" s="10" t="str">
        <f>VLOOKUP(J115,'Offence Database'!$A$7:$C$1360,3, )</f>
        <v>-</v>
      </c>
      <c r="W115" s="10" t="str">
        <f>VLOOKUP(K115,'Offence Database'!$A$7:$C$1360,3, )</f>
        <v>-</v>
      </c>
      <c r="X115" s="10" t="str">
        <f>VLOOKUP(L115,'Offence Database'!$A$7:$C$1360,3, )</f>
        <v>-</v>
      </c>
      <c r="Y115" s="10" t="str">
        <f>VLOOKUP(M115,'Offence Database'!$A$7:$C$1360,3, )</f>
        <v>-</v>
      </c>
      <c r="Z115" s="10" t="str">
        <f>VLOOKUP(N115,'Offence Database'!$A$7:$C$1360,3, )</f>
        <v>-</v>
      </c>
      <c r="AA115" s="10" t="str">
        <f>VLOOKUP(O115,'Offence Database'!$A$7:$C$1360,3, )</f>
        <v>-</v>
      </c>
      <c r="AB115" s="10">
        <f t="shared" ref="AB115:AG115" si="250">IF(V115="Non-Bailable",$AB$1,$AC$1)</f>
        <v>0</v>
      </c>
      <c r="AC115" s="10">
        <f t="shared" si="250"/>
        <v>0</v>
      </c>
      <c r="AD115" s="10">
        <f t="shared" si="250"/>
        <v>0</v>
      </c>
      <c r="AE115" s="10">
        <f t="shared" si="250"/>
        <v>0</v>
      </c>
      <c r="AF115" s="10">
        <f t="shared" si="250"/>
        <v>0</v>
      </c>
      <c r="AG115" s="10">
        <f t="shared" si="250"/>
        <v>0</v>
      </c>
      <c r="AH115" s="10">
        <f t="shared" si="1"/>
        <v>0</v>
      </c>
      <c r="AI115" s="17" t="str">
        <f t="shared" si="2"/>
        <v>Bailable</v>
      </c>
      <c r="AJ115" s="10" t="str">
        <f>VLOOKUP(J115,'Offence Database'!$A$7:$D$1360,4, )</f>
        <v>-</v>
      </c>
      <c r="AK115" s="10" t="str">
        <f>VLOOKUP(K115,'Offence Database'!$A$7:$D$1360,4, )</f>
        <v>-</v>
      </c>
      <c r="AL115" s="10" t="str">
        <f>VLOOKUP(L115,'Offence Database'!$A$7:$D$1360,4, )</f>
        <v>-</v>
      </c>
      <c r="AM115" s="10" t="str">
        <f>VLOOKUP(M115,'Offence Database'!$A$7:$D$1360,4, )</f>
        <v>-</v>
      </c>
      <c r="AN115" s="10" t="str">
        <f>VLOOKUP(N115,'Offence Database'!$A$7:$D$1360,4, )</f>
        <v>-</v>
      </c>
      <c r="AO115" s="10" t="str">
        <f>VLOOKUP(O115,'Offence Database'!$A$7:$D$1360,4, )</f>
        <v>-</v>
      </c>
      <c r="AP115" s="10">
        <f t="shared" ref="AP115:AU115" si="251">IF(AJ115="Non-Compoundable",$AB$1,$AC$1)</f>
        <v>0</v>
      </c>
      <c r="AQ115" s="10">
        <f t="shared" si="251"/>
        <v>0</v>
      </c>
      <c r="AR115" s="10">
        <f t="shared" si="251"/>
        <v>0</v>
      </c>
      <c r="AS115" s="10">
        <f t="shared" si="251"/>
        <v>0</v>
      </c>
      <c r="AT115" s="10">
        <f t="shared" si="251"/>
        <v>0</v>
      </c>
      <c r="AU115" s="10">
        <f t="shared" si="251"/>
        <v>0</v>
      </c>
      <c r="AV115" s="10">
        <f t="shared" si="4"/>
        <v>0</v>
      </c>
      <c r="AW115" s="17" t="str">
        <f t="shared" si="5"/>
        <v>Compoundable</v>
      </c>
      <c r="AX115" s="24"/>
      <c r="AY115" s="26">
        <f t="shared" si="6"/>
        <v>2</v>
      </c>
      <c r="AZ115" s="27">
        <f t="shared" si="7"/>
        <v>60</v>
      </c>
      <c r="BA115" s="28">
        <f t="shared" si="8"/>
        <v>0</v>
      </c>
      <c r="BB115" s="28">
        <f t="shared" ca="1" si="9"/>
        <v>0</v>
      </c>
      <c r="BC115" s="29" t="str">
        <f t="shared" si="10"/>
        <v>YES</v>
      </c>
      <c r="BD115" s="10" t="str">
        <f t="shared" si="11"/>
        <v>YES</v>
      </c>
      <c r="BE115" s="29" t="str">
        <f t="shared" ca="1" si="12"/>
        <v>NO</v>
      </c>
      <c r="BF115" s="29" t="str">
        <f t="shared" ca="1" si="13"/>
        <v>YES</v>
      </c>
      <c r="BG115" s="29" t="str">
        <f t="shared" ca="1" si="14"/>
        <v>YES</v>
      </c>
      <c r="BH115" s="29" t="str">
        <f t="shared" ca="1" si="15"/>
        <v>YES</v>
      </c>
      <c r="BI115" s="10">
        <f t="shared" ca="1" si="16"/>
        <v>1</v>
      </c>
      <c r="BJ115" s="28">
        <f t="shared" si="17"/>
        <v>0</v>
      </c>
      <c r="BK115" s="30">
        <f t="shared" si="18"/>
        <v>0</v>
      </c>
      <c r="BL115" s="31">
        <f t="shared" ca="1" si="19"/>
        <v>-119.72328767123288</v>
      </c>
      <c r="BM115" s="28">
        <f t="shared" si="20"/>
        <v>0</v>
      </c>
      <c r="BN115" s="28">
        <f t="shared" si="21"/>
        <v>0</v>
      </c>
      <c r="BO115" s="30">
        <f t="shared" si="22"/>
        <v>0</v>
      </c>
      <c r="BP115" s="31">
        <f t="shared" ca="1" si="23"/>
        <v>-119.72328767123288</v>
      </c>
      <c r="BQ115" s="32">
        <f t="shared" ca="1" si="24"/>
        <v>119.72328767123288</v>
      </c>
      <c r="BR115" s="32"/>
    </row>
    <row r="116" spans="1:70" ht="12" customHeight="1" x14ac:dyDescent="0.25">
      <c r="A116" s="10">
        <f t="shared" si="25"/>
        <v>115</v>
      </c>
      <c r="B116" s="11"/>
      <c r="C116" s="12"/>
      <c r="D116" s="13"/>
      <c r="E116" s="13"/>
      <c r="F116" s="13"/>
      <c r="G116" s="14"/>
      <c r="H116" s="15"/>
      <c r="I116" s="27"/>
      <c r="J116" s="17"/>
      <c r="K116" s="17"/>
      <c r="L116" s="17"/>
      <c r="M116" s="17"/>
      <c r="N116" s="17"/>
      <c r="O116" s="17"/>
      <c r="P116" s="10" t="str">
        <f>VLOOKUP(J116,'Offence Database'!$A$7:$B$1360,2, )</f>
        <v>-</v>
      </c>
      <c r="Q116" s="10" t="str">
        <f>VLOOKUP(K116,'Offence Database'!$A$7:$B$1360,2, )</f>
        <v>-</v>
      </c>
      <c r="R116" s="10" t="str">
        <f>VLOOKUP(L116,'Offence Database'!$A$7:$B$1360,2, )</f>
        <v>-</v>
      </c>
      <c r="S116" s="10" t="str">
        <f>VLOOKUP(M116,'Offence Database'!$A$7:$B$1360,2, )</f>
        <v>-</v>
      </c>
      <c r="T116" s="10" t="str">
        <f>VLOOKUP(N116,'Offence Database'!$A$7:$B$1360,2, )</f>
        <v>-</v>
      </c>
      <c r="U116" s="10" t="str">
        <f>VLOOKUP(O116,'Offence Database'!$A$7:$B$1360,2, )</f>
        <v>-</v>
      </c>
      <c r="V116" s="10" t="str">
        <f>VLOOKUP(J116,'Offence Database'!$A$7:$C$1360,3, )</f>
        <v>-</v>
      </c>
      <c r="W116" s="10" t="str">
        <f>VLOOKUP(K116,'Offence Database'!$A$7:$C$1360,3, )</f>
        <v>-</v>
      </c>
      <c r="X116" s="10" t="str">
        <f>VLOOKUP(L116,'Offence Database'!$A$7:$C$1360,3, )</f>
        <v>-</v>
      </c>
      <c r="Y116" s="10" t="str">
        <f>VLOOKUP(M116,'Offence Database'!$A$7:$C$1360,3, )</f>
        <v>-</v>
      </c>
      <c r="Z116" s="10" t="str">
        <f>VLOOKUP(N116,'Offence Database'!$A$7:$C$1360,3, )</f>
        <v>-</v>
      </c>
      <c r="AA116" s="10" t="str">
        <f>VLOOKUP(O116,'Offence Database'!$A$7:$C$1360,3, )</f>
        <v>-</v>
      </c>
      <c r="AB116" s="10">
        <f t="shared" ref="AB116:AG116" si="252">IF(V116="Non-Bailable",$AB$1,$AC$1)</f>
        <v>0</v>
      </c>
      <c r="AC116" s="10">
        <f t="shared" si="252"/>
        <v>0</v>
      </c>
      <c r="AD116" s="10">
        <f t="shared" si="252"/>
        <v>0</v>
      </c>
      <c r="AE116" s="10">
        <f t="shared" si="252"/>
        <v>0</v>
      </c>
      <c r="AF116" s="10">
        <f t="shared" si="252"/>
        <v>0</v>
      </c>
      <c r="AG116" s="10">
        <f t="shared" si="252"/>
        <v>0</v>
      </c>
      <c r="AH116" s="10">
        <f t="shared" si="1"/>
        <v>0</v>
      </c>
      <c r="AI116" s="17" t="str">
        <f t="shared" si="2"/>
        <v>Bailable</v>
      </c>
      <c r="AJ116" s="10" t="str">
        <f>VLOOKUP(J116,'Offence Database'!$A$7:$D$1360,4, )</f>
        <v>-</v>
      </c>
      <c r="AK116" s="10" t="str">
        <f>VLOOKUP(K116,'Offence Database'!$A$7:$D$1360,4, )</f>
        <v>-</v>
      </c>
      <c r="AL116" s="10" t="str">
        <f>VLOOKUP(L116,'Offence Database'!$A$7:$D$1360,4, )</f>
        <v>-</v>
      </c>
      <c r="AM116" s="10" t="str">
        <f>VLOOKUP(M116,'Offence Database'!$A$7:$D$1360,4, )</f>
        <v>-</v>
      </c>
      <c r="AN116" s="10" t="str">
        <f>VLOOKUP(N116,'Offence Database'!$A$7:$D$1360,4, )</f>
        <v>-</v>
      </c>
      <c r="AO116" s="10" t="str">
        <f>VLOOKUP(O116,'Offence Database'!$A$7:$D$1360,4, )</f>
        <v>-</v>
      </c>
      <c r="AP116" s="10">
        <f t="shared" ref="AP116:AU116" si="253">IF(AJ116="Non-Compoundable",$AB$1,$AC$1)</f>
        <v>0</v>
      </c>
      <c r="AQ116" s="10">
        <f t="shared" si="253"/>
        <v>0</v>
      </c>
      <c r="AR116" s="10">
        <f t="shared" si="253"/>
        <v>0</v>
      </c>
      <c r="AS116" s="10">
        <f t="shared" si="253"/>
        <v>0</v>
      </c>
      <c r="AT116" s="10">
        <f t="shared" si="253"/>
        <v>0</v>
      </c>
      <c r="AU116" s="10">
        <f t="shared" si="253"/>
        <v>0</v>
      </c>
      <c r="AV116" s="10">
        <f t="shared" si="4"/>
        <v>0</v>
      </c>
      <c r="AW116" s="17" t="str">
        <f t="shared" si="5"/>
        <v>Compoundable</v>
      </c>
      <c r="AX116" s="24"/>
      <c r="AY116" s="26">
        <f t="shared" si="6"/>
        <v>2</v>
      </c>
      <c r="AZ116" s="27">
        <f t="shared" si="7"/>
        <v>60</v>
      </c>
      <c r="BA116" s="28">
        <f t="shared" si="8"/>
        <v>0</v>
      </c>
      <c r="BB116" s="28">
        <f t="shared" ca="1" si="9"/>
        <v>0</v>
      </c>
      <c r="BC116" s="29" t="str">
        <f t="shared" si="10"/>
        <v>YES</v>
      </c>
      <c r="BD116" s="10" t="str">
        <f t="shared" si="11"/>
        <v>YES</v>
      </c>
      <c r="BE116" s="29" t="str">
        <f t="shared" ca="1" si="12"/>
        <v>NO</v>
      </c>
      <c r="BF116" s="29" t="str">
        <f t="shared" ca="1" si="13"/>
        <v>YES</v>
      </c>
      <c r="BG116" s="29" t="str">
        <f t="shared" ca="1" si="14"/>
        <v>YES</v>
      </c>
      <c r="BH116" s="29" t="str">
        <f t="shared" ca="1" si="15"/>
        <v>YES</v>
      </c>
      <c r="BI116" s="10">
        <f t="shared" ca="1" si="16"/>
        <v>1</v>
      </c>
      <c r="BJ116" s="28">
        <f t="shared" si="17"/>
        <v>0</v>
      </c>
      <c r="BK116" s="30">
        <f t="shared" si="18"/>
        <v>0</v>
      </c>
      <c r="BL116" s="31">
        <f t="shared" ca="1" si="19"/>
        <v>-119.72328767123288</v>
      </c>
      <c r="BM116" s="28">
        <f t="shared" si="20"/>
        <v>0</v>
      </c>
      <c r="BN116" s="28">
        <f t="shared" si="21"/>
        <v>0</v>
      </c>
      <c r="BO116" s="30">
        <f t="shared" si="22"/>
        <v>0</v>
      </c>
      <c r="BP116" s="31">
        <f t="shared" ca="1" si="23"/>
        <v>-119.72328767123288</v>
      </c>
      <c r="BQ116" s="32">
        <f t="shared" ca="1" si="24"/>
        <v>119.72328767123288</v>
      </c>
      <c r="BR116" s="32"/>
    </row>
    <row r="117" spans="1:70" ht="12" customHeight="1" x14ac:dyDescent="0.25">
      <c r="A117" s="10">
        <f t="shared" si="25"/>
        <v>116</v>
      </c>
      <c r="B117" s="11"/>
      <c r="C117" s="12"/>
      <c r="D117" s="13"/>
      <c r="E117" s="13"/>
      <c r="F117" s="13"/>
      <c r="G117" s="14"/>
      <c r="H117" s="15"/>
      <c r="I117" s="27"/>
      <c r="J117" s="17"/>
      <c r="K117" s="17"/>
      <c r="L117" s="17"/>
      <c r="M117" s="17"/>
      <c r="N117" s="17"/>
      <c r="O117" s="17"/>
      <c r="P117" s="10" t="str">
        <f>VLOOKUP(J117,'Offence Database'!$A$7:$B$1360,2, )</f>
        <v>-</v>
      </c>
      <c r="Q117" s="10" t="str">
        <f>VLOOKUP(K117,'Offence Database'!$A$7:$B$1360,2, )</f>
        <v>-</v>
      </c>
      <c r="R117" s="10" t="str">
        <f>VLOOKUP(L117,'Offence Database'!$A$7:$B$1360,2, )</f>
        <v>-</v>
      </c>
      <c r="S117" s="10" t="str">
        <f>VLOOKUP(M117,'Offence Database'!$A$7:$B$1360,2, )</f>
        <v>-</v>
      </c>
      <c r="T117" s="10" t="str">
        <f>VLOOKUP(N117,'Offence Database'!$A$7:$B$1360,2, )</f>
        <v>-</v>
      </c>
      <c r="U117" s="10" t="str">
        <f>VLOOKUP(O117,'Offence Database'!$A$7:$B$1360,2, )</f>
        <v>-</v>
      </c>
      <c r="V117" s="10" t="str">
        <f>VLOOKUP(J117,'Offence Database'!$A$7:$C$1360,3, )</f>
        <v>-</v>
      </c>
      <c r="W117" s="10" t="str">
        <f>VLOOKUP(K117,'Offence Database'!$A$7:$C$1360,3, )</f>
        <v>-</v>
      </c>
      <c r="X117" s="10" t="str">
        <f>VLOOKUP(L117,'Offence Database'!$A$7:$C$1360,3, )</f>
        <v>-</v>
      </c>
      <c r="Y117" s="10" t="str">
        <f>VLOOKUP(M117,'Offence Database'!$A$7:$C$1360,3, )</f>
        <v>-</v>
      </c>
      <c r="Z117" s="10" t="str">
        <f>VLOOKUP(N117,'Offence Database'!$A$7:$C$1360,3, )</f>
        <v>-</v>
      </c>
      <c r="AA117" s="10" t="str">
        <f>VLOOKUP(O117,'Offence Database'!$A$7:$C$1360,3, )</f>
        <v>-</v>
      </c>
      <c r="AB117" s="10">
        <f t="shared" ref="AB117:AG117" si="254">IF(V117="Non-Bailable",$AB$1,$AC$1)</f>
        <v>0</v>
      </c>
      <c r="AC117" s="10">
        <f t="shared" si="254"/>
        <v>0</v>
      </c>
      <c r="AD117" s="10">
        <f t="shared" si="254"/>
        <v>0</v>
      </c>
      <c r="AE117" s="10">
        <f t="shared" si="254"/>
        <v>0</v>
      </c>
      <c r="AF117" s="10">
        <f t="shared" si="254"/>
        <v>0</v>
      </c>
      <c r="AG117" s="10">
        <f t="shared" si="254"/>
        <v>0</v>
      </c>
      <c r="AH117" s="10">
        <f t="shared" si="1"/>
        <v>0</v>
      </c>
      <c r="AI117" s="17" t="str">
        <f t="shared" si="2"/>
        <v>Bailable</v>
      </c>
      <c r="AJ117" s="10" t="str">
        <f>VLOOKUP(J117,'Offence Database'!$A$7:$D$1360,4, )</f>
        <v>-</v>
      </c>
      <c r="AK117" s="10" t="str">
        <f>VLOOKUP(K117,'Offence Database'!$A$7:$D$1360,4, )</f>
        <v>-</v>
      </c>
      <c r="AL117" s="10" t="str">
        <f>VLOOKUP(L117,'Offence Database'!$A$7:$D$1360,4, )</f>
        <v>-</v>
      </c>
      <c r="AM117" s="10" t="str">
        <f>VLOOKUP(M117,'Offence Database'!$A$7:$D$1360,4, )</f>
        <v>-</v>
      </c>
      <c r="AN117" s="10" t="str">
        <f>VLOOKUP(N117,'Offence Database'!$A$7:$D$1360,4, )</f>
        <v>-</v>
      </c>
      <c r="AO117" s="10" t="str">
        <f>VLOOKUP(O117,'Offence Database'!$A$7:$D$1360,4, )</f>
        <v>-</v>
      </c>
      <c r="AP117" s="10">
        <f t="shared" ref="AP117:AU117" si="255">IF(AJ117="Non-Compoundable",$AB$1,$AC$1)</f>
        <v>0</v>
      </c>
      <c r="AQ117" s="10">
        <f t="shared" si="255"/>
        <v>0</v>
      </c>
      <c r="AR117" s="10">
        <f t="shared" si="255"/>
        <v>0</v>
      </c>
      <c r="AS117" s="10">
        <f t="shared" si="255"/>
        <v>0</v>
      </c>
      <c r="AT117" s="10">
        <f t="shared" si="255"/>
        <v>0</v>
      </c>
      <c r="AU117" s="10">
        <f t="shared" si="255"/>
        <v>0</v>
      </c>
      <c r="AV117" s="10">
        <f t="shared" si="4"/>
        <v>0</v>
      </c>
      <c r="AW117" s="17" t="str">
        <f t="shared" si="5"/>
        <v>Compoundable</v>
      </c>
      <c r="AX117" s="24"/>
      <c r="AY117" s="26">
        <f t="shared" si="6"/>
        <v>2</v>
      </c>
      <c r="AZ117" s="27">
        <f t="shared" si="7"/>
        <v>60</v>
      </c>
      <c r="BA117" s="28">
        <f t="shared" si="8"/>
        <v>0</v>
      </c>
      <c r="BB117" s="28">
        <f t="shared" ca="1" si="9"/>
        <v>0</v>
      </c>
      <c r="BC117" s="29" t="str">
        <f t="shared" si="10"/>
        <v>YES</v>
      </c>
      <c r="BD117" s="10" t="str">
        <f t="shared" si="11"/>
        <v>YES</v>
      </c>
      <c r="BE117" s="29" t="str">
        <f t="shared" ca="1" si="12"/>
        <v>NO</v>
      </c>
      <c r="BF117" s="29" t="str">
        <f t="shared" ca="1" si="13"/>
        <v>YES</v>
      </c>
      <c r="BG117" s="29" t="str">
        <f t="shared" ca="1" si="14"/>
        <v>YES</v>
      </c>
      <c r="BH117" s="29" t="str">
        <f t="shared" ca="1" si="15"/>
        <v>YES</v>
      </c>
      <c r="BI117" s="10">
        <f t="shared" ca="1" si="16"/>
        <v>1</v>
      </c>
      <c r="BJ117" s="28">
        <f t="shared" si="17"/>
        <v>0</v>
      </c>
      <c r="BK117" s="30">
        <f t="shared" si="18"/>
        <v>0</v>
      </c>
      <c r="BL117" s="31">
        <f t="shared" ca="1" si="19"/>
        <v>-119.72328767123288</v>
      </c>
      <c r="BM117" s="28">
        <f t="shared" si="20"/>
        <v>0</v>
      </c>
      <c r="BN117" s="28">
        <f t="shared" si="21"/>
        <v>0</v>
      </c>
      <c r="BO117" s="30">
        <f t="shared" si="22"/>
        <v>0</v>
      </c>
      <c r="BP117" s="31">
        <f t="shared" ca="1" si="23"/>
        <v>-119.72328767123288</v>
      </c>
      <c r="BQ117" s="32">
        <f t="shared" ca="1" si="24"/>
        <v>119.72328767123288</v>
      </c>
      <c r="BR117" s="32"/>
    </row>
    <row r="118" spans="1:70" ht="12" customHeight="1" x14ac:dyDescent="0.25">
      <c r="A118" s="10">
        <f t="shared" si="25"/>
        <v>117</v>
      </c>
      <c r="B118" s="11"/>
      <c r="C118" s="12"/>
      <c r="D118" s="13"/>
      <c r="E118" s="13"/>
      <c r="F118" s="13"/>
      <c r="G118" s="14"/>
      <c r="H118" s="15"/>
      <c r="I118" s="27"/>
      <c r="J118" s="17"/>
      <c r="K118" s="17"/>
      <c r="L118" s="17"/>
      <c r="M118" s="17"/>
      <c r="N118" s="17"/>
      <c r="O118" s="17"/>
      <c r="P118" s="10" t="str">
        <f>VLOOKUP(J118,'Offence Database'!$A$7:$B$1360,2, )</f>
        <v>-</v>
      </c>
      <c r="Q118" s="10" t="str">
        <f>VLOOKUP(K118,'Offence Database'!$A$7:$B$1360,2, )</f>
        <v>-</v>
      </c>
      <c r="R118" s="10" t="str">
        <f>VLOOKUP(L118,'Offence Database'!$A$7:$B$1360,2, )</f>
        <v>-</v>
      </c>
      <c r="S118" s="10" t="str">
        <f>VLOOKUP(M118,'Offence Database'!$A$7:$B$1360,2, )</f>
        <v>-</v>
      </c>
      <c r="T118" s="10" t="str">
        <f>VLOOKUP(N118,'Offence Database'!$A$7:$B$1360,2, )</f>
        <v>-</v>
      </c>
      <c r="U118" s="10" t="str">
        <f>VLOOKUP(O118,'Offence Database'!$A$7:$B$1360,2, )</f>
        <v>-</v>
      </c>
      <c r="V118" s="10" t="str">
        <f>VLOOKUP(J118,'Offence Database'!$A$7:$C$1360,3, )</f>
        <v>-</v>
      </c>
      <c r="W118" s="10" t="str">
        <f>VLOOKUP(K118,'Offence Database'!$A$7:$C$1360,3, )</f>
        <v>-</v>
      </c>
      <c r="X118" s="10" t="str">
        <f>VLOOKUP(L118,'Offence Database'!$A$7:$C$1360,3, )</f>
        <v>-</v>
      </c>
      <c r="Y118" s="10" t="str">
        <f>VLOOKUP(M118,'Offence Database'!$A$7:$C$1360,3, )</f>
        <v>-</v>
      </c>
      <c r="Z118" s="10" t="str">
        <f>VLOOKUP(N118,'Offence Database'!$A$7:$C$1360,3, )</f>
        <v>-</v>
      </c>
      <c r="AA118" s="10" t="str">
        <f>VLOOKUP(O118,'Offence Database'!$A$7:$C$1360,3, )</f>
        <v>-</v>
      </c>
      <c r="AB118" s="10">
        <f t="shared" ref="AB118:AG118" si="256">IF(V118="Non-Bailable",$AB$1,$AC$1)</f>
        <v>0</v>
      </c>
      <c r="AC118" s="10">
        <f t="shared" si="256"/>
        <v>0</v>
      </c>
      <c r="AD118" s="10">
        <f t="shared" si="256"/>
        <v>0</v>
      </c>
      <c r="AE118" s="10">
        <f t="shared" si="256"/>
        <v>0</v>
      </c>
      <c r="AF118" s="10">
        <f t="shared" si="256"/>
        <v>0</v>
      </c>
      <c r="AG118" s="10">
        <f t="shared" si="256"/>
        <v>0</v>
      </c>
      <c r="AH118" s="10">
        <f t="shared" si="1"/>
        <v>0</v>
      </c>
      <c r="AI118" s="17" t="str">
        <f t="shared" si="2"/>
        <v>Bailable</v>
      </c>
      <c r="AJ118" s="10" t="str">
        <f>VLOOKUP(J118,'Offence Database'!$A$7:$D$1360,4, )</f>
        <v>-</v>
      </c>
      <c r="AK118" s="10" t="str">
        <f>VLOOKUP(K118,'Offence Database'!$A$7:$D$1360,4, )</f>
        <v>-</v>
      </c>
      <c r="AL118" s="10" t="str">
        <f>VLOOKUP(L118,'Offence Database'!$A$7:$D$1360,4, )</f>
        <v>-</v>
      </c>
      <c r="AM118" s="10" t="str">
        <f>VLOOKUP(M118,'Offence Database'!$A$7:$D$1360,4, )</f>
        <v>-</v>
      </c>
      <c r="AN118" s="10" t="str">
        <f>VLOOKUP(N118,'Offence Database'!$A$7:$D$1360,4, )</f>
        <v>-</v>
      </c>
      <c r="AO118" s="10" t="str">
        <f>VLOOKUP(O118,'Offence Database'!$A$7:$D$1360,4, )</f>
        <v>-</v>
      </c>
      <c r="AP118" s="10">
        <f t="shared" ref="AP118:AU118" si="257">IF(AJ118="Non-Compoundable",$AB$1,$AC$1)</f>
        <v>0</v>
      </c>
      <c r="AQ118" s="10">
        <f t="shared" si="257"/>
        <v>0</v>
      </c>
      <c r="AR118" s="10">
        <f t="shared" si="257"/>
        <v>0</v>
      </c>
      <c r="AS118" s="10">
        <f t="shared" si="257"/>
        <v>0</v>
      </c>
      <c r="AT118" s="10">
        <f t="shared" si="257"/>
        <v>0</v>
      </c>
      <c r="AU118" s="10">
        <f t="shared" si="257"/>
        <v>0</v>
      </c>
      <c r="AV118" s="10">
        <f t="shared" si="4"/>
        <v>0</v>
      </c>
      <c r="AW118" s="17" t="str">
        <f t="shared" si="5"/>
        <v>Compoundable</v>
      </c>
      <c r="AX118" s="24"/>
      <c r="AY118" s="26">
        <f t="shared" si="6"/>
        <v>2</v>
      </c>
      <c r="AZ118" s="27">
        <f t="shared" si="7"/>
        <v>60</v>
      </c>
      <c r="BA118" s="28">
        <f t="shared" si="8"/>
        <v>0</v>
      </c>
      <c r="BB118" s="28">
        <f t="shared" ca="1" si="9"/>
        <v>0</v>
      </c>
      <c r="BC118" s="29" t="str">
        <f t="shared" si="10"/>
        <v>YES</v>
      </c>
      <c r="BD118" s="10" t="str">
        <f t="shared" si="11"/>
        <v>YES</v>
      </c>
      <c r="BE118" s="29" t="str">
        <f t="shared" ca="1" si="12"/>
        <v>NO</v>
      </c>
      <c r="BF118" s="29" t="str">
        <f t="shared" ca="1" si="13"/>
        <v>YES</v>
      </c>
      <c r="BG118" s="29" t="str">
        <f t="shared" ca="1" si="14"/>
        <v>YES</v>
      </c>
      <c r="BH118" s="29" t="str">
        <f t="shared" ca="1" si="15"/>
        <v>YES</v>
      </c>
      <c r="BI118" s="10">
        <f t="shared" ca="1" si="16"/>
        <v>1</v>
      </c>
      <c r="BJ118" s="28">
        <f t="shared" si="17"/>
        <v>0</v>
      </c>
      <c r="BK118" s="30">
        <f t="shared" si="18"/>
        <v>0</v>
      </c>
      <c r="BL118" s="31">
        <f t="shared" ca="1" si="19"/>
        <v>-119.72328767123288</v>
      </c>
      <c r="BM118" s="28">
        <f t="shared" si="20"/>
        <v>0</v>
      </c>
      <c r="BN118" s="28">
        <f t="shared" si="21"/>
        <v>0</v>
      </c>
      <c r="BO118" s="30">
        <f t="shared" si="22"/>
        <v>0</v>
      </c>
      <c r="BP118" s="31">
        <f t="shared" ca="1" si="23"/>
        <v>-119.72328767123288</v>
      </c>
      <c r="BQ118" s="32">
        <f t="shared" ca="1" si="24"/>
        <v>119.72328767123288</v>
      </c>
      <c r="BR118" s="32"/>
    </row>
    <row r="119" spans="1:70" ht="12" customHeight="1" x14ac:dyDescent="0.25">
      <c r="A119" s="10">
        <f t="shared" si="25"/>
        <v>118</v>
      </c>
      <c r="B119" s="11"/>
      <c r="C119" s="12"/>
      <c r="D119" s="13"/>
      <c r="E119" s="13"/>
      <c r="F119" s="13"/>
      <c r="G119" s="14"/>
      <c r="H119" s="15"/>
      <c r="I119" s="27"/>
      <c r="J119" s="17"/>
      <c r="K119" s="17"/>
      <c r="L119" s="17"/>
      <c r="M119" s="17"/>
      <c r="N119" s="17"/>
      <c r="O119" s="17"/>
      <c r="P119" s="10" t="str">
        <f>VLOOKUP(J119,'Offence Database'!$A$7:$B$1360,2, )</f>
        <v>-</v>
      </c>
      <c r="Q119" s="10" t="str">
        <f>VLOOKUP(K119,'Offence Database'!$A$7:$B$1360,2, )</f>
        <v>-</v>
      </c>
      <c r="R119" s="10" t="str">
        <f>VLOOKUP(L119,'Offence Database'!$A$7:$B$1360,2, )</f>
        <v>-</v>
      </c>
      <c r="S119" s="10" t="str">
        <f>VLOOKUP(M119,'Offence Database'!$A$7:$B$1360,2, )</f>
        <v>-</v>
      </c>
      <c r="T119" s="10" t="str">
        <f>VLOOKUP(N119,'Offence Database'!$A$7:$B$1360,2, )</f>
        <v>-</v>
      </c>
      <c r="U119" s="10" t="str">
        <f>VLOOKUP(O119,'Offence Database'!$A$7:$B$1360,2, )</f>
        <v>-</v>
      </c>
      <c r="V119" s="10" t="str">
        <f>VLOOKUP(J119,'Offence Database'!$A$7:$C$1360,3, )</f>
        <v>-</v>
      </c>
      <c r="W119" s="10" t="str">
        <f>VLOOKUP(K119,'Offence Database'!$A$7:$C$1360,3, )</f>
        <v>-</v>
      </c>
      <c r="X119" s="10" t="str">
        <f>VLOOKUP(L119,'Offence Database'!$A$7:$C$1360,3, )</f>
        <v>-</v>
      </c>
      <c r="Y119" s="10" t="str">
        <f>VLOOKUP(M119,'Offence Database'!$A$7:$C$1360,3, )</f>
        <v>-</v>
      </c>
      <c r="Z119" s="10" t="str">
        <f>VLOOKUP(N119,'Offence Database'!$A$7:$C$1360,3, )</f>
        <v>-</v>
      </c>
      <c r="AA119" s="10" t="str">
        <f>VLOOKUP(O119,'Offence Database'!$A$7:$C$1360,3, )</f>
        <v>-</v>
      </c>
      <c r="AB119" s="10">
        <f t="shared" ref="AB119:AG119" si="258">IF(V119="Non-Bailable",$AB$1,$AC$1)</f>
        <v>0</v>
      </c>
      <c r="AC119" s="10">
        <f t="shared" si="258"/>
        <v>0</v>
      </c>
      <c r="AD119" s="10">
        <f t="shared" si="258"/>
        <v>0</v>
      </c>
      <c r="AE119" s="10">
        <f t="shared" si="258"/>
        <v>0</v>
      </c>
      <c r="AF119" s="10">
        <f t="shared" si="258"/>
        <v>0</v>
      </c>
      <c r="AG119" s="10">
        <f t="shared" si="258"/>
        <v>0</v>
      </c>
      <c r="AH119" s="10">
        <f t="shared" si="1"/>
        <v>0</v>
      </c>
      <c r="AI119" s="17" t="str">
        <f t="shared" si="2"/>
        <v>Bailable</v>
      </c>
      <c r="AJ119" s="10" t="str">
        <f>VLOOKUP(J119,'Offence Database'!$A$7:$D$1360,4, )</f>
        <v>-</v>
      </c>
      <c r="AK119" s="10" t="str">
        <f>VLOOKUP(K119,'Offence Database'!$A$7:$D$1360,4, )</f>
        <v>-</v>
      </c>
      <c r="AL119" s="10" t="str">
        <f>VLOOKUP(L119,'Offence Database'!$A$7:$D$1360,4, )</f>
        <v>-</v>
      </c>
      <c r="AM119" s="10" t="str">
        <f>VLOOKUP(M119,'Offence Database'!$A$7:$D$1360,4, )</f>
        <v>-</v>
      </c>
      <c r="AN119" s="10" t="str">
        <f>VLOOKUP(N119,'Offence Database'!$A$7:$D$1360,4, )</f>
        <v>-</v>
      </c>
      <c r="AO119" s="10" t="str">
        <f>VLOOKUP(O119,'Offence Database'!$A$7:$D$1360,4, )</f>
        <v>-</v>
      </c>
      <c r="AP119" s="10">
        <f t="shared" ref="AP119:AU119" si="259">IF(AJ119="Non-Compoundable",$AB$1,$AC$1)</f>
        <v>0</v>
      </c>
      <c r="AQ119" s="10">
        <f t="shared" si="259"/>
        <v>0</v>
      </c>
      <c r="AR119" s="10">
        <f t="shared" si="259"/>
        <v>0</v>
      </c>
      <c r="AS119" s="10">
        <f t="shared" si="259"/>
        <v>0</v>
      </c>
      <c r="AT119" s="10">
        <f t="shared" si="259"/>
        <v>0</v>
      </c>
      <c r="AU119" s="10">
        <f t="shared" si="259"/>
        <v>0</v>
      </c>
      <c r="AV119" s="10">
        <f t="shared" si="4"/>
        <v>0</v>
      </c>
      <c r="AW119" s="17" t="str">
        <f t="shared" si="5"/>
        <v>Compoundable</v>
      </c>
      <c r="AX119" s="24"/>
      <c r="AY119" s="26">
        <f t="shared" si="6"/>
        <v>2</v>
      </c>
      <c r="AZ119" s="27">
        <f t="shared" si="7"/>
        <v>60</v>
      </c>
      <c r="BA119" s="28">
        <f t="shared" si="8"/>
        <v>0</v>
      </c>
      <c r="BB119" s="28">
        <f t="shared" ca="1" si="9"/>
        <v>0</v>
      </c>
      <c r="BC119" s="29" t="str">
        <f t="shared" si="10"/>
        <v>YES</v>
      </c>
      <c r="BD119" s="10" t="str">
        <f t="shared" si="11"/>
        <v>YES</v>
      </c>
      <c r="BE119" s="29" t="str">
        <f t="shared" ca="1" si="12"/>
        <v>NO</v>
      </c>
      <c r="BF119" s="29" t="str">
        <f t="shared" ca="1" si="13"/>
        <v>YES</v>
      </c>
      <c r="BG119" s="29" t="str">
        <f t="shared" ca="1" si="14"/>
        <v>YES</v>
      </c>
      <c r="BH119" s="29" t="str">
        <f t="shared" ca="1" si="15"/>
        <v>YES</v>
      </c>
      <c r="BI119" s="10">
        <f t="shared" ca="1" si="16"/>
        <v>1</v>
      </c>
      <c r="BJ119" s="28">
        <f t="shared" si="17"/>
        <v>0</v>
      </c>
      <c r="BK119" s="30">
        <f t="shared" si="18"/>
        <v>0</v>
      </c>
      <c r="BL119" s="31">
        <f t="shared" ca="1" si="19"/>
        <v>-119.72328767123288</v>
      </c>
      <c r="BM119" s="28">
        <f t="shared" si="20"/>
        <v>0</v>
      </c>
      <c r="BN119" s="28">
        <f t="shared" si="21"/>
        <v>0</v>
      </c>
      <c r="BO119" s="30">
        <f t="shared" si="22"/>
        <v>0</v>
      </c>
      <c r="BP119" s="31">
        <f t="shared" ca="1" si="23"/>
        <v>-119.72328767123288</v>
      </c>
      <c r="BQ119" s="32">
        <f t="shared" ca="1" si="24"/>
        <v>119.72328767123288</v>
      </c>
      <c r="BR119" s="32"/>
    </row>
    <row r="120" spans="1:70" ht="12" customHeight="1" x14ac:dyDescent="0.25">
      <c r="A120" s="10">
        <f t="shared" si="25"/>
        <v>119</v>
      </c>
      <c r="B120" s="11"/>
      <c r="C120" s="12"/>
      <c r="D120" s="13"/>
      <c r="E120" s="13"/>
      <c r="F120" s="13"/>
      <c r="G120" s="14"/>
      <c r="H120" s="15"/>
      <c r="I120" s="27"/>
      <c r="J120" s="17"/>
      <c r="K120" s="17"/>
      <c r="L120" s="17"/>
      <c r="M120" s="17"/>
      <c r="N120" s="17"/>
      <c r="O120" s="17"/>
      <c r="P120" s="10" t="str">
        <f>VLOOKUP(J120,'Offence Database'!$A$7:$B$1360,2, )</f>
        <v>-</v>
      </c>
      <c r="Q120" s="10" t="str">
        <f>VLOOKUP(K120,'Offence Database'!$A$7:$B$1360,2, )</f>
        <v>-</v>
      </c>
      <c r="R120" s="10" t="str">
        <f>VLOOKUP(L120,'Offence Database'!$A$7:$B$1360,2, )</f>
        <v>-</v>
      </c>
      <c r="S120" s="10" t="str">
        <f>VLOOKUP(M120,'Offence Database'!$A$7:$B$1360,2, )</f>
        <v>-</v>
      </c>
      <c r="T120" s="10" t="str">
        <f>VLOOKUP(N120,'Offence Database'!$A$7:$B$1360,2, )</f>
        <v>-</v>
      </c>
      <c r="U120" s="10" t="str">
        <f>VLOOKUP(O120,'Offence Database'!$A$7:$B$1360,2, )</f>
        <v>-</v>
      </c>
      <c r="V120" s="10" t="str">
        <f>VLOOKUP(J120,'Offence Database'!$A$7:$C$1360,3, )</f>
        <v>-</v>
      </c>
      <c r="W120" s="10" t="str">
        <f>VLOOKUP(K120,'Offence Database'!$A$7:$C$1360,3, )</f>
        <v>-</v>
      </c>
      <c r="X120" s="10" t="str">
        <f>VLOOKUP(L120,'Offence Database'!$A$7:$C$1360,3, )</f>
        <v>-</v>
      </c>
      <c r="Y120" s="10" t="str">
        <f>VLOOKUP(M120,'Offence Database'!$A$7:$C$1360,3, )</f>
        <v>-</v>
      </c>
      <c r="Z120" s="10" t="str">
        <f>VLOOKUP(N120,'Offence Database'!$A$7:$C$1360,3, )</f>
        <v>-</v>
      </c>
      <c r="AA120" s="10" t="str">
        <f>VLOOKUP(O120,'Offence Database'!$A$7:$C$1360,3, )</f>
        <v>-</v>
      </c>
      <c r="AB120" s="10">
        <f t="shared" ref="AB120:AG120" si="260">IF(V120="Non-Bailable",$AB$1,$AC$1)</f>
        <v>0</v>
      </c>
      <c r="AC120" s="10">
        <f t="shared" si="260"/>
        <v>0</v>
      </c>
      <c r="AD120" s="10">
        <f t="shared" si="260"/>
        <v>0</v>
      </c>
      <c r="AE120" s="10">
        <f t="shared" si="260"/>
        <v>0</v>
      </c>
      <c r="AF120" s="10">
        <f t="shared" si="260"/>
        <v>0</v>
      </c>
      <c r="AG120" s="10">
        <f t="shared" si="260"/>
        <v>0</v>
      </c>
      <c r="AH120" s="10">
        <f t="shared" si="1"/>
        <v>0</v>
      </c>
      <c r="AI120" s="17" t="str">
        <f t="shared" si="2"/>
        <v>Bailable</v>
      </c>
      <c r="AJ120" s="10" t="str">
        <f>VLOOKUP(J120,'Offence Database'!$A$7:$D$1360,4, )</f>
        <v>-</v>
      </c>
      <c r="AK120" s="10" t="str">
        <f>VLOOKUP(K120,'Offence Database'!$A$7:$D$1360,4, )</f>
        <v>-</v>
      </c>
      <c r="AL120" s="10" t="str">
        <f>VLOOKUP(L120,'Offence Database'!$A$7:$D$1360,4, )</f>
        <v>-</v>
      </c>
      <c r="AM120" s="10" t="str">
        <f>VLOOKUP(M120,'Offence Database'!$A$7:$D$1360,4, )</f>
        <v>-</v>
      </c>
      <c r="AN120" s="10" t="str">
        <f>VLOOKUP(N120,'Offence Database'!$A$7:$D$1360,4, )</f>
        <v>-</v>
      </c>
      <c r="AO120" s="10" t="str">
        <f>VLOOKUP(O120,'Offence Database'!$A$7:$D$1360,4, )</f>
        <v>-</v>
      </c>
      <c r="AP120" s="10">
        <f t="shared" ref="AP120:AU120" si="261">IF(AJ120="Non-Compoundable",$AB$1,$AC$1)</f>
        <v>0</v>
      </c>
      <c r="AQ120" s="10">
        <f t="shared" si="261"/>
        <v>0</v>
      </c>
      <c r="AR120" s="10">
        <f t="shared" si="261"/>
        <v>0</v>
      </c>
      <c r="AS120" s="10">
        <f t="shared" si="261"/>
        <v>0</v>
      </c>
      <c r="AT120" s="10">
        <f t="shared" si="261"/>
        <v>0</v>
      </c>
      <c r="AU120" s="10">
        <f t="shared" si="261"/>
        <v>0</v>
      </c>
      <c r="AV120" s="10">
        <f t="shared" si="4"/>
        <v>0</v>
      </c>
      <c r="AW120" s="17" t="str">
        <f t="shared" si="5"/>
        <v>Compoundable</v>
      </c>
      <c r="AX120" s="24"/>
      <c r="AY120" s="26">
        <f t="shared" si="6"/>
        <v>2</v>
      </c>
      <c r="AZ120" s="27">
        <f t="shared" si="7"/>
        <v>60</v>
      </c>
      <c r="BA120" s="28">
        <f t="shared" si="8"/>
        <v>0</v>
      </c>
      <c r="BB120" s="28">
        <f t="shared" ca="1" si="9"/>
        <v>0</v>
      </c>
      <c r="BC120" s="29" t="str">
        <f t="shared" si="10"/>
        <v>YES</v>
      </c>
      <c r="BD120" s="10" t="str">
        <f t="shared" si="11"/>
        <v>YES</v>
      </c>
      <c r="BE120" s="29" t="str">
        <f t="shared" ca="1" si="12"/>
        <v>NO</v>
      </c>
      <c r="BF120" s="29" t="str">
        <f t="shared" ca="1" si="13"/>
        <v>YES</v>
      </c>
      <c r="BG120" s="29" t="str">
        <f t="shared" ca="1" si="14"/>
        <v>YES</v>
      </c>
      <c r="BH120" s="29" t="str">
        <f t="shared" ca="1" si="15"/>
        <v>YES</v>
      </c>
      <c r="BI120" s="10">
        <f t="shared" ca="1" si="16"/>
        <v>1</v>
      </c>
      <c r="BJ120" s="28">
        <f t="shared" si="17"/>
        <v>0</v>
      </c>
      <c r="BK120" s="30">
        <f t="shared" si="18"/>
        <v>0</v>
      </c>
      <c r="BL120" s="31">
        <f t="shared" ca="1" si="19"/>
        <v>-119.72328767123288</v>
      </c>
      <c r="BM120" s="28">
        <f t="shared" si="20"/>
        <v>0</v>
      </c>
      <c r="BN120" s="28">
        <f t="shared" si="21"/>
        <v>0</v>
      </c>
      <c r="BO120" s="30">
        <f t="shared" si="22"/>
        <v>0</v>
      </c>
      <c r="BP120" s="31">
        <f t="shared" ca="1" si="23"/>
        <v>-119.72328767123288</v>
      </c>
      <c r="BQ120" s="32">
        <f t="shared" ca="1" si="24"/>
        <v>119.72328767123288</v>
      </c>
      <c r="BR120" s="32"/>
    </row>
    <row r="121" spans="1:70" ht="12" customHeight="1" x14ac:dyDescent="0.25">
      <c r="A121" s="10">
        <f t="shared" si="25"/>
        <v>120</v>
      </c>
      <c r="B121" s="11"/>
      <c r="C121" s="12"/>
      <c r="D121" s="13"/>
      <c r="E121" s="13"/>
      <c r="F121" s="13"/>
      <c r="G121" s="14"/>
      <c r="H121" s="15"/>
      <c r="I121" s="27"/>
      <c r="J121" s="17"/>
      <c r="K121" s="17"/>
      <c r="L121" s="17"/>
      <c r="M121" s="17"/>
      <c r="N121" s="17"/>
      <c r="O121" s="17"/>
      <c r="P121" s="10" t="str">
        <f>VLOOKUP(J121,'Offence Database'!$A$7:$B$1360,2, )</f>
        <v>-</v>
      </c>
      <c r="Q121" s="10" t="str">
        <f>VLOOKUP(K121,'Offence Database'!$A$7:$B$1360,2, )</f>
        <v>-</v>
      </c>
      <c r="R121" s="10" t="str">
        <f>VLOOKUP(L121,'Offence Database'!$A$7:$B$1360,2, )</f>
        <v>-</v>
      </c>
      <c r="S121" s="10" t="str">
        <f>VLOOKUP(M121,'Offence Database'!$A$7:$B$1360,2, )</f>
        <v>-</v>
      </c>
      <c r="T121" s="10" t="str">
        <f>VLOOKUP(N121,'Offence Database'!$A$7:$B$1360,2, )</f>
        <v>-</v>
      </c>
      <c r="U121" s="10" t="str">
        <f>VLOOKUP(O121,'Offence Database'!$A$7:$B$1360,2, )</f>
        <v>-</v>
      </c>
      <c r="V121" s="10" t="str">
        <f>VLOOKUP(J121,'Offence Database'!$A$7:$C$1360,3, )</f>
        <v>-</v>
      </c>
      <c r="W121" s="10" t="str">
        <f>VLOOKUP(K121,'Offence Database'!$A$7:$C$1360,3, )</f>
        <v>-</v>
      </c>
      <c r="X121" s="10" t="str">
        <f>VLOOKUP(L121,'Offence Database'!$A$7:$C$1360,3, )</f>
        <v>-</v>
      </c>
      <c r="Y121" s="10" t="str">
        <f>VLOOKUP(M121,'Offence Database'!$A$7:$C$1360,3, )</f>
        <v>-</v>
      </c>
      <c r="Z121" s="10" t="str">
        <f>VLOOKUP(N121,'Offence Database'!$A$7:$C$1360,3, )</f>
        <v>-</v>
      </c>
      <c r="AA121" s="10" t="str">
        <f>VLOOKUP(O121,'Offence Database'!$A$7:$C$1360,3, )</f>
        <v>-</v>
      </c>
      <c r="AB121" s="10">
        <f t="shared" ref="AB121:AG121" si="262">IF(V121="Non-Bailable",$AB$1,$AC$1)</f>
        <v>0</v>
      </c>
      <c r="AC121" s="10">
        <f t="shared" si="262"/>
        <v>0</v>
      </c>
      <c r="AD121" s="10">
        <f t="shared" si="262"/>
        <v>0</v>
      </c>
      <c r="AE121" s="10">
        <f t="shared" si="262"/>
        <v>0</v>
      </c>
      <c r="AF121" s="10">
        <f t="shared" si="262"/>
        <v>0</v>
      </c>
      <c r="AG121" s="10">
        <f t="shared" si="262"/>
        <v>0</v>
      </c>
      <c r="AH121" s="10">
        <f t="shared" si="1"/>
        <v>0</v>
      </c>
      <c r="AI121" s="17" t="str">
        <f t="shared" si="2"/>
        <v>Bailable</v>
      </c>
      <c r="AJ121" s="10" t="str">
        <f>VLOOKUP(J121,'Offence Database'!$A$7:$D$1360,4, )</f>
        <v>-</v>
      </c>
      <c r="AK121" s="10" t="str">
        <f>VLOOKUP(K121,'Offence Database'!$A$7:$D$1360,4, )</f>
        <v>-</v>
      </c>
      <c r="AL121" s="10" t="str">
        <f>VLOOKUP(L121,'Offence Database'!$A$7:$D$1360,4, )</f>
        <v>-</v>
      </c>
      <c r="AM121" s="10" t="str">
        <f>VLOOKUP(M121,'Offence Database'!$A$7:$D$1360,4, )</f>
        <v>-</v>
      </c>
      <c r="AN121" s="10" t="str">
        <f>VLOOKUP(N121,'Offence Database'!$A$7:$D$1360,4, )</f>
        <v>-</v>
      </c>
      <c r="AO121" s="10" t="str">
        <f>VLOOKUP(O121,'Offence Database'!$A$7:$D$1360,4, )</f>
        <v>-</v>
      </c>
      <c r="AP121" s="10">
        <f t="shared" ref="AP121:AU121" si="263">IF(AJ121="Non-Compoundable",$AB$1,$AC$1)</f>
        <v>0</v>
      </c>
      <c r="AQ121" s="10">
        <f t="shared" si="263"/>
        <v>0</v>
      </c>
      <c r="AR121" s="10">
        <f t="shared" si="263"/>
        <v>0</v>
      </c>
      <c r="AS121" s="10">
        <f t="shared" si="263"/>
        <v>0</v>
      </c>
      <c r="AT121" s="10">
        <f t="shared" si="263"/>
        <v>0</v>
      </c>
      <c r="AU121" s="10">
        <f t="shared" si="263"/>
        <v>0</v>
      </c>
      <c r="AV121" s="10">
        <f t="shared" si="4"/>
        <v>0</v>
      </c>
      <c r="AW121" s="17" t="str">
        <f t="shared" si="5"/>
        <v>Compoundable</v>
      </c>
      <c r="AX121" s="24"/>
      <c r="AY121" s="26">
        <f t="shared" si="6"/>
        <v>2</v>
      </c>
      <c r="AZ121" s="27">
        <f t="shared" si="7"/>
        <v>60</v>
      </c>
      <c r="BA121" s="28">
        <f t="shared" si="8"/>
        <v>0</v>
      </c>
      <c r="BB121" s="28">
        <f t="shared" ca="1" si="9"/>
        <v>0</v>
      </c>
      <c r="BC121" s="29" t="str">
        <f t="shared" si="10"/>
        <v>YES</v>
      </c>
      <c r="BD121" s="10" t="str">
        <f t="shared" si="11"/>
        <v>YES</v>
      </c>
      <c r="BE121" s="29" t="str">
        <f t="shared" ca="1" si="12"/>
        <v>NO</v>
      </c>
      <c r="BF121" s="29" t="str">
        <f t="shared" ca="1" si="13"/>
        <v>YES</v>
      </c>
      <c r="BG121" s="29" t="str">
        <f t="shared" ca="1" si="14"/>
        <v>YES</v>
      </c>
      <c r="BH121" s="29" t="str">
        <f t="shared" ca="1" si="15"/>
        <v>YES</v>
      </c>
      <c r="BI121" s="10">
        <f t="shared" ca="1" si="16"/>
        <v>1</v>
      </c>
      <c r="BJ121" s="28">
        <f t="shared" si="17"/>
        <v>0</v>
      </c>
      <c r="BK121" s="30">
        <f t="shared" si="18"/>
        <v>0</v>
      </c>
      <c r="BL121" s="31">
        <f t="shared" ca="1" si="19"/>
        <v>-119.72328767123288</v>
      </c>
      <c r="BM121" s="28">
        <f t="shared" si="20"/>
        <v>0</v>
      </c>
      <c r="BN121" s="28">
        <f t="shared" si="21"/>
        <v>0</v>
      </c>
      <c r="BO121" s="30">
        <f t="shared" si="22"/>
        <v>0</v>
      </c>
      <c r="BP121" s="31">
        <f t="shared" ca="1" si="23"/>
        <v>-119.72328767123288</v>
      </c>
      <c r="BQ121" s="32">
        <f t="shared" ca="1" si="24"/>
        <v>119.72328767123288</v>
      </c>
      <c r="BR121" s="32"/>
    </row>
    <row r="122" spans="1:70" ht="12" customHeight="1" x14ac:dyDescent="0.25">
      <c r="A122" s="10">
        <f t="shared" si="25"/>
        <v>121</v>
      </c>
      <c r="B122" s="11"/>
      <c r="C122" s="12"/>
      <c r="D122" s="13"/>
      <c r="E122" s="13"/>
      <c r="F122" s="13"/>
      <c r="G122" s="14"/>
      <c r="H122" s="15"/>
      <c r="I122" s="27"/>
      <c r="J122" s="17"/>
      <c r="K122" s="17"/>
      <c r="L122" s="17"/>
      <c r="M122" s="17"/>
      <c r="N122" s="17"/>
      <c r="O122" s="17"/>
      <c r="P122" s="10" t="str">
        <f>VLOOKUP(J122,'Offence Database'!$A$7:$B$1360,2, )</f>
        <v>-</v>
      </c>
      <c r="Q122" s="10" t="str">
        <f>VLOOKUP(K122,'Offence Database'!$A$7:$B$1360,2, )</f>
        <v>-</v>
      </c>
      <c r="R122" s="10" t="str">
        <f>VLOOKUP(L122,'Offence Database'!$A$7:$B$1360,2, )</f>
        <v>-</v>
      </c>
      <c r="S122" s="10" t="str">
        <f>VLOOKUP(M122,'Offence Database'!$A$7:$B$1360,2, )</f>
        <v>-</v>
      </c>
      <c r="T122" s="10" t="str">
        <f>VLOOKUP(N122,'Offence Database'!$A$7:$B$1360,2, )</f>
        <v>-</v>
      </c>
      <c r="U122" s="10" t="str">
        <f>VLOOKUP(O122,'Offence Database'!$A$7:$B$1360,2, )</f>
        <v>-</v>
      </c>
      <c r="V122" s="10" t="str">
        <f>VLOOKUP(J122,'Offence Database'!$A$7:$C$1360,3, )</f>
        <v>-</v>
      </c>
      <c r="W122" s="10" t="str">
        <f>VLOOKUP(K122,'Offence Database'!$A$7:$C$1360,3, )</f>
        <v>-</v>
      </c>
      <c r="X122" s="10" t="str">
        <f>VLOOKUP(L122,'Offence Database'!$A$7:$C$1360,3, )</f>
        <v>-</v>
      </c>
      <c r="Y122" s="10" t="str">
        <f>VLOOKUP(M122,'Offence Database'!$A$7:$C$1360,3, )</f>
        <v>-</v>
      </c>
      <c r="Z122" s="10" t="str">
        <f>VLOOKUP(N122,'Offence Database'!$A$7:$C$1360,3, )</f>
        <v>-</v>
      </c>
      <c r="AA122" s="10" t="str">
        <f>VLOOKUP(O122,'Offence Database'!$A$7:$C$1360,3, )</f>
        <v>-</v>
      </c>
      <c r="AB122" s="10">
        <f t="shared" ref="AB122:AG122" si="264">IF(V122="Non-Bailable",$AB$1,$AC$1)</f>
        <v>0</v>
      </c>
      <c r="AC122" s="10">
        <f t="shared" si="264"/>
        <v>0</v>
      </c>
      <c r="AD122" s="10">
        <f t="shared" si="264"/>
        <v>0</v>
      </c>
      <c r="AE122" s="10">
        <f t="shared" si="264"/>
        <v>0</v>
      </c>
      <c r="AF122" s="10">
        <f t="shared" si="264"/>
        <v>0</v>
      </c>
      <c r="AG122" s="10">
        <f t="shared" si="264"/>
        <v>0</v>
      </c>
      <c r="AH122" s="10">
        <f t="shared" si="1"/>
        <v>0</v>
      </c>
      <c r="AI122" s="17" t="str">
        <f t="shared" si="2"/>
        <v>Bailable</v>
      </c>
      <c r="AJ122" s="10" t="str">
        <f>VLOOKUP(J122,'Offence Database'!$A$7:$D$1360,4, )</f>
        <v>-</v>
      </c>
      <c r="AK122" s="10" t="str">
        <f>VLOOKUP(K122,'Offence Database'!$A$7:$D$1360,4, )</f>
        <v>-</v>
      </c>
      <c r="AL122" s="10" t="str">
        <f>VLOOKUP(L122,'Offence Database'!$A$7:$D$1360,4, )</f>
        <v>-</v>
      </c>
      <c r="AM122" s="10" t="str">
        <f>VLOOKUP(M122,'Offence Database'!$A$7:$D$1360,4, )</f>
        <v>-</v>
      </c>
      <c r="AN122" s="10" t="str">
        <f>VLOOKUP(N122,'Offence Database'!$A$7:$D$1360,4, )</f>
        <v>-</v>
      </c>
      <c r="AO122" s="10" t="str">
        <f>VLOOKUP(O122,'Offence Database'!$A$7:$D$1360,4, )</f>
        <v>-</v>
      </c>
      <c r="AP122" s="10">
        <f t="shared" ref="AP122:AU122" si="265">IF(AJ122="Non-Compoundable",$AB$1,$AC$1)</f>
        <v>0</v>
      </c>
      <c r="AQ122" s="10">
        <f t="shared" si="265"/>
        <v>0</v>
      </c>
      <c r="AR122" s="10">
        <f t="shared" si="265"/>
        <v>0</v>
      </c>
      <c r="AS122" s="10">
        <f t="shared" si="265"/>
        <v>0</v>
      </c>
      <c r="AT122" s="10">
        <f t="shared" si="265"/>
        <v>0</v>
      </c>
      <c r="AU122" s="10">
        <f t="shared" si="265"/>
        <v>0</v>
      </c>
      <c r="AV122" s="10">
        <f t="shared" si="4"/>
        <v>0</v>
      </c>
      <c r="AW122" s="17" t="str">
        <f t="shared" si="5"/>
        <v>Compoundable</v>
      </c>
      <c r="AX122" s="24"/>
      <c r="AY122" s="26">
        <f t="shared" si="6"/>
        <v>2</v>
      </c>
      <c r="AZ122" s="27">
        <f t="shared" si="7"/>
        <v>60</v>
      </c>
      <c r="BA122" s="28">
        <f t="shared" si="8"/>
        <v>0</v>
      </c>
      <c r="BB122" s="28">
        <f t="shared" ca="1" si="9"/>
        <v>0</v>
      </c>
      <c r="BC122" s="29" t="str">
        <f t="shared" si="10"/>
        <v>YES</v>
      </c>
      <c r="BD122" s="10" t="str">
        <f t="shared" si="11"/>
        <v>YES</v>
      </c>
      <c r="BE122" s="29" t="str">
        <f t="shared" ca="1" si="12"/>
        <v>NO</v>
      </c>
      <c r="BF122" s="29" t="str">
        <f t="shared" ca="1" si="13"/>
        <v>YES</v>
      </c>
      <c r="BG122" s="29" t="str">
        <f t="shared" ca="1" si="14"/>
        <v>YES</v>
      </c>
      <c r="BH122" s="29" t="str">
        <f t="shared" ca="1" si="15"/>
        <v>YES</v>
      </c>
      <c r="BI122" s="10">
        <f t="shared" ca="1" si="16"/>
        <v>1</v>
      </c>
      <c r="BJ122" s="28">
        <f t="shared" si="17"/>
        <v>0</v>
      </c>
      <c r="BK122" s="30">
        <f t="shared" si="18"/>
        <v>0</v>
      </c>
      <c r="BL122" s="31">
        <f t="shared" ca="1" si="19"/>
        <v>-119.72328767123288</v>
      </c>
      <c r="BM122" s="28">
        <f t="shared" si="20"/>
        <v>0</v>
      </c>
      <c r="BN122" s="28">
        <f t="shared" si="21"/>
        <v>0</v>
      </c>
      <c r="BO122" s="30">
        <f t="shared" si="22"/>
        <v>0</v>
      </c>
      <c r="BP122" s="31">
        <f t="shared" ca="1" si="23"/>
        <v>-119.72328767123288</v>
      </c>
      <c r="BQ122" s="32">
        <f t="shared" ca="1" si="24"/>
        <v>119.72328767123288</v>
      </c>
      <c r="BR122" s="32"/>
    </row>
    <row r="123" spans="1:70" ht="12" customHeight="1" x14ac:dyDescent="0.25">
      <c r="A123" s="10">
        <f t="shared" si="25"/>
        <v>122</v>
      </c>
      <c r="B123" s="11"/>
      <c r="C123" s="12"/>
      <c r="D123" s="13"/>
      <c r="E123" s="13"/>
      <c r="F123" s="13"/>
      <c r="G123" s="14"/>
      <c r="H123" s="15"/>
      <c r="I123" s="27"/>
      <c r="J123" s="17"/>
      <c r="K123" s="17"/>
      <c r="L123" s="17"/>
      <c r="M123" s="17"/>
      <c r="N123" s="17"/>
      <c r="O123" s="17"/>
      <c r="P123" s="10" t="str">
        <f>VLOOKUP(J123,'Offence Database'!$A$7:$B$1360,2, )</f>
        <v>-</v>
      </c>
      <c r="Q123" s="10" t="str">
        <f>VLOOKUP(K123,'Offence Database'!$A$7:$B$1360,2, )</f>
        <v>-</v>
      </c>
      <c r="R123" s="10" t="str">
        <f>VLOOKUP(L123,'Offence Database'!$A$7:$B$1360,2, )</f>
        <v>-</v>
      </c>
      <c r="S123" s="10" t="str">
        <f>VLOOKUP(M123,'Offence Database'!$A$7:$B$1360,2, )</f>
        <v>-</v>
      </c>
      <c r="T123" s="10" t="str">
        <f>VLOOKUP(N123,'Offence Database'!$A$7:$B$1360,2, )</f>
        <v>-</v>
      </c>
      <c r="U123" s="10" t="str">
        <f>VLOOKUP(O123,'Offence Database'!$A$7:$B$1360,2, )</f>
        <v>-</v>
      </c>
      <c r="V123" s="10" t="str">
        <f>VLOOKUP(J123,'Offence Database'!$A$7:$C$1360,3, )</f>
        <v>-</v>
      </c>
      <c r="W123" s="10" t="str">
        <f>VLOOKUP(K123,'Offence Database'!$A$7:$C$1360,3, )</f>
        <v>-</v>
      </c>
      <c r="X123" s="10" t="str">
        <f>VLOOKUP(L123,'Offence Database'!$A$7:$C$1360,3, )</f>
        <v>-</v>
      </c>
      <c r="Y123" s="10" t="str">
        <f>VLOOKUP(M123,'Offence Database'!$A$7:$C$1360,3, )</f>
        <v>-</v>
      </c>
      <c r="Z123" s="10" t="str">
        <f>VLOOKUP(N123,'Offence Database'!$A$7:$C$1360,3, )</f>
        <v>-</v>
      </c>
      <c r="AA123" s="10" t="str">
        <f>VLOOKUP(O123,'Offence Database'!$A$7:$C$1360,3, )</f>
        <v>-</v>
      </c>
      <c r="AB123" s="10">
        <f t="shared" ref="AB123:AG123" si="266">IF(V123="Non-Bailable",$AB$1,$AC$1)</f>
        <v>0</v>
      </c>
      <c r="AC123" s="10">
        <f t="shared" si="266"/>
        <v>0</v>
      </c>
      <c r="AD123" s="10">
        <f t="shared" si="266"/>
        <v>0</v>
      </c>
      <c r="AE123" s="10">
        <f t="shared" si="266"/>
        <v>0</v>
      </c>
      <c r="AF123" s="10">
        <f t="shared" si="266"/>
        <v>0</v>
      </c>
      <c r="AG123" s="10">
        <f t="shared" si="266"/>
        <v>0</v>
      </c>
      <c r="AH123" s="10">
        <f t="shared" si="1"/>
        <v>0</v>
      </c>
      <c r="AI123" s="17" t="str">
        <f t="shared" si="2"/>
        <v>Bailable</v>
      </c>
      <c r="AJ123" s="10" t="str">
        <f>VLOOKUP(J123,'Offence Database'!$A$7:$D$1360,4, )</f>
        <v>-</v>
      </c>
      <c r="AK123" s="10" t="str">
        <f>VLOOKUP(K123,'Offence Database'!$A$7:$D$1360,4, )</f>
        <v>-</v>
      </c>
      <c r="AL123" s="10" t="str">
        <f>VLOOKUP(L123,'Offence Database'!$A$7:$D$1360,4, )</f>
        <v>-</v>
      </c>
      <c r="AM123" s="10" t="str">
        <f>VLOOKUP(M123,'Offence Database'!$A$7:$D$1360,4, )</f>
        <v>-</v>
      </c>
      <c r="AN123" s="10" t="str">
        <f>VLOOKUP(N123,'Offence Database'!$A$7:$D$1360,4, )</f>
        <v>-</v>
      </c>
      <c r="AO123" s="10" t="str">
        <f>VLOOKUP(O123,'Offence Database'!$A$7:$D$1360,4, )</f>
        <v>-</v>
      </c>
      <c r="AP123" s="10">
        <f t="shared" ref="AP123:AU123" si="267">IF(AJ123="Non-Compoundable",$AB$1,$AC$1)</f>
        <v>0</v>
      </c>
      <c r="AQ123" s="10">
        <f t="shared" si="267"/>
        <v>0</v>
      </c>
      <c r="AR123" s="10">
        <f t="shared" si="267"/>
        <v>0</v>
      </c>
      <c r="AS123" s="10">
        <f t="shared" si="267"/>
        <v>0</v>
      </c>
      <c r="AT123" s="10">
        <f t="shared" si="267"/>
        <v>0</v>
      </c>
      <c r="AU123" s="10">
        <f t="shared" si="267"/>
        <v>0</v>
      </c>
      <c r="AV123" s="10">
        <f t="shared" si="4"/>
        <v>0</v>
      </c>
      <c r="AW123" s="17" t="str">
        <f t="shared" si="5"/>
        <v>Compoundable</v>
      </c>
      <c r="AX123" s="24"/>
      <c r="AY123" s="26">
        <f t="shared" si="6"/>
        <v>2</v>
      </c>
      <c r="AZ123" s="27">
        <f t="shared" si="7"/>
        <v>60</v>
      </c>
      <c r="BA123" s="28">
        <f t="shared" si="8"/>
        <v>0</v>
      </c>
      <c r="BB123" s="28">
        <f t="shared" ca="1" si="9"/>
        <v>0</v>
      </c>
      <c r="BC123" s="29" t="str">
        <f t="shared" si="10"/>
        <v>YES</v>
      </c>
      <c r="BD123" s="10" t="str">
        <f t="shared" si="11"/>
        <v>YES</v>
      </c>
      <c r="BE123" s="29" t="str">
        <f t="shared" ca="1" si="12"/>
        <v>NO</v>
      </c>
      <c r="BF123" s="29" t="str">
        <f t="shared" ca="1" si="13"/>
        <v>YES</v>
      </c>
      <c r="BG123" s="29" t="str">
        <f t="shared" ca="1" si="14"/>
        <v>YES</v>
      </c>
      <c r="BH123" s="29" t="str">
        <f t="shared" ca="1" si="15"/>
        <v>YES</v>
      </c>
      <c r="BI123" s="10">
        <f t="shared" ca="1" si="16"/>
        <v>1</v>
      </c>
      <c r="BJ123" s="28">
        <f t="shared" si="17"/>
        <v>0</v>
      </c>
      <c r="BK123" s="30">
        <f t="shared" si="18"/>
        <v>0</v>
      </c>
      <c r="BL123" s="31">
        <f t="shared" ca="1" si="19"/>
        <v>-119.72328767123288</v>
      </c>
      <c r="BM123" s="28">
        <f t="shared" si="20"/>
        <v>0</v>
      </c>
      <c r="BN123" s="28">
        <f t="shared" si="21"/>
        <v>0</v>
      </c>
      <c r="BO123" s="30">
        <f t="shared" si="22"/>
        <v>0</v>
      </c>
      <c r="BP123" s="31">
        <f t="shared" ca="1" si="23"/>
        <v>-119.72328767123288</v>
      </c>
      <c r="BQ123" s="32">
        <f t="shared" ca="1" si="24"/>
        <v>119.72328767123288</v>
      </c>
      <c r="BR123" s="32"/>
    </row>
    <row r="124" spans="1:70" ht="12" customHeight="1" x14ac:dyDescent="0.25">
      <c r="A124" s="10">
        <f t="shared" si="25"/>
        <v>123</v>
      </c>
      <c r="B124" s="11"/>
      <c r="C124" s="12"/>
      <c r="D124" s="13"/>
      <c r="E124" s="13"/>
      <c r="F124" s="13"/>
      <c r="G124" s="14"/>
      <c r="H124" s="15"/>
      <c r="I124" s="27"/>
      <c r="J124" s="17"/>
      <c r="K124" s="17"/>
      <c r="L124" s="17"/>
      <c r="M124" s="17"/>
      <c r="N124" s="17"/>
      <c r="O124" s="17"/>
      <c r="P124" s="10" t="str">
        <f>VLOOKUP(J124,'Offence Database'!$A$7:$B$1360,2, )</f>
        <v>-</v>
      </c>
      <c r="Q124" s="10" t="str">
        <f>VLOOKUP(K124,'Offence Database'!$A$7:$B$1360,2, )</f>
        <v>-</v>
      </c>
      <c r="R124" s="10" t="str">
        <f>VLOOKUP(L124,'Offence Database'!$A$7:$B$1360,2, )</f>
        <v>-</v>
      </c>
      <c r="S124" s="10" t="str">
        <f>VLOOKUP(M124,'Offence Database'!$A$7:$B$1360,2, )</f>
        <v>-</v>
      </c>
      <c r="T124" s="10" t="str">
        <f>VLOOKUP(N124,'Offence Database'!$A$7:$B$1360,2, )</f>
        <v>-</v>
      </c>
      <c r="U124" s="10" t="str">
        <f>VLOOKUP(O124,'Offence Database'!$A$7:$B$1360,2, )</f>
        <v>-</v>
      </c>
      <c r="V124" s="10" t="str">
        <f>VLOOKUP(J124,'Offence Database'!$A$7:$C$1360,3, )</f>
        <v>-</v>
      </c>
      <c r="W124" s="10" t="str">
        <f>VLOOKUP(K124,'Offence Database'!$A$7:$C$1360,3, )</f>
        <v>-</v>
      </c>
      <c r="X124" s="10" t="str">
        <f>VLOOKUP(L124,'Offence Database'!$A$7:$C$1360,3, )</f>
        <v>-</v>
      </c>
      <c r="Y124" s="10" t="str">
        <f>VLOOKUP(M124,'Offence Database'!$A$7:$C$1360,3, )</f>
        <v>-</v>
      </c>
      <c r="Z124" s="10" t="str">
        <f>VLOOKUP(N124,'Offence Database'!$A$7:$C$1360,3, )</f>
        <v>-</v>
      </c>
      <c r="AA124" s="10" t="str">
        <f>VLOOKUP(O124,'Offence Database'!$A$7:$C$1360,3, )</f>
        <v>-</v>
      </c>
      <c r="AB124" s="10">
        <f t="shared" ref="AB124:AG124" si="268">IF(V124="Non-Bailable",$AB$1,$AC$1)</f>
        <v>0</v>
      </c>
      <c r="AC124" s="10">
        <f t="shared" si="268"/>
        <v>0</v>
      </c>
      <c r="AD124" s="10">
        <f t="shared" si="268"/>
        <v>0</v>
      </c>
      <c r="AE124" s="10">
        <f t="shared" si="268"/>
        <v>0</v>
      </c>
      <c r="AF124" s="10">
        <f t="shared" si="268"/>
        <v>0</v>
      </c>
      <c r="AG124" s="10">
        <f t="shared" si="268"/>
        <v>0</v>
      </c>
      <c r="AH124" s="10">
        <f t="shared" si="1"/>
        <v>0</v>
      </c>
      <c r="AI124" s="17" t="str">
        <f t="shared" si="2"/>
        <v>Bailable</v>
      </c>
      <c r="AJ124" s="10" t="str">
        <f>VLOOKUP(J124,'Offence Database'!$A$7:$D$1360,4, )</f>
        <v>-</v>
      </c>
      <c r="AK124" s="10" t="str">
        <f>VLOOKUP(K124,'Offence Database'!$A$7:$D$1360,4, )</f>
        <v>-</v>
      </c>
      <c r="AL124" s="10" t="str">
        <f>VLOOKUP(L124,'Offence Database'!$A$7:$D$1360,4, )</f>
        <v>-</v>
      </c>
      <c r="AM124" s="10" t="str">
        <f>VLOOKUP(M124,'Offence Database'!$A$7:$D$1360,4, )</f>
        <v>-</v>
      </c>
      <c r="AN124" s="10" t="str">
        <f>VLOOKUP(N124,'Offence Database'!$A$7:$D$1360,4, )</f>
        <v>-</v>
      </c>
      <c r="AO124" s="10" t="str">
        <f>VLOOKUP(O124,'Offence Database'!$A$7:$D$1360,4, )</f>
        <v>-</v>
      </c>
      <c r="AP124" s="10">
        <f t="shared" ref="AP124:AU124" si="269">IF(AJ124="Non-Compoundable",$AB$1,$AC$1)</f>
        <v>0</v>
      </c>
      <c r="AQ124" s="10">
        <f t="shared" si="269"/>
        <v>0</v>
      </c>
      <c r="AR124" s="10">
        <f t="shared" si="269"/>
        <v>0</v>
      </c>
      <c r="AS124" s="10">
        <f t="shared" si="269"/>
        <v>0</v>
      </c>
      <c r="AT124" s="10">
        <f t="shared" si="269"/>
        <v>0</v>
      </c>
      <c r="AU124" s="10">
        <f t="shared" si="269"/>
        <v>0</v>
      </c>
      <c r="AV124" s="10">
        <f t="shared" si="4"/>
        <v>0</v>
      </c>
      <c r="AW124" s="17" t="str">
        <f t="shared" si="5"/>
        <v>Compoundable</v>
      </c>
      <c r="AX124" s="24"/>
      <c r="AY124" s="26">
        <f t="shared" si="6"/>
        <v>2</v>
      </c>
      <c r="AZ124" s="27">
        <f t="shared" si="7"/>
        <v>60</v>
      </c>
      <c r="BA124" s="28">
        <f t="shared" si="8"/>
        <v>0</v>
      </c>
      <c r="BB124" s="28">
        <f t="shared" ca="1" si="9"/>
        <v>0</v>
      </c>
      <c r="BC124" s="29" t="str">
        <f t="shared" si="10"/>
        <v>YES</v>
      </c>
      <c r="BD124" s="10" t="str">
        <f t="shared" si="11"/>
        <v>YES</v>
      </c>
      <c r="BE124" s="29" t="str">
        <f t="shared" ca="1" si="12"/>
        <v>NO</v>
      </c>
      <c r="BF124" s="29" t="str">
        <f t="shared" ca="1" si="13"/>
        <v>YES</v>
      </c>
      <c r="BG124" s="29" t="str">
        <f t="shared" ca="1" si="14"/>
        <v>YES</v>
      </c>
      <c r="BH124" s="29" t="str">
        <f t="shared" ca="1" si="15"/>
        <v>YES</v>
      </c>
      <c r="BI124" s="10">
        <f t="shared" ca="1" si="16"/>
        <v>1</v>
      </c>
      <c r="BJ124" s="28">
        <f t="shared" si="17"/>
        <v>0</v>
      </c>
      <c r="BK124" s="30">
        <f t="shared" si="18"/>
        <v>0</v>
      </c>
      <c r="BL124" s="31">
        <f t="shared" ca="1" si="19"/>
        <v>-119.72328767123288</v>
      </c>
      <c r="BM124" s="28">
        <f t="shared" si="20"/>
        <v>0</v>
      </c>
      <c r="BN124" s="28">
        <f t="shared" si="21"/>
        <v>0</v>
      </c>
      <c r="BO124" s="30">
        <f t="shared" si="22"/>
        <v>0</v>
      </c>
      <c r="BP124" s="31">
        <f t="shared" ca="1" si="23"/>
        <v>-119.72328767123288</v>
      </c>
      <c r="BQ124" s="32">
        <f t="shared" ca="1" si="24"/>
        <v>119.72328767123288</v>
      </c>
      <c r="BR124" s="32"/>
    </row>
    <row r="125" spans="1:70" ht="12" customHeight="1" x14ac:dyDescent="0.25">
      <c r="A125" s="10">
        <f t="shared" si="25"/>
        <v>124</v>
      </c>
      <c r="B125" s="11"/>
      <c r="C125" s="12"/>
      <c r="D125" s="13"/>
      <c r="E125" s="13"/>
      <c r="F125" s="13"/>
      <c r="G125" s="14"/>
      <c r="H125" s="15"/>
      <c r="I125" s="27"/>
      <c r="J125" s="17"/>
      <c r="K125" s="17"/>
      <c r="L125" s="17"/>
      <c r="M125" s="17"/>
      <c r="N125" s="17"/>
      <c r="O125" s="17"/>
      <c r="P125" s="10" t="str">
        <f>VLOOKUP(J125,'Offence Database'!$A$7:$B$1360,2, )</f>
        <v>-</v>
      </c>
      <c r="Q125" s="10" t="str">
        <f>VLOOKUP(K125,'Offence Database'!$A$7:$B$1360,2, )</f>
        <v>-</v>
      </c>
      <c r="R125" s="10" t="str">
        <f>VLOOKUP(L125,'Offence Database'!$A$7:$B$1360,2, )</f>
        <v>-</v>
      </c>
      <c r="S125" s="10" t="str">
        <f>VLOOKUP(M125,'Offence Database'!$A$7:$B$1360,2, )</f>
        <v>-</v>
      </c>
      <c r="T125" s="10" t="str">
        <f>VLOOKUP(N125,'Offence Database'!$A$7:$B$1360,2, )</f>
        <v>-</v>
      </c>
      <c r="U125" s="10" t="str">
        <f>VLOOKUP(O125,'Offence Database'!$A$7:$B$1360,2, )</f>
        <v>-</v>
      </c>
      <c r="V125" s="10" t="str">
        <f>VLOOKUP(J125,'Offence Database'!$A$7:$C$1360,3, )</f>
        <v>-</v>
      </c>
      <c r="W125" s="10" t="str">
        <f>VLOOKUP(K125,'Offence Database'!$A$7:$C$1360,3, )</f>
        <v>-</v>
      </c>
      <c r="X125" s="10" t="str">
        <f>VLOOKUP(L125,'Offence Database'!$A$7:$C$1360,3, )</f>
        <v>-</v>
      </c>
      <c r="Y125" s="10" t="str">
        <f>VLOOKUP(M125,'Offence Database'!$A$7:$C$1360,3, )</f>
        <v>-</v>
      </c>
      <c r="Z125" s="10" t="str">
        <f>VLOOKUP(N125,'Offence Database'!$A$7:$C$1360,3, )</f>
        <v>-</v>
      </c>
      <c r="AA125" s="10" t="str">
        <f>VLOOKUP(O125,'Offence Database'!$A$7:$C$1360,3, )</f>
        <v>-</v>
      </c>
      <c r="AB125" s="10">
        <f t="shared" ref="AB125:AG125" si="270">IF(V125="Non-Bailable",$AB$1,$AC$1)</f>
        <v>0</v>
      </c>
      <c r="AC125" s="10">
        <f t="shared" si="270"/>
        <v>0</v>
      </c>
      <c r="AD125" s="10">
        <f t="shared" si="270"/>
        <v>0</v>
      </c>
      <c r="AE125" s="10">
        <f t="shared" si="270"/>
        <v>0</v>
      </c>
      <c r="AF125" s="10">
        <f t="shared" si="270"/>
        <v>0</v>
      </c>
      <c r="AG125" s="10">
        <f t="shared" si="270"/>
        <v>0</v>
      </c>
      <c r="AH125" s="10">
        <f t="shared" si="1"/>
        <v>0</v>
      </c>
      <c r="AI125" s="17" t="str">
        <f t="shared" si="2"/>
        <v>Bailable</v>
      </c>
      <c r="AJ125" s="10" t="str">
        <f>VLOOKUP(J125,'Offence Database'!$A$7:$D$1360,4, )</f>
        <v>-</v>
      </c>
      <c r="AK125" s="10" t="str">
        <f>VLOOKUP(K125,'Offence Database'!$A$7:$D$1360,4, )</f>
        <v>-</v>
      </c>
      <c r="AL125" s="10" t="str">
        <f>VLOOKUP(L125,'Offence Database'!$A$7:$D$1360,4, )</f>
        <v>-</v>
      </c>
      <c r="AM125" s="10" t="str">
        <f>VLOOKUP(M125,'Offence Database'!$A$7:$D$1360,4, )</f>
        <v>-</v>
      </c>
      <c r="AN125" s="10" t="str">
        <f>VLOOKUP(N125,'Offence Database'!$A$7:$D$1360,4, )</f>
        <v>-</v>
      </c>
      <c r="AO125" s="10" t="str">
        <f>VLOOKUP(O125,'Offence Database'!$A$7:$D$1360,4, )</f>
        <v>-</v>
      </c>
      <c r="AP125" s="10">
        <f t="shared" ref="AP125:AU125" si="271">IF(AJ125="Non-Compoundable",$AB$1,$AC$1)</f>
        <v>0</v>
      </c>
      <c r="AQ125" s="10">
        <f t="shared" si="271"/>
        <v>0</v>
      </c>
      <c r="AR125" s="10">
        <f t="shared" si="271"/>
        <v>0</v>
      </c>
      <c r="AS125" s="10">
        <f t="shared" si="271"/>
        <v>0</v>
      </c>
      <c r="AT125" s="10">
        <f t="shared" si="271"/>
        <v>0</v>
      </c>
      <c r="AU125" s="10">
        <f t="shared" si="271"/>
        <v>0</v>
      </c>
      <c r="AV125" s="10">
        <f t="shared" si="4"/>
        <v>0</v>
      </c>
      <c r="AW125" s="17" t="str">
        <f t="shared" si="5"/>
        <v>Compoundable</v>
      </c>
      <c r="AX125" s="24"/>
      <c r="AY125" s="26">
        <f t="shared" si="6"/>
        <v>2</v>
      </c>
      <c r="AZ125" s="27">
        <f t="shared" si="7"/>
        <v>60</v>
      </c>
      <c r="BA125" s="28">
        <f t="shared" si="8"/>
        <v>0</v>
      </c>
      <c r="BB125" s="28">
        <f t="shared" ca="1" si="9"/>
        <v>0</v>
      </c>
      <c r="BC125" s="29" t="str">
        <f t="shared" si="10"/>
        <v>YES</v>
      </c>
      <c r="BD125" s="10" t="str">
        <f t="shared" si="11"/>
        <v>YES</v>
      </c>
      <c r="BE125" s="29" t="str">
        <f t="shared" ca="1" si="12"/>
        <v>NO</v>
      </c>
      <c r="BF125" s="29" t="str">
        <f t="shared" ca="1" si="13"/>
        <v>YES</v>
      </c>
      <c r="BG125" s="29" t="str">
        <f t="shared" ca="1" si="14"/>
        <v>YES</v>
      </c>
      <c r="BH125" s="29" t="str">
        <f t="shared" ca="1" si="15"/>
        <v>YES</v>
      </c>
      <c r="BI125" s="10">
        <f t="shared" ca="1" si="16"/>
        <v>1</v>
      </c>
      <c r="BJ125" s="28">
        <f t="shared" si="17"/>
        <v>0</v>
      </c>
      <c r="BK125" s="30">
        <f t="shared" si="18"/>
        <v>0</v>
      </c>
      <c r="BL125" s="31">
        <f t="shared" ca="1" si="19"/>
        <v>-119.72328767123288</v>
      </c>
      <c r="BM125" s="28">
        <f t="shared" si="20"/>
        <v>0</v>
      </c>
      <c r="BN125" s="28">
        <f t="shared" si="21"/>
        <v>0</v>
      </c>
      <c r="BO125" s="30">
        <f t="shared" si="22"/>
        <v>0</v>
      </c>
      <c r="BP125" s="31">
        <f t="shared" ca="1" si="23"/>
        <v>-119.72328767123288</v>
      </c>
      <c r="BQ125" s="32">
        <f t="shared" ca="1" si="24"/>
        <v>119.72328767123288</v>
      </c>
      <c r="BR125" s="32"/>
    </row>
    <row r="126" spans="1:70" ht="12" customHeight="1" x14ac:dyDescent="0.25">
      <c r="A126" s="10">
        <f t="shared" si="25"/>
        <v>125</v>
      </c>
      <c r="B126" s="11"/>
      <c r="C126" s="12"/>
      <c r="D126" s="13"/>
      <c r="E126" s="13"/>
      <c r="F126" s="13"/>
      <c r="G126" s="14"/>
      <c r="H126" s="15"/>
      <c r="I126" s="27"/>
      <c r="J126" s="17"/>
      <c r="K126" s="17"/>
      <c r="L126" s="17"/>
      <c r="M126" s="17"/>
      <c r="N126" s="17"/>
      <c r="O126" s="17"/>
      <c r="P126" s="10" t="str">
        <f>VLOOKUP(J126,'Offence Database'!$A$7:$B$1360,2, )</f>
        <v>-</v>
      </c>
      <c r="Q126" s="10" t="str">
        <f>VLOOKUP(K126,'Offence Database'!$A$7:$B$1360,2, )</f>
        <v>-</v>
      </c>
      <c r="R126" s="10" t="str">
        <f>VLOOKUP(L126,'Offence Database'!$A$7:$B$1360,2, )</f>
        <v>-</v>
      </c>
      <c r="S126" s="10" t="str">
        <f>VLOOKUP(M126,'Offence Database'!$A$7:$B$1360,2, )</f>
        <v>-</v>
      </c>
      <c r="T126" s="10" t="str">
        <f>VLOOKUP(N126,'Offence Database'!$A$7:$B$1360,2, )</f>
        <v>-</v>
      </c>
      <c r="U126" s="10" t="str">
        <f>VLOOKUP(O126,'Offence Database'!$A$7:$B$1360,2, )</f>
        <v>-</v>
      </c>
      <c r="V126" s="10" t="str">
        <f>VLOOKUP(J126,'Offence Database'!$A$7:$C$1360,3, )</f>
        <v>-</v>
      </c>
      <c r="W126" s="10" t="str">
        <f>VLOOKUP(K126,'Offence Database'!$A$7:$C$1360,3, )</f>
        <v>-</v>
      </c>
      <c r="X126" s="10" t="str">
        <f>VLOOKUP(L126,'Offence Database'!$A$7:$C$1360,3, )</f>
        <v>-</v>
      </c>
      <c r="Y126" s="10" t="str">
        <f>VLOOKUP(M126,'Offence Database'!$A$7:$C$1360,3, )</f>
        <v>-</v>
      </c>
      <c r="Z126" s="10" t="str">
        <f>VLOOKUP(N126,'Offence Database'!$A$7:$C$1360,3, )</f>
        <v>-</v>
      </c>
      <c r="AA126" s="10" t="str">
        <f>VLOOKUP(O126,'Offence Database'!$A$7:$C$1360,3, )</f>
        <v>-</v>
      </c>
      <c r="AB126" s="10">
        <f t="shared" ref="AB126:AG126" si="272">IF(V126="Non-Bailable",$AB$1,$AC$1)</f>
        <v>0</v>
      </c>
      <c r="AC126" s="10">
        <f t="shared" si="272"/>
        <v>0</v>
      </c>
      <c r="AD126" s="10">
        <f t="shared" si="272"/>
        <v>0</v>
      </c>
      <c r="AE126" s="10">
        <f t="shared" si="272"/>
        <v>0</v>
      </c>
      <c r="AF126" s="10">
        <f t="shared" si="272"/>
        <v>0</v>
      </c>
      <c r="AG126" s="10">
        <f t="shared" si="272"/>
        <v>0</v>
      </c>
      <c r="AH126" s="10">
        <f t="shared" si="1"/>
        <v>0</v>
      </c>
      <c r="AI126" s="17" t="str">
        <f t="shared" si="2"/>
        <v>Bailable</v>
      </c>
      <c r="AJ126" s="10" t="str">
        <f>VLOOKUP(J126,'Offence Database'!$A$7:$D$1360,4, )</f>
        <v>-</v>
      </c>
      <c r="AK126" s="10" t="str">
        <f>VLOOKUP(K126,'Offence Database'!$A$7:$D$1360,4, )</f>
        <v>-</v>
      </c>
      <c r="AL126" s="10" t="str">
        <f>VLOOKUP(L126,'Offence Database'!$A$7:$D$1360,4, )</f>
        <v>-</v>
      </c>
      <c r="AM126" s="10" t="str">
        <f>VLOOKUP(M126,'Offence Database'!$A$7:$D$1360,4, )</f>
        <v>-</v>
      </c>
      <c r="AN126" s="10" t="str">
        <f>VLOOKUP(N126,'Offence Database'!$A$7:$D$1360,4, )</f>
        <v>-</v>
      </c>
      <c r="AO126" s="10" t="str">
        <f>VLOOKUP(O126,'Offence Database'!$A$7:$D$1360,4, )</f>
        <v>-</v>
      </c>
      <c r="AP126" s="10">
        <f t="shared" ref="AP126:AU126" si="273">IF(AJ126="Non-Compoundable",$AB$1,$AC$1)</f>
        <v>0</v>
      </c>
      <c r="AQ126" s="10">
        <f t="shared" si="273"/>
        <v>0</v>
      </c>
      <c r="AR126" s="10">
        <f t="shared" si="273"/>
        <v>0</v>
      </c>
      <c r="AS126" s="10">
        <f t="shared" si="273"/>
        <v>0</v>
      </c>
      <c r="AT126" s="10">
        <f t="shared" si="273"/>
        <v>0</v>
      </c>
      <c r="AU126" s="10">
        <f t="shared" si="273"/>
        <v>0</v>
      </c>
      <c r="AV126" s="10">
        <f t="shared" si="4"/>
        <v>0</v>
      </c>
      <c r="AW126" s="17" t="str">
        <f t="shared" si="5"/>
        <v>Compoundable</v>
      </c>
      <c r="AX126" s="24"/>
      <c r="AY126" s="26">
        <f t="shared" si="6"/>
        <v>2</v>
      </c>
      <c r="AZ126" s="27">
        <f t="shared" si="7"/>
        <v>60</v>
      </c>
      <c r="BA126" s="28">
        <f t="shared" si="8"/>
        <v>0</v>
      </c>
      <c r="BB126" s="28">
        <f t="shared" ca="1" si="9"/>
        <v>0</v>
      </c>
      <c r="BC126" s="29" t="str">
        <f t="shared" si="10"/>
        <v>YES</v>
      </c>
      <c r="BD126" s="10" t="str">
        <f t="shared" si="11"/>
        <v>YES</v>
      </c>
      <c r="BE126" s="29" t="str">
        <f t="shared" ca="1" si="12"/>
        <v>NO</v>
      </c>
      <c r="BF126" s="29" t="str">
        <f t="shared" ca="1" si="13"/>
        <v>YES</v>
      </c>
      <c r="BG126" s="29" t="str">
        <f t="shared" ca="1" si="14"/>
        <v>YES</v>
      </c>
      <c r="BH126" s="29" t="str">
        <f t="shared" ca="1" si="15"/>
        <v>YES</v>
      </c>
      <c r="BI126" s="10">
        <f t="shared" ca="1" si="16"/>
        <v>1</v>
      </c>
      <c r="BJ126" s="28">
        <f t="shared" si="17"/>
        <v>0</v>
      </c>
      <c r="BK126" s="30">
        <f t="shared" si="18"/>
        <v>0</v>
      </c>
      <c r="BL126" s="31">
        <f t="shared" ca="1" si="19"/>
        <v>-119.72328767123288</v>
      </c>
      <c r="BM126" s="28">
        <f t="shared" si="20"/>
        <v>0</v>
      </c>
      <c r="BN126" s="28">
        <f t="shared" si="21"/>
        <v>0</v>
      </c>
      <c r="BO126" s="30">
        <f t="shared" si="22"/>
        <v>0</v>
      </c>
      <c r="BP126" s="31">
        <f t="shared" ca="1" si="23"/>
        <v>-119.72328767123288</v>
      </c>
      <c r="BQ126" s="32">
        <f t="shared" ca="1" si="24"/>
        <v>119.72328767123288</v>
      </c>
      <c r="BR126" s="32"/>
    </row>
    <row r="127" spans="1:70" ht="12" customHeight="1" x14ac:dyDescent="0.25">
      <c r="A127" s="10">
        <f t="shared" si="25"/>
        <v>126</v>
      </c>
      <c r="B127" s="11"/>
      <c r="C127" s="12"/>
      <c r="D127" s="13"/>
      <c r="E127" s="13"/>
      <c r="F127" s="13"/>
      <c r="G127" s="14"/>
      <c r="H127" s="15"/>
      <c r="I127" s="27"/>
      <c r="J127" s="17"/>
      <c r="K127" s="17"/>
      <c r="L127" s="17"/>
      <c r="M127" s="17"/>
      <c r="N127" s="17"/>
      <c r="O127" s="17"/>
      <c r="P127" s="10" t="str">
        <f>VLOOKUP(J127,'Offence Database'!$A$7:$B$1360,2, )</f>
        <v>-</v>
      </c>
      <c r="Q127" s="10" t="str">
        <f>VLOOKUP(K127,'Offence Database'!$A$7:$B$1360,2, )</f>
        <v>-</v>
      </c>
      <c r="R127" s="10" t="str">
        <f>VLOOKUP(L127,'Offence Database'!$A$7:$B$1360,2, )</f>
        <v>-</v>
      </c>
      <c r="S127" s="10" t="str">
        <f>VLOOKUP(M127,'Offence Database'!$A$7:$B$1360,2, )</f>
        <v>-</v>
      </c>
      <c r="T127" s="10" t="str">
        <f>VLOOKUP(N127,'Offence Database'!$A$7:$B$1360,2, )</f>
        <v>-</v>
      </c>
      <c r="U127" s="10" t="str">
        <f>VLOOKUP(O127,'Offence Database'!$A$7:$B$1360,2, )</f>
        <v>-</v>
      </c>
      <c r="V127" s="10" t="str">
        <f>VLOOKUP(J127,'Offence Database'!$A$7:$C$1360,3, )</f>
        <v>-</v>
      </c>
      <c r="W127" s="10" t="str">
        <f>VLOOKUP(K127,'Offence Database'!$A$7:$C$1360,3, )</f>
        <v>-</v>
      </c>
      <c r="X127" s="10" t="str">
        <f>VLOOKUP(L127,'Offence Database'!$A$7:$C$1360,3, )</f>
        <v>-</v>
      </c>
      <c r="Y127" s="10" t="str">
        <f>VLOOKUP(M127,'Offence Database'!$A$7:$C$1360,3, )</f>
        <v>-</v>
      </c>
      <c r="Z127" s="10" t="str">
        <f>VLOOKUP(N127,'Offence Database'!$A$7:$C$1360,3, )</f>
        <v>-</v>
      </c>
      <c r="AA127" s="10" t="str">
        <f>VLOOKUP(O127,'Offence Database'!$A$7:$C$1360,3, )</f>
        <v>-</v>
      </c>
      <c r="AB127" s="10">
        <f t="shared" ref="AB127:AG127" si="274">IF(V127="Non-Bailable",$AB$1,$AC$1)</f>
        <v>0</v>
      </c>
      <c r="AC127" s="10">
        <f t="shared" si="274"/>
        <v>0</v>
      </c>
      <c r="AD127" s="10">
        <f t="shared" si="274"/>
        <v>0</v>
      </c>
      <c r="AE127" s="10">
        <f t="shared" si="274"/>
        <v>0</v>
      </c>
      <c r="AF127" s="10">
        <f t="shared" si="274"/>
        <v>0</v>
      </c>
      <c r="AG127" s="10">
        <f t="shared" si="274"/>
        <v>0</v>
      </c>
      <c r="AH127" s="10">
        <f t="shared" si="1"/>
        <v>0</v>
      </c>
      <c r="AI127" s="17" t="str">
        <f t="shared" si="2"/>
        <v>Bailable</v>
      </c>
      <c r="AJ127" s="10" t="str">
        <f>VLOOKUP(J127,'Offence Database'!$A$7:$D$1360,4, )</f>
        <v>-</v>
      </c>
      <c r="AK127" s="10" t="str">
        <f>VLOOKUP(K127,'Offence Database'!$A$7:$D$1360,4, )</f>
        <v>-</v>
      </c>
      <c r="AL127" s="10" t="str">
        <f>VLOOKUP(L127,'Offence Database'!$A$7:$D$1360,4, )</f>
        <v>-</v>
      </c>
      <c r="AM127" s="10" t="str">
        <f>VLOOKUP(M127,'Offence Database'!$A$7:$D$1360,4, )</f>
        <v>-</v>
      </c>
      <c r="AN127" s="10" t="str">
        <f>VLOOKUP(N127,'Offence Database'!$A$7:$D$1360,4, )</f>
        <v>-</v>
      </c>
      <c r="AO127" s="10" t="str">
        <f>VLOOKUP(O127,'Offence Database'!$A$7:$D$1360,4, )</f>
        <v>-</v>
      </c>
      <c r="AP127" s="10">
        <f t="shared" ref="AP127:AU127" si="275">IF(AJ127="Non-Compoundable",$AB$1,$AC$1)</f>
        <v>0</v>
      </c>
      <c r="AQ127" s="10">
        <f t="shared" si="275"/>
        <v>0</v>
      </c>
      <c r="AR127" s="10">
        <f t="shared" si="275"/>
        <v>0</v>
      </c>
      <c r="AS127" s="10">
        <f t="shared" si="275"/>
        <v>0</v>
      </c>
      <c r="AT127" s="10">
        <f t="shared" si="275"/>
        <v>0</v>
      </c>
      <c r="AU127" s="10">
        <f t="shared" si="275"/>
        <v>0</v>
      </c>
      <c r="AV127" s="10">
        <f t="shared" si="4"/>
        <v>0</v>
      </c>
      <c r="AW127" s="17" t="str">
        <f t="shared" si="5"/>
        <v>Compoundable</v>
      </c>
      <c r="AX127" s="24"/>
      <c r="AY127" s="26">
        <f t="shared" si="6"/>
        <v>2</v>
      </c>
      <c r="AZ127" s="27">
        <f t="shared" si="7"/>
        <v>60</v>
      </c>
      <c r="BA127" s="28">
        <f t="shared" si="8"/>
        <v>0</v>
      </c>
      <c r="BB127" s="28">
        <f t="shared" ca="1" si="9"/>
        <v>0</v>
      </c>
      <c r="BC127" s="29" t="str">
        <f t="shared" si="10"/>
        <v>YES</v>
      </c>
      <c r="BD127" s="10" t="str">
        <f t="shared" si="11"/>
        <v>YES</v>
      </c>
      <c r="BE127" s="29" t="str">
        <f t="shared" ca="1" si="12"/>
        <v>NO</v>
      </c>
      <c r="BF127" s="29" t="str">
        <f t="shared" ca="1" si="13"/>
        <v>YES</v>
      </c>
      <c r="BG127" s="29" t="str">
        <f t="shared" ca="1" si="14"/>
        <v>YES</v>
      </c>
      <c r="BH127" s="29" t="str">
        <f t="shared" ca="1" si="15"/>
        <v>YES</v>
      </c>
      <c r="BI127" s="10">
        <f t="shared" ca="1" si="16"/>
        <v>1</v>
      </c>
      <c r="BJ127" s="28">
        <f t="shared" si="17"/>
        <v>0</v>
      </c>
      <c r="BK127" s="30">
        <f t="shared" si="18"/>
        <v>0</v>
      </c>
      <c r="BL127" s="31">
        <f t="shared" ca="1" si="19"/>
        <v>-119.72328767123288</v>
      </c>
      <c r="BM127" s="28">
        <f t="shared" si="20"/>
        <v>0</v>
      </c>
      <c r="BN127" s="28">
        <f t="shared" si="21"/>
        <v>0</v>
      </c>
      <c r="BO127" s="30">
        <f t="shared" si="22"/>
        <v>0</v>
      </c>
      <c r="BP127" s="31">
        <f t="shared" ca="1" si="23"/>
        <v>-119.72328767123288</v>
      </c>
      <c r="BQ127" s="32">
        <f t="shared" ca="1" si="24"/>
        <v>119.72328767123288</v>
      </c>
      <c r="BR127" s="32"/>
    </row>
    <row r="128" spans="1:70" ht="12" customHeight="1" x14ac:dyDescent="0.25">
      <c r="A128" s="10">
        <f t="shared" si="25"/>
        <v>127</v>
      </c>
      <c r="B128" s="11"/>
      <c r="C128" s="12"/>
      <c r="D128" s="13"/>
      <c r="E128" s="13"/>
      <c r="F128" s="13"/>
      <c r="G128" s="14"/>
      <c r="H128" s="15"/>
      <c r="I128" s="27"/>
      <c r="J128" s="17"/>
      <c r="K128" s="17"/>
      <c r="L128" s="17"/>
      <c r="M128" s="17"/>
      <c r="N128" s="17"/>
      <c r="O128" s="17"/>
      <c r="P128" s="10" t="str">
        <f>VLOOKUP(J128,'Offence Database'!$A$7:$B$1360,2, )</f>
        <v>-</v>
      </c>
      <c r="Q128" s="10" t="str">
        <f>VLOOKUP(K128,'Offence Database'!$A$7:$B$1360,2, )</f>
        <v>-</v>
      </c>
      <c r="R128" s="10" t="str">
        <f>VLOOKUP(L128,'Offence Database'!$A$7:$B$1360,2, )</f>
        <v>-</v>
      </c>
      <c r="S128" s="10" t="str">
        <f>VLOOKUP(M128,'Offence Database'!$A$7:$B$1360,2, )</f>
        <v>-</v>
      </c>
      <c r="T128" s="10" t="str">
        <f>VLOOKUP(N128,'Offence Database'!$A$7:$B$1360,2, )</f>
        <v>-</v>
      </c>
      <c r="U128" s="10" t="str">
        <f>VLOOKUP(O128,'Offence Database'!$A$7:$B$1360,2, )</f>
        <v>-</v>
      </c>
      <c r="V128" s="10" t="str">
        <f>VLOOKUP(J128,'Offence Database'!$A$7:$C$1360,3, )</f>
        <v>-</v>
      </c>
      <c r="W128" s="10" t="str">
        <f>VLOOKUP(K128,'Offence Database'!$A$7:$C$1360,3, )</f>
        <v>-</v>
      </c>
      <c r="X128" s="10" t="str">
        <f>VLOOKUP(L128,'Offence Database'!$A$7:$C$1360,3, )</f>
        <v>-</v>
      </c>
      <c r="Y128" s="10" t="str">
        <f>VLOOKUP(M128,'Offence Database'!$A$7:$C$1360,3, )</f>
        <v>-</v>
      </c>
      <c r="Z128" s="10" t="str">
        <f>VLOOKUP(N128,'Offence Database'!$A$7:$C$1360,3, )</f>
        <v>-</v>
      </c>
      <c r="AA128" s="10" t="str">
        <f>VLOOKUP(O128,'Offence Database'!$A$7:$C$1360,3, )</f>
        <v>-</v>
      </c>
      <c r="AB128" s="10">
        <f t="shared" ref="AB128:AG128" si="276">IF(V128="Non-Bailable",$AB$1,$AC$1)</f>
        <v>0</v>
      </c>
      <c r="AC128" s="10">
        <f t="shared" si="276"/>
        <v>0</v>
      </c>
      <c r="AD128" s="10">
        <f t="shared" si="276"/>
        <v>0</v>
      </c>
      <c r="AE128" s="10">
        <f t="shared" si="276"/>
        <v>0</v>
      </c>
      <c r="AF128" s="10">
        <f t="shared" si="276"/>
        <v>0</v>
      </c>
      <c r="AG128" s="10">
        <f t="shared" si="276"/>
        <v>0</v>
      </c>
      <c r="AH128" s="10">
        <f t="shared" si="1"/>
        <v>0</v>
      </c>
      <c r="AI128" s="17" t="str">
        <f t="shared" si="2"/>
        <v>Bailable</v>
      </c>
      <c r="AJ128" s="10" t="str">
        <f>VLOOKUP(J128,'Offence Database'!$A$7:$D$1360,4, )</f>
        <v>-</v>
      </c>
      <c r="AK128" s="10" t="str">
        <f>VLOOKUP(K128,'Offence Database'!$A$7:$D$1360,4, )</f>
        <v>-</v>
      </c>
      <c r="AL128" s="10" t="str">
        <f>VLOOKUP(L128,'Offence Database'!$A$7:$D$1360,4, )</f>
        <v>-</v>
      </c>
      <c r="AM128" s="10" t="str">
        <f>VLOOKUP(M128,'Offence Database'!$A$7:$D$1360,4, )</f>
        <v>-</v>
      </c>
      <c r="AN128" s="10" t="str">
        <f>VLOOKUP(N128,'Offence Database'!$A$7:$D$1360,4, )</f>
        <v>-</v>
      </c>
      <c r="AO128" s="10" t="str">
        <f>VLOOKUP(O128,'Offence Database'!$A$7:$D$1360,4, )</f>
        <v>-</v>
      </c>
      <c r="AP128" s="10">
        <f t="shared" ref="AP128:AU128" si="277">IF(AJ128="Non-Compoundable",$AB$1,$AC$1)</f>
        <v>0</v>
      </c>
      <c r="AQ128" s="10">
        <f t="shared" si="277"/>
        <v>0</v>
      </c>
      <c r="AR128" s="10">
        <f t="shared" si="277"/>
        <v>0</v>
      </c>
      <c r="AS128" s="10">
        <f t="shared" si="277"/>
        <v>0</v>
      </c>
      <c r="AT128" s="10">
        <f t="shared" si="277"/>
        <v>0</v>
      </c>
      <c r="AU128" s="10">
        <f t="shared" si="277"/>
        <v>0</v>
      </c>
      <c r="AV128" s="10">
        <f t="shared" si="4"/>
        <v>0</v>
      </c>
      <c r="AW128" s="17" t="str">
        <f t="shared" si="5"/>
        <v>Compoundable</v>
      </c>
      <c r="AX128" s="24"/>
      <c r="AY128" s="26">
        <f t="shared" si="6"/>
        <v>2</v>
      </c>
      <c r="AZ128" s="27">
        <f t="shared" si="7"/>
        <v>60</v>
      </c>
      <c r="BA128" s="28">
        <f t="shared" si="8"/>
        <v>0</v>
      </c>
      <c r="BB128" s="28">
        <f t="shared" ca="1" si="9"/>
        <v>0</v>
      </c>
      <c r="BC128" s="29" t="str">
        <f t="shared" si="10"/>
        <v>YES</v>
      </c>
      <c r="BD128" s="10" t="str">
        <f t="shared" si="11"/>
        <v>YES</v>
      </c>
      <c r="BE128" s="29" t="str">
        <f t="shared" ca="1" si="12"/>
        <v>NO</v>
      </c>
      <c r="BF128" s="29" t="str">
        <f t="shared" ca="1" si="13"/>
        <v>YES</v>
      </c>
      <c r="BG128" s="29" t="str">
        <f t="shared" ca="1" si="14"/>
        <v>YES</v>
      </c>
      <c r="BH128" s="29" t="str">
        <f t="shared" ca="1" si="15"/>
        <v>YES</v>
      </c>
      <c r="BI128" s="10">
        <f t="shared" ca="1" si="16"/>
        <v>1</v>
      </c>
      <c r="BJ128" s="28">
        <f t="shared" si="17"/>
        <v>0</v>
      </c>
      <c r="BK128" s="30">
        <f t="shared" si="18"/>
        <v>0</v>
      </c>
      <c r="BL128" s="31">
        <f t="shared" ca="1" si="19"/>
        <v>-119.72328767123288</v>
      </c>
      <c r="BM128" s="28">
        <f t="shared" si="20"/>
        <v>0</v>
      </c>
      <c r="BN128" s="28">
        <f t="shared" si="21"/>
        <v>0</v>
      </c>
      <c r="BO128" s="30">
        <f t="shared" si="22"/>
        <v>0</v>
      </c>
      <c r="BP128" s="31">
        <f t="shared" ca="1" si="23"/>
        <v>-119.72328767123288</v>
      </c>
      <c r="BQ128" s="32">
        <f t="shared" ca="1" si="24"/>
        <v>119.72328767123288</v>
      </c>
      <c r="BR128" s="32"/>
    </row>
    <row r="129" spans="1:70" ht="12" customHeight="1" x14ac:dyDescent="0.25">
      <c r="A129" s="10">
        <f t="shared" si="25"/>
        <v>128</v>
      </c>
      <c r="B129" s="11"/>
      <c r="C129" s="12"/>
      <c r="D129" s="13"/>
      <c r="E129" s="13"/>
      <c r="F129" s="13"/>
      <c r="G129" s="14"/>
      <c r="H129" s="15"/>
      <c r="I129" s="27"/>
      <c r="J129" s="17"/>
      <c r="K129" s="17"/>
      <c r="L129" s="17"/>
      <c r="M129" s="17"/>
      <c r="N129" s="17"/>
      <c r="O129" s="17"/>
      <c r="P129" s="10" t="str">
        <f>VLOOKUP(J129,'Offence Database'!$A$7:$B$1360,2, )</f>
        <v>-</v>
      </c>
      <c r="Q129" s="10" t="str">
        <f>VLOOKUP(K129,'Offence Database'!$A$7:$B$1360,2, )</f>
        <v>-</v>
      </c>
      <c r="R129" s="10" t="str">
        <f>VLOOKUP(L129,'Offence Database'!$A$7:$B$1360,2, )</f>
        <v>-</v>
      </c>
      <c r="S129" s="10" t="str">
        <f>VLOOKUP(M129,'Offence Database'!$A$7:$B$1360,2, )</f>
        <v>-</v>
      </c>
      <c r="T129" s="10" t="str">
        <f>VLOOKUP(N129,'Offence Database'!$A$7:$B$1360,2, )</f>
        <v>-</v>
      </c>
      <c r="U129" s="10" t="str">
        <f>VLOOKUP(O129,'Offence Database'!$A$7:$B$1360,2, )</f>
        <v>-</v>
      </c>
      <c r="V129" s="10" t="str">
        <f>VLOOKUP(J129,'Offence Database'!$A$7:$C$1360,3, )</f>
        <v>-</v>
      </c>
      <c r="W129" s="10" t="str">
        <f>VLOOKUP(K129,'Offence Database'!$A$7:$C$1360,3, )</f>
        <v>-</v>
      </c>
      <c r="X129" s="10" t="str">
        <f>VLOOKUP(L129,'Offence Database'!$A$7:$C$1360,3, )</f>
        <v>-</v>
      </c>
      <c r="Y129" s="10" t="str">
        <f>VLOOKUP(M129,'Offence Database'!$A$7:$C$1360,3, )</f>
        <v>-</v>
      </c>
      <c r="Z129" s="10" t="str">
        <f>VLOOKUP(N129,'Offence Database'!$A$7:$C$1360,3, )</f>
        <v>-</v>
      </c>
      <c r="AA129" s="10" t="str">
        <f>VLOOKUP(O129,'Offence Database'!$A$7:$C$1360,3, )</f>
        <v>-</v>
      </c>
      <c r="AB129" s="10">
        <f t="shared" ref="AB129:AG129" si="278">IF(V129="Non-Bailable",$AB$1,$AC$1)</f>
        <v>0</v>
      </c>
      <c r="AC129" s="10">
        <f t="shared" si="278"/>
        <v>0</v>
      </c>
      <c r="AD129" s="10">
        <f t="shared" si="278"/>
        <v>0</v>
      </c>
      <c r="AE129" s="10">
        <f t="shared" si="278"/>
        <v>0</v>
      </c>
      <c r="AF129" s="10">
        <f t="shared" si="278"/>
        <v>0</v>
      </c>
      <c r="AG129" s="10">
        <f t="shared" si="278"/>
        <v>0</v>
      </c>
      <c r="AH129" s="10">
        <f t="shared" si="1"/>
        <v>0</v>
      </c>
      <c r="AI129" s="17" t="str">
        <f t="shared" si="2"/>
        <v>Bailable</v>
      </c>
      <c r="AJ129" s="10" t="str">
        <f>VLOOKUP(J129,'Offence Database'!$A$7:$D$1360,4, )</f>
        <v>-</v>
      </c>
      <c r="AK129" s="10" t="str">
        <f>VLOOKUP(K129,'Offence Database'!$A$7:$D$1360,4, )</f>
        <v>-</v>
      </c>
      <c r="AL129" s="10" t="str">
        <f>VLOOKUP(L129,'Offence Database'!$A$7:$D$1360,4, )</f>
        <v>-</v>
      </c>
      <c r="AM129" s="10" t="str">
        <f>VLOOKUP(M129,'Offence Database'!$A$7:$D$1360,4, )</f>
        <v>-</v>
      </c>
      <c r="AN129" s="10" t="str">
        <f>VLOOKUP(N129,'Offence Database'!$A$7:$D$1360,4, )</f>
        <v>-</v>
      </c>
      <c r="AO129" s="10" t="str">
        <f>VLOOKUP(O129,'Offence Database'!$A$7:$D$1360,4, )</f>
        <v>-</v>
      </c>
      <c r="AP129" s="10">
        <f t="shared" ref="AP129:AU129" si="279">IF(AJ129="Non-Compoundable",$AB$1,$AC$1)</f>
        <v>0</v>
      </c>
      <c r="AQ129" s="10">
        <f t="shared" si="279"/>
        <v>0</v>
      </c>
      <c r="AR129" s="10">
        <f t="shared" si="279"/>
        <v>0</v>
      </c>
      <c r="AS129" s="10">
        <f t="shared" si="279"/>
        <v>0</v>
      </c>
      <c r="AT129" s="10">
        <f t="shared" si="279"/>
        <v>0</v>
      </c>
      <c r="AU129" s="10">
        <f t="shared" si="279"/>
        <v>0</v>
      </c>
      <c r="AV129" s="10">
        <f t="shared" si="4"/>
        <v>0</v>
      </c>
      <c r="AW129" s="17" t="str">
        <f t="shared" si="5"/>
        <v>Compoundable</v>
      </c>
      <c r="AX129" s="24"/>
      <c r="AY129" s="26">
        <f t="shared" si="6"/>
        <v>2</v>
      </c>
      <c r="AZ129" s="27">
        <f t="shared" si="7"/>
        <v>60</v>
      </c>
      <c r="BA129" s="28">
        <f t="shared" si="8"/>
        <v>0</v>
      </c>
      <c r="BB129" s="28">
        <f t="shared" ca="1" si="9"/>
        <v>0</v>
      </c>
      <c r="BC129" s="29" t="str">
        <f t="shared" si="10"/>
        <v>YES</v>
      </c>
      <c r="BD129" s="10" t="str">
        <f t="shared" si="11"/>
        <v>YES</v>
      </c>
      <c r="BE129" s="29" t="str">
        <f t="shared" ca="1" si="12"/>
        <v>NO</v>
      </c>
      <c r="BF129" s="29" t="str">
        <f t="shared" ca="1" si="13"/>
        <v>YES</v>
      </c>
      <c r="BG129" s="29" t="str">
        <f t="shared" ca="1" si="14"/>
        <v>YES</v>
      </c>
      <c r="BH129" s="29" t="str">
        <f t="shared" ca="1" si="15"/>
        <v>YES</v>
      </c>
      <c r="BI129" s="10">
        <f t="shared" ca="1" si="16"/>
        <v>1</v>
      </c>
      <c r="BJ129" s="28">
        <f t="shared" si="17"/>
        <v>0</v>
      </c>
      <c r="BK129" s="30">
        <f t="shared" si="18"/>
        <v>0</v>
      </c>
      <c r="BL129" s="31">
        <f t="shared" ca="1" si="19"/>
        <v>-119.72328767123288</v>
      </c>
      <c r="BM129" s="28">
        <f t="shared" si="20"/>
        <v>0</v>
      </c>
      <c r="BN129" s="28">
        <f t="shared" si="21"/>
        <v>0</v>
      </c>
      <c r="BO129" s="30">
        <f t="shared" si="22"/>
        <v>0</v>
      </c>
      <c r="BP129" s="31">
        <f t="shared" ca="1" si="23"/>
        <v>-119.72328767123288</v>
      </c>
      <c r="BQ129" s="32">
        <f t="shared" ca="1" si="24"/>
        <v>119.72328767123288</v>
      </c>
      <c r="BR129" s="32"/>
    </row>
    <row r="130" spans="1:70" ht="12" customHeight="1" x14ac:dyDescent="0.25">
      <c r="A130" s="10">
        <f t="shared" si="25"/>
        <v>129</v>
      </c>
      <c r="B130" s="11"/>
      <c r="C130" s="12"/>
      <c r="D130" s="13"/>
      <c r="E130" s="13"/>
      <c r="F130" s="13"/>
      <c r="G130" s="14"/>
      <c r="H130" s="15"/>
      <c r="I130" s="27"/>
      <c r="J130" s="17"/>
      <c r="K130" s="17"/>
      <c r="L130" s="17"/>
      <c r="M130" s="17"/>
      <c r="N130" s="17"/>
      <c r="O130" s="17"/>
      <c r="P130" s="10" t="str">
        <f>VLOOKUP(J130,'Offence Database'!$A$7:$B$1360,2, )</f>
        <v>-</v>
      </c>
      <c r="Q130" s="10" t="str">
        <f>VLOOKUP(K130,'Offence Database'!$A$7:$B$1360,2, )</f>
        <v>-</v>
      </c>
      <c r="R130" s="10" t="str">
        <f>VLOOKUP(L130,'Offence Database'!$A$7:$B$1360,2, )</f>
        <v>-</v>
      </c>
      <c r="S130" s="10" t="str">
        <f>VLOOKUP(M130,'Offence Database'!$A$7:$B$1360,2, )</f>
        <v>-</v>
      </c>
      <c r="T130" s="10" t="str">
        <f>VLOOKUP(N130,'Offence Database'!$A$7:$B$1360,2, )</f>
        <v>-</v>
      </c>
      <c r="U130" s="10" t="str">
        <f>VLOOKUP(O130,'Offence Database'!$A$7:$B$1360,2, )</f>
        <v>-</v>
      </c>
      <c r="V130" s="10" t="str">
        <f>VLOOKUP(J130,'Offence Database'!$A$7:$C$1360,3, )</f>
        <v>-</v>
      </c>
      <c r="W130" s="10" t="str">
        <f>VLOOKUP(K130,'Offence Database'!$A$7:$C$1360,3, )</f>
        <v>-</v>
      </c>
      <c r="X130" s="10" t="str">
        <f>VLOOKUP(L130,'Offence Database'!$A$7:$C$1360,3, )</f>
        <v>-</v>
      </c>
      <c r="Y130" s="10" t="str">
        <f>VLOOKUP(M130,'Offence Database'!$A$7:$C$1360,3, )</f>
        <v>-</v>
      </c>
      <c r="Z130" s="10" t="str">
        <f>VLOOKUP(N130,'Offence Database'!$A$7:$C$1360,3, )</f>
        <v>-</v>
      </c>
      <c r="AA130" s="10" t="str">
        <f>VLOOKUP(O130,'Offence Database'!$A$7:$C$1360,3, )</f>
        <v>-</v>
      </c>
      <c r="AB130" s="10">
        <f t="shared" ref="AB130:AG130" si="280">IF(V130="Non-Bailable",$AB$1,$AC$1)</f>
        <v>0</v>
      </c>
      <c r="AC130" s="10">
        <f t="shared" si="280"/>
        <v>0</v>
      </c>
      <c r="AD130" s="10">
        <f t="shared" si="280"/>
        <v>0</v>
      </c>
      <c r="AE130" s="10">
        <f t="shared" si="280"/>
        <v>0</v>
      </c>
      <c r="AF130" s="10">
        <f t="shared" si="280"/>
        <v>0</v>
      </c>
      <c r="AG130" s="10">
        <f t="shared" si="280"/>
        <v>0</v>
      </c>
      <c r="AH130" s="10">
        <f t="shared" si="1"/>
        <v>0</v>
      </c>
      <c r="AI130" s="17" t="str">
        <f t="shared" si="2"/>
        <v>Bailable</v>
      </c>
      <c r="AJ130" s="10" t="str">
        <f>VLOOKUP(J130,'Offence Database'!$A$7:$D$1360,4, )</f>
        <v>-</v>
      </c>
      <c r="AK130" s="10" t="str">
        <f>VLOOKUP(K130,'Offence Database'!$A$7:$D$1360,4, )</f>
        <v>-</v>
      </c>
      <c r="AL130" s="10" t="str">
        <f>VLOOKUP(L130,'Offence Database'!$A$7:$D$1360,4, )</f>
        <v>-</v>
      </c>
      <c r="AM130" s="10" t="str">
        <f>VLOOKUP(M130,'Offence Database'!$A$7:$D$1360,4, )</f>
        <v>-</v>
      </c>
      <c r="AN130" s="10" t="str">
        <f>VLOOKUP(N130,'Offence Database'!$A$7:$D$1360,4, )</f>
        <v>-</v>
      </c>
      <c r="AO130" s="10" t="str">
        <f>VLOOKUP(O130,'Offence Database'!$A$7:$D$1360,4, )</f>
        <v>-</v>
      </c>
      <c r="AP130" s="10">
        <f t="shared" ref="AP130:AU130" si="281">IF(AJ130="Non-Compoundable",$AB$1,$AC$1)</f>
        <v>0</v>
      </c>
      <c r="AQ130" s="10">
        <f t="shared" si="281"/>
        <v>0</v>
      </c>
      <c r="AR130" s="10">
        <f t="shared" si="281"/>
        <v>0</v>
      </c>
      <c r="AS130" s="10">
        <f t="shared" si="281"/>
        <v>0</v>
      </c>
      <c r="AT130" s="10">
        <f t="shared" si="281"/>
        <v>0</v>
      </c>
      <c r="AU130" s="10">
        <f t="shared" si="281"/>
        <v>0</v>
      </c>
      <c r="AV130" s="10">
        <f t="shared" si="4"/>
        <v>0</v>
      </c>
      <c r="AW130" s="17" t="str">
        <f t="shared" si="5"/>
        <v>Compoundable</v>
      </c>
      <c r="AX130" s="24"/>
      <c r="AY130" s="26">
        <f t="shared" si="6"/>
        <v>2</v>
      </c>
      <c r="AZ130" s="27">
        <f t="shared" si="7"/>
        <v>60</v>
      </c>
      <c r="BA130" s="28">
        <f t="shared" si="8"/>
        <v>0</v>
      </c>
      <c r="BB130" s="28">
        <f t="shared" ca="1" si="9"/>
        <v>0</v>
      </c>
      <c r="BC130" s="29" t="str">
        <f t="shared" si="10"/>
        <v>YES</v>
      </c>
      <c r="BD130" s="10" t="str">
        <f t="shared" si="11"/>
        <v>YES</v>
      </c>
      <c r="BE130" s="29" t="str">
        <f t="shared" ca="1" si="12"/>
        <v>NO</v>
      </c>
      <c r="BF130" s="29" t="str">
        <f t="shared" ca="1" si="13"/>
        <v>YES</v>
      </c>
      <c r="BG130" s="29" t="str">
        <f t="shared" ca="1" si="14"/>
        <v>YES</v>
      </c>
      <c r="BH130" s="29" t="str">
        <f t="shared" ca="1" si="15"/>
        <v>YES</v>
      </c>
      <c r="BI130" s="10">
        <f t="shared" ca="1" si="16"/>
        <v>1</v>
      </c>
      <c r="BJ130" s="28">
        <f t="shared" si="17"/>
        <v>0</v>
      </c>
      <c r="BK130" s="30">
        <f t="shared" si="18"/>
        <v>0</v>
      </c>
      <c r="BL130" s="31">
        <f t="shared" ca="1" si="19"/>
        <v>-119.72328767123288</v>
      </c>
      <c r="BM130" s="28">
        <f t="shared" si="20"/>
        <v>0</v>
      </c>
      <c r="BN130" s="28">
        <f t="shared" si="21"/>
        <v>0</v>
      </c>
      <c r="BO130" s="30">
        <f t="shared" si="22"/>
        <v>0</v>
      </c>
      <c r="BP130" s="31">
        <f t="shared" ca="1" si="23"/>
        <v>-119.72328767123288</v>
      </c>
      <c r="BQ130" s="32">
        <f t="shared" ca="1" si="24"/>
        <v>119.72328767123288</v>
      </c>
      <c r="BR130" s="32"/>
    </row>
    <row r="131" spans="1:70" ht="12" customHeight="1" x14ac:dyDescent="0.25">
      <c r="A131" s="10">
        <f t="shared" si="25"/>
        <v>130</v>
      </c>
      <c r="B131" s="11"/>
      <c r="C131" s="12"/>
      <c r="D131" s="13"/>
      <c r="E131" s="13"/>
      <c r="F131" s="13"/>
      <c r="G131" s="14"/>
      <c r="H131" s="15"/>
      <c r="I131" s="27"/>
      <c r="J131" s="17"/>
      <c r="K131" s="17"/>
      <c r="L131" s="17"/>
      <c r="M131" s="17"/>
      <c r="N131" s="17"/>
      <c r="O131" s="17"/>
      <c r="P131" s="10" t="str">
        <f>VLOOKUP(J131,'Offence Database'!$A$7:$B$1360,2, )</f>
        <v>-</v>
      </c>
      <c r="Q131" s="10" t="str">
        <f>VLOOKUP(K131,'Offence Database'!$A$7:$B$1360,2, )</f>
        <v>-</v>
      </c>
      <c r="R131" s="10" t="str">
        <f>VLOOKUP(L131,'Offence Database'!$A$7:$B$1360,2, )</f>
        <v>-</v>
      </c>
      <c r="S131" s="10" t="str">
        <f>VLOOKUP(M131,'Offence Database'!$A$7:$B$1360,2, )</f>
        <v>-</v>
      </c>
      <c r="T131" s="10" t="str">
        <f>VLOOKUP(N131,'Offence Database'!$A$7:$B$1360,2, )</f>
        <v>-</v>
      </c>
      <c r="U131" s="10" t="str">
        <f>VLOOKUP(O131,'Offence Database'!$A$7:$B$1360,2, )</f>
        <v>-</v>
      </c>
      <c r="V131" s="10" t="str">
        <f>VLOOKUP(J131,'Offence Database'!$A$7:$C$1360,3, )</f>
        <v>-</v>
      </c>
      <c r="W131" s="10" t="str">
        <f>VLOOKUP(K131,'Offence Database'!$A$7:$C$1360,3, )</f>
        <v>-</v>
      </c>
      <c r="X131" s="10" t="str">
        <f>VLOOKUP(L131,'Offence Database'!$A$7:$C$1360,3, )</f>
        <v>-</v>
      </c>
      <c r="Y131" s="10" t="str">
        <f>VLOOKUP(M131,'Offence Database'!$A$7:$C$1360,3, )</f>
        <v>-</v>
      </c>
      <c r="Z131" s="10" t="str">
        <f>VLOOKUP(N131,'Offence Database'!$A$7:$C$1360,3, )</f>
        <v>-</v>
      </c>
      <c r="AA131" s="10" t="str">
        <f>VLOOKUP(O131,'Offence Database'!$A$7:$C$1360,3, )</f>
        <v>-</v>
      </c>
      <c r="AB131" s="10">
        <f t="shared" ref="AB131:AG131" si="282">IF(V131="Non-Bailable",$AB$1,$AC$1)</f>
        <v>0</v>
      </c>
      <c r="AC131" s="10">
        <f t="shared" si="282"/>
        <v>0</v>
      </c>
      <c r="AD131" s="10">
        <f t="shared" si="282"/>
        <v>0</v>
      </c>
      <c r="AE131" s="10">
        <f t="shared" si="282"/>
        <v>0</v>
      </c>
      <c r="AF131" s="10">
        <f t="shared" si="282"/>
        <v>0</v>
      </c>
      <c r="AG131" s="10">
        <f t="shared" si="282"/>
        <v>0</v>
      </c>
      <c r="AH131" s="10">
        <f t="shared" si="1"/>
        <v>0</v>
      </c>
      <c r="AI131" s="17" t="str">
        <f t="shared" si="2"/>
        <v>Bailable</v>
      </c>
      <c r="AJ131" s="10" t="str">
        <f>VLOOKUP(J131,'Offence Database'!$A$7:$D$1360,4, )</f>
        <v>-</v>
      </c>
      <c r="AK131" s="10" t="str">
        <f>VLOOKUP(K131,'Offence Database'!$A$7:$D$1360,4, )</f>
        <v>-</v>
      </c>
      <c r="AL131" s="10" t="str">
        <f>VLOOKUP(L131,'Offence Database'!$A$7:$D$1360,4, )</f>
        <v>-</v>
      </c>
      <c r="AM131" s="10" t="str">
        <f>VLOOKUP(M131,'Offence Database'!$A$7:$D$1360,4, )</f>
        <v>-</v>
      </c>
      <c r="AN131" s="10" t="str">
        <f>VLOOKUP(N131,'Offence Database'!$A$7:$D$1360,4, )</f>
        <v>-</v>
      </c>
      <c r="AO131" s="10" t="str">
        <f>VLOOKUP(O131,'Offence Database'!$A$7:$D$1360,4, )</f>
        <v>-</v>
      </c>
      <c r="AP131" s="10">
        <f t="shared" ref="AP131:AU131" si="283">IF(AJ131="Non-Compoundable",$AB$1,$AC$1)</f>
        <v>0</v>
      </c>
      <c r="AQ131" s="10">
        <f t="shared" si="283"/>
        <v>0</v>
      </c>
      <c r="AR131" s="10">
        <f t="shared" si="283"/>
        <v>0</v>
      </c>
      <c r="AS131" s="10">
        <f t="shared" si="283"/>
        <v>0</v>
      </c>
      <c r="AT131" s="10">
        <f t="shared" si="283"/>
        <v>0</v>
      </c>
      <c r="AU131" s="10">
        <f t="shared" si="283"/>
        <v>0</v>
      </c>
      <c r="AV131" s="10">
        <f t="shared" si="4"/>
        <v>0</v>
      </c>
      <c r="AW131" s="17" t="str">
        <f t="shared" si="5"/>
        <v>Compoundable</v>
      </c>
      <c r="AX131" s="24"/>
      <c r="AY131" s="26">
        <f t="shared" si="6"/>
        <v>2</v>
      </c>
      <c r="AZ131" s="27">
        <f t="shared" si="7"/>
        <v>60</v>
      </c>
      <c r="BA131" s="28">
        <f t="shared" si="8"/>
        <v>0</v>
      </c>
      <c r="BB131" s="28">
        <f t="shared" ca="1" si="9"/>
        <v>0</v>
      </c>
      <c r="BC131" s="29" t="str">
        <f t="shared" si="10"/>
        <v>YES</v>
      </c>
      <c r="BD131" s="10" t="str">
        <f t="shared" si="11"/>
        <v>YES</v>
      </c>
      <c r="BE131" s="29" t="str">
        <f t="shared" ca="1" si="12"/>
        <v>NO</v>
      </c>
      <c r="BF131" s="29" t="str">
        <f t="shared" ca="1" si="13"/>
        <v>YES</v>
      </c>
      <c r="BG131" s="29" t="str">
        <f t="shared" ca="1" si="14"/>
        <v>YES</v>
      </c>
      <c r="BH131" s="29" t="str">
        <f t="shared" ca="1" si="15"/>
        <v>YES</v>
      </c>
      <c r="BI131" s="10">
        <f t="shared" ca="1" si="16"/>
        <v>1</v>
      </c>
      <c r="BJ131" s="28">
        <f t="shared" si="17"/>
        <v>0</v>
      </c>
      <c r="BK131" s="30">
        <f t="shared" si="18"/>
        <v>0</v>
      </c>
      <c r="BL131" s="31">
        <f t="shared" ca="1" si="19"/>
        <v>-119.72328767123288</v>
      </c>
      <c r="BM131" s="28">
        <f t="shared" si="20"/>
        <v>0</v>
      </c>
      <c r="BN131" s="28">
        <f t="shared" si="21"/>
        <v>0</v>
      </c>
      <c r="BO131" s="30">
        <f t="shared" si="22"/>
        <v>0</v>
      </c>
      <c r="BP131" s="31">
        <f t="shared" ca="1" si="23"/>
        <v>-119.72328767123288</v>
      </c>
      <c r="BQ131" s="32">
        <f t="shared" ca="1" si="24"/>
        <v>119.72328767123288</v>
      </c>
      <c r="BR131" s="32"/>
    </row>
    <row r="132" spans="1:70" ht="12" customHeight="1" x14ac:dyDescent="0.25">
      <c r="A132" s="10">
        <f t="shared" si="25"/>
        <v>131</v>
      </c>
      <c r="B132" s="11"/>
      <c r="C132" s="12"/>
      <c r="D132" s="13"/>
      <c r="E132" s="13"/>
      <c r="F132" s="13"/>
      <c r="G132" s="14"/>
      <c r="H132" s="15"/>
      <c r="I132" s="27"/>
      <c r="J132" s="17"/>
      <c r="K132" s="17"/>
      <c r="L132" s="17"/>
      <c r="M132" s="17"/>
      <c r="N132" s="17"/>
      <c r="O132" s="17"/>
      <c r="P132" s="10" t="str">
        <f>VLOOKUP(J132,'Offence Database'!$A$7:$B$1360,2, )</f>
        <v>-</v>
      </c>
      <c r="Q132" s="10" t="str">
        <f>VLOOKUP(K132,'Offence Database'!$A$7:$B$1360,2, )</f>
        <v>-</v>
      </c>
      <c r="R132" s="10" t="str">
        <f>VLOOKUP(L132,'Offence Database'!$A$7:$B$1360,2, )</f>
        <v>-</v>
      </c>
      <c r="S132" s="10" t="str">
        <f>VLOOKUP(M132,'Offence Database'!$A$7:$B$1360,2, )</f>
        <v>-</v>
      </c>
      <c r="T132" s="10" t="str">
        <f>VLOOKUP(N132,'Offence Database'!$A$7:$B$1360,2, )</f>
        <v>-</v>
      </c>
      <c r="U132" s="10" t="str">
        <f>VLOOKUP(O132,'Offence Database'!$A$7:$B$1360,2, )</f>
        <v>-</v>
      </c>
      <c r="V132" s="10" t="str">
        <f>VLOOKUP(J132,'Offence Database'!$A$7:$C$1360,3, )</f>
        <v>-</v>
      </c>
      <c r="W132" s="10" t="str">
        <f>VLOOKUP(K132,'Offence Database'!$A$7:$C$1360,3, )</f>
        <v>-</v>
      </c>
      <c r="X132" s="10" t="str">
        <f>VLOOKUP(L132,'Offence Database'!$A$7:$C$1360,3, )</f>
        <v>-</v>
      </c>
      <c r="Y132" s="10" t="str">
        <f>VLOOKUP(M132,'Offence Database'!$A$7:$C$1360,3, )</f>
        <v>-</v>
      </c>
      <c r="Z132" s="10" t="str">
        <f>VLOOKUP(N132,'Offence Database'!$A$7:$C$1360,3, )</f>
        <v>-</v>
      </c>
      <c r="AA132" s="10" t="str">
        <f>VLOOKUP(O132,'Offence Database'!$A$7:$C$1360,3, )</f>
        <v>-</v>
      </c>
      <c r="AB132" s="10">
        <f t="shared" ref="AB132:AG132" si="284">IF(V132="Non-Bailable",$AB$1,$AC$1)</f>
        <v>0</v>
      </c>
      <c r="AC132" s="10">
        <f t="shared" si="284"/>
        <v>0</v>
      </c>
      <c r="AD132" s="10">
        <f t="shared" si="284"/>
        <v>0</v>
      </c>
      <c r="AE132" s="10">
        <f t="shared" si="284"/>
        <v>0</v>
      </c>
      <c r="AF132" s="10">
        <f t="shared" si="284"/>
        <v>0</v>
      </c>
      <c r="AG132" s="10">
        <f t="shared" si="284"/>
        <v>0</v>
      </c>
      <c r="AH132" s="10">
        <f t="shared" si="1"/>
        <v>0</v>
      </c>
      <c r="AI132" s="17" t="str">
        <f t="shared" si="2"/>
        <v>Bailable</v>
      </c>
      <c r="AJ132" s="10" t="str">
        <f>VLOOKUP(J132,'Offence Database'!$A$7:$D$1360,4, )</f>
        <v>-</v>
      </c>
      <c r="AK132" s="10" t="str">
        <f>VLOOKUP(K132,'Offence Database'!$A$7:$D$1360,4, )</f>
        <v>-</v>
      </c>
      <c r="AL132" s="10" t="str">
        <f>VLOOKUP(L132,'Offence Database'!$A$7:$D$1360,4, )</f>
        <v>-</v>
      </c>
      <c r="AM132" s="10" t="str">
        <f>VLOOKUP(M132,'Offence Database'!$A$7:$D$1360,4, )</f>
        <v>-</v>
      </c>
      <c r="AN132" s="10" t="str">
        <f>VLOOKUP(N132,'Offence Database'!$A$7:$D$1360,4, )</f>
        <v>-</v>
      </c>
      <c r="AO132" s="10" t="str">
        <f>VLOOKUP(O132,'Offence Database'!$A$7:$D$1360,4, )</f>
        <v>-</v>
      </c>
      <c r="AP132" s="10">
        <f t="shared" ref="AP132:AU132" si="285">IF(AJ132="Non-Compoundable",$AB$1,$AC$1)</f>
        <v>0</v>
      </c>
      <c r="AQ132" s="10">
        <f t="shared" si="285"/>
        <v>0</v>
      </c>
      <c r="AR132" s="10">
        <f t="shared" si="285"/>
        <v>0</v>
      </c>
      <c r="AS132" s="10">
        <f t="shared" si="285"/>
        <v>0</v>
      </c>
      <c r="AT132" s="10">
        <f t="shared" si="285"/>
        <v>0</v>
      </c>
      <c r="AU132" s="10">
        <f t="shared" si="285"/>
        <v>0</v>
      </c>
      <c r="AV132" s="10">
        <f t="shared" si="4"/>
        <v>0</v>
      </c>
      <c r="AW132" s="17" t="str">
        <f t="shared" si="5"/>
        <v>Compoundable</v>
      </c>
      <c r="AX132" s="24"/>
      <c r="AY132" s="26">
        <f t="shared" si="6"/>
        <v>2</v>
      </c>
      <c r="AZ132" s="27">
        <f t="shared" si="7"/>
        <v>60</v>
      </c>
      <c r="BA132" s="28">
        <f t="shared" si="8"/>
        <v>0</v>
      </c>
      <c r="BB132" s="28">
        <f t="shared" ca="1" si="9"/>
        <v>0</v>
      </c>
      <c r="BC132" s="29" t="str">
        <f t="shared" si="10"/>
        <v>YES</v>
      </c>
      <c r="BD132" s="10" t="str">
        <f t="shared" si="11"/>
        <v>YES</v>
      </c>
      <c r="BE132" s="29" t="str">
        <f t="shared" ca="1" si="12"/>
        <v>NO</v>
      </c>
      <c r="BF132" s="29" t="str">
        <f t="shared" ca="1" si="13"/>
        <v>YES</v>
      </c>
      <c r="BG132" s="29" t="str">
        <f t="shared" ca="1" si="14"/>
        <v>YES</v>
      </c>
      <c r="BH132" s="29" t="str">
        <f t="shared" ca="1" si="15"/>
        <v>YES</v>
      </c>
      <c r="BI132" s="10">
        <f t="shared" ca="1" si="16"/>
        <v>1</v>
      </c>
      <c r="BJ132" s="28">
        <f t="shared" si="17"/>
        <v>0</v>
      </c>
      <c r="BK132" s="30">
        <f t="shared" si="18"/>
        <v>0</v>
      </c>
      <c r="BL132" s="31">
        <f t="shared" ca="1" si="19"/>
        <v>-119.72328767123288</v>
      </c>
      <c r="BM132" s="28">
        <f t="shared" si="20"/>
        <v>0</v>
      </c>
      <c r="BN132" s="28">
        <f t="shared" si="21"/>
        <v>0</v>
      </c>
      <c r="BO132" s="30">
        <f t="shared" si="22"/>
        <v>0</v>
      </c>
      <c r="BP132" s="31">
        <f t="shared" ca="1" si="23"/>
        <v>-119.72328767123288</v>
      </c>
      <c r="BQ132" s="32">
        <f t="shared" ca="1" si="24"/>
        <v>119.72328767123288</v>
      </c>
      <c r="BR132" s="32"/>
    </row>
    <row r="133" spans="1:70" ht="12" customHeight="1" x14ac:dyDescent="0.25">
      <c r="A133" s="10">
        <f t="shared" si="25"/>
        <v>132</v>
      </c>
      <c r="B133" s="11"/>
      <c r="C133" s="12"/>
      <c r="D133" s="13"/>
      <c r="E133" s="13"/>
      <c r="F133" s="13"/>
      <c r="G133" s="14"/>
      <c r="H133" s="15"/>
      <c r="I133" s="27"/>
      <c r="J133" s="17"/>
      <c r="K133" s="17"/>
      <c r="L133" s="17"/>
      <c r="M133" s="17"/>
      <c r="N133" s="17"/>
      <c r="O133" s="17"/>
      <c r="P133" s="10" t="str">
        <f>VLOOKUP(J133,'Offence Database'!$A$7:$B$1360,2, )</f>
        <v>-</v>
      </c>
      <c r="Q133" s="10" t="str">
        <f>VLOOKUP(K133,'Offence Database'!$A$7:$B$1360,2, )</f>
        <v>-</v>
      </c>
      <c r="R133" s="10" t="str">
        <f>VLOOKUP(L133,'Offence Database'!$A$7:$B$1360,2, )</f>
        <v>-</v>
      </c>
      <c r="S133" s="10" t="str">
        <f>VLOOKUP(M133,'Offence Database'!$A$7:$B$1360,2, )</f>
        <v>-</v>
      </c>
      <c r="T133" s="10" t="str">
        <f>VLOOKUP(N133,'Offence Database'!$A$7:$B$1360,2, )</f>
        <v>-</v>
      </c>
      <c r="U133" s="10" t="str">
        <f>VLOOKUP(O133,'Offence Database'!$A$7:$B$1360,2, )</f>
        <v>-</v>
      </c>
      <c r="V133" s="10" t="str">
        <f>VLOOKUP(J133,'Offence Database'!$A$7:$C$1360,3, )</f>
        <v>-</v>
      </c>
      <c r="W133" s="10" t="str">
        <f>VLOOKUP(K133,'Offence Database'!$A$7:$C$1360,3, )</f>
        <v>-</v>
      </c>
      <c r="X133" s="10" t="str">
        <f>VLOOKUP(L133,'Offence Database'!$A$7:$C$1360,3, )</f>
        <v>-</v>
      </c>
      <c r="Y133" s="10" t="str">
        <f>VLOOKUP(M133,'Offence Database'!$A$7:$C$1360,3, )</f>
        <v>-</v>
      </c>
      <c r="Z133" s="10" t="str">
        <f>VLOOKUP(N133,'Offence Database'!$A$7:$C$1360,3, )</f>
        <v>-</v>
      </c>
      <c r="AA133" s="10" t="str">
        <f>VLOOKUP(O133,'Offence Database'!$A$7:$C$1360,3, )</f>
        <v>-</v>
      </c>
      <c r="AB133" s="10">
        <f t="shared" ref="AB133:AG133" si="286">IF(V133="Non-Bailable",$AB$1,$AC$1)</f>
        <v>0</v>
      </c>
      <c r="AC133" s="10">
        <f t="shared" si="286"/>
        <v>0</v>
      </c>
      <c r="AD133" s="10">
        <f t="shared" si="286"/>
        <v>0</v>
      </c>
      <c r="AE133" s="10">
        <f t="shared" si="286"/>
        <v>0</v>
      </c>
      <c r="AF133" s="10">
        <f t="shared" si="286"/>
        <v>0</v>
      </c>
      <c r="AG133" s="10">
        <f t="shared" si="286"/>
        <v>0</v>
      </c>
      <c r="AH133" s="10">
        <f t="shared" si="1"/>
        <v>0</v>
      </c>
      <c r="AI133" s="17" t="str">
        <f t="shared" si="2"/>
        <v>Bailable</v>
      </c>
      <c r="AJ133" s="10" t="str">
        <f>VLOOKUP(J133,'Offence Database'!$A$7:$D$1360,4, )</f>
        <v>-</v>
      </c>
      <c r="AK133" s="10" t="str">
        <f>VLOOKUP(K133,'Offence Database'!$A$7:$D$1360,4, )</f>
        <v>-</v>
      </c>
      <c r="AL133" s="10" t="str">
        <f>VLOOKUP(L133,'Offence Database'!$A$7:$D$1360,4, )</f>
        <v>-</v>
      </c>
      <c r="AM133" s="10" t="str">
        <f>VLOOKUP(M133,'Offence Database'!$A$7:$D$1360,4, )</f>
        <v>-</v>
      </c>
      <c r="AN133" s="10" t="str">
        <f>VLOOKUP(N133,'Offence Database'!$A$7:$D$1360,4, )</f>
        <v>-</v>
      </c>
      <c r="AO133" s="10" t="str">
        <f>VLOOKUP(O133,'Offence Database'!$A$7:$D$1360,4, )</f>
        <v>-</v>
      </c>
      <c r="AP133" s="10">
        <f t="shared" ref="AP133:AU133" si="287">IF(AJ133="Non-Compoundable",$AB$1,$AC$1)</f>
        <v>0</v>
      </c>
      <c r="AQ133" s="10">
        <f t="shared" si="287"/>
        <v>0</v>
      </c>
      <c r="AR133" s="10">
        <f t="shared" si="287"/>
        <v>0</v>
      </c>
      <c r="AS133" s="10">
        <f t="shared" si="287"/>
        <v>0</v>
      </c>
      <c r="AT133" s="10">
        <f t="shared" si="287"/>
        <v>0</v>
      </c>
      <c r="AU133" s="10">
        <f t="shared" si="287"/>
        <v>0</v>
      </c>
      <c r="AV133" s="10">
        <f t="shared" si="4"/>
        <v>0</v>
      </c>
      <c r="AW133" s="17" t="str">
        <f t="shared" si="5"/>
        <v>Compoundable</v>
      </c>
      <c r="AX133" s="24"/>
      <c r="AY133" s="26">
        <f t="shared" si="6"/>
        <v>2</v>
      </c>
      <c r="AZ133" s="27">
        <f t="shared" si="7"/>
        <v>60</v>
      </c>
      <c r="BA133" s="28">
        <f t="shared" si="8"/>
        <v>0</v>
      </c>
      <c r="BB133" s="28">
        <f t="shared" ca="1" si="9"/>
        <v>0</v>
      </c>
      <c r="BC133" s="29" t="str">
        <f t="shared" si="10"/>
        <v>YES</v>
      </c>
      <c r="BD133" s="10" t="str">
        <f t="shared" si="11"/>
        <v>YES</v>
      </c>
      <c r="BE133" s="29" t="str">
        <f t="shared" ca="1" si="12"/>
        <v>NO</v>
      </c>
      <c r="BF133" s="29" t="str">
        <f t="shared" ca="1" si="13"/>
        <v>YES</v>
      </c>
      <c r="BG133" s="29" t="str">
        <f t="shared" ca="1" si="14"/>
        <v>YES</v>
      </c>
      <c r="BH133" s="29" t="str">
        <f t="shared" ca="1" si="15"/>
        <v>YES</v>
      </c>
      <c r="BI133" s="10">
        <f t="shared" ca="1" si="16"/>
        <v>1</v>
      </c>
      <c r="BJ133" s="28">
        <f t="shared" si="17"/>
        <v>0</v>
      </c>
      <c r="BK133" s="30">
        <f t="shared" si="18"/>
        <v>0</v>
      </c>
      <c r="BL133" s="31">
        <f t="shared" ca="1" si="19"/>
        <v>-119.72328767123288</v>
      </c>
      <c r="BM133" s="28">
        <f t="shared" si="20"/>
        <v>0</v>
      </c>
      <c r="BN133" s="28">
        <f t="shared" si="21"/>
        <v>0</v>
      </c>
      <c r="BO133" s="30">
        <f t="shared" si="22"/>
        <v>0</v>
      </c>
      <c r="BP133" s="31">
        <f t="shared" ca="1" si="23"/>
        <v>-119.72328767123288</v>
      </c>
      <c r="BQ133" s="32">
        <f t="shared" ca="1" si="24"/>
        <v>119.72328767123288</v>
      </c>
      <c r="BR133" s="32"/>
    </row>
    <row r="134" spans="1:70" ht="12" customHeight="1" x14ac:dyDescent="0.25">
      <c r="A134" s="10">
        <f t="shared" si="25"/>
        <v>133</v>
      </c>
      <c r="B134" s="11"/>
      <c r="C134" s="12"/>
      <c r="D134" s="13"/>
      <c r="E134" s="13"/>
      <c r="F134" s="13"/>
      <c r="G134" s="14"/>
      <c r="H134" s="15"/>
      <c r="I134" s="27"/>
      <c r="J134" s="17"/>
      <c r="K134" s="17"/>
      <c r="L134" s="17"/>
      <c r="M134" s="17"/>
      <c r="N134" s="17"/>
      <c r="O134" s="17"/>
      <c r="P134" s="10" t="str">
        <f>VLOOKUP(J134,'Offence Database'!$A$7:$B$1360,2, )</f>
        <v>-</v>
      </c>
      <c r="Q134" s="10" t="str">
        <f>VLOOKUP(K134,'Offence Database'!$A$7:$B$1360,2, )</f>
        <v>-</v>
      </c>
      <c r="R134" s="10" t="str">
        <f>VLOOKUP(L134,'Offence Database'!$A$7:$B$1360,2, )</f>
        <v>-</v>
      </c>
      <c r="S134" s="10" t="str">
        <f>VLOOKUP(M134,'Offence Database'!$A$7:$B$1360,2, )</f>
        <v>-</v>
      </c>
      <c r="T134" s="10" t="str">
        <f>VLOOKUP(N134,'Offence Database'!$A$7:$B$1360,2, )</f>
        <v>-</v>
      </c>
      <c r="U134" s="10" t="str">
        <f>VLOOKUP(O134,'Offence Database'!$A$7:$B$1360,2, )</f>
        <v>-</v>
      </c>
      <c r="V134" s="10" t="str">
        <f>VLOOKUP(J134,'Offence Database'!$A$7:$C$1360,3, )</f>
        <v>-</v>
      </c>
      <c r="W134" s="10" t="str">
        <f>VLOOKUP(K134,'Offence Database'!$A$7:$C$1360,3, )</f>
        <v>-</v>
      </c>
      <c r="X134" s="10" t="str">
        <f>VLOOKUP(L134,'Offence Database'!$A$7:$C$1360,3, )</f>
        <v>-</v>
      </c>
      <c r="Y134" s="10" t="str">
        <f>VLOOKUP(M134,'Offence Database'!$A$7:$C$1360,3, )</f>
        <v>-</v>
      </c>
      <c r="Z134" s="10" t="str">
        <f>VLOOKUP(N134,'Offence Database'!$A$7:$C$1360,3, )</f>
        <v>-</v>
      </c>
      <c r="AA134" s="10" t="str">
        <f>VLOOKUP(O134,'Offence Database'!$A$7:$C$1360,3, )</f>
        <v>-</v>
      </c>
      <c r="AB134" s="10">
        <f t="shared" ref="AB134:AG134" si="288">IF(V134="Non-Bailable",$AB$1,$AC$1)</f>
        <v>0</v>
      </c>
      <c r="AC134" s="10">
        <f t="shared" si="288"/>
        <v>0</v>
      </c>
      <c r="AD134" s="10">
        <f t="shared" si="288"/>
        <v>0</v>
      </c>
      <c r="AE134" s="10">
        <f t="shared" si="288"/>
        <v>0</v>
      </c>
      <c r="AF134" s="10">
        <f t="shared" si="288"/>
        <v>0</v>
      </c>
      <c r="AG134" s="10">
        <f t="shared" si="288"/>
        <v>0</v>
      </c>
      <c r="AH134" s="10">
        <f t="shared" si="1"/>
        <v>0</v>
      </c>
      <c r="AI134" s="17" t="str">
        <f t="shared" si="2"/>
        <v>Bailable</v>
      </c>
      <c r="AJ134" s="10" t="str">
        <f>VLOOKUP(J134,'Offence Database'!$A$7:$D$1360,4, )</f>
        <v>-</v>
      </c>
      <c r="AK134" s="10" t="str">
        <f>VLOOKUP(K134,'Offence Database'!$A$7:$D$1360,4, )</f>
        <v>-</v>
      </c>
      <c r="AL134" s="10" t="str">
        <f>VLOOKUP(L134,'Offence Database'!$A$7:$D$1360,4, )</f>
        <v>-</v>
      </c>
      <c r="AM134" s="10" t="str">
        <f>VLOOKUP(M134,'Offence Database'!$A$7:$D$1360,4, )</f>
        <v>-</v>
      </c>
      <c r="AN134" s="10" t="str">
        <f>VLOOKUP(N134,'Offence Database'!$A$7:$D$1360,4, )</f>
        <v>-</v>
      </c>
      <c r="AO134" s="10" t="str">
        <f>VLOOKUP(O134,'Offence Database'!$A$7:$D$1360,4, )</f>
        <v>-</v>
      </c>
      <c r="AP134" s="10">
        <f t="shared" ref="AP134:AU134" si="289">IF(AJ134="Non-Compoundable",$AB$1,$AC$1)</f>
        <v>0</v>
      </c>
      <c r="AQ134" s="10">
        <f t="shared" si="289"/>
        <v>0</v>
      </c>
      <c r="AR134" s="10">
        <f t="shared" si="289"/>
        <v>0</v>
      </c>
      <c r="AS134" s="10">
        <f t="shared" si="289"/>
        <v>0</v>
      </c>
      <c r="AT134" s="10">
        <f t="shared" si="289"/>
        <v>0</v>
      </c>
      <c r="AU134" s="10">
        <f t="shared" si="289"/>
        <v>0</v>
      </c>
      <c r="AV134" s="10">
        <f t="shared" si="4"/>
        <v>0</v>
      </c>
      <c r="AW134" s="17" t="str">
        <f t="shared" si="5"/>
        <v>Compoundable</v>
      </c>
      <c r="AX134" s="24"/>
      <c r="AY134" s="26">
        <f t="shared" si="6"/>
        <v>2</v>
      </c>
      <c r="AZ134" s="27">
        <f t="shared" si="7"/>
        <v>60</v>
      </c>
      <c r="BA134" s="28">
        <f t="shared" si="8"/>
        <v>0</v>
      </c>
      <c r="BB134" s="28">
        <f t="shared" ca="1" si="9"/>
        <v>0</v>
      </c>
      <c r="BC134" s="29" t="str">
        <f t="shared" si="10"/>
        <v>YES</v>
      </c>
      <c r="BD134" s="10" t="str">
        <f t="shared" si="11"/>
        <v>YES</v>
      </c>
      <c r="BE134" s="29" t="str">
        <f t="shared" ca="1" si="12"/>
        <v>NO</v>
      </c>
      <c r="BF134" s="29" t="str">
        <f t="shared" ca="1" si="13"/>
        <v>YES</v>
      </c>
      <c r="BG134" s="29" t="str">
        <f t="shared" ca="1" si="14"/>
        <v>YES</v>
      </c>
      <c r="BH134" s="29" t="str">
        <f t="shared" ca="1" si="15"/>
        <v>YES</v>
      </c>
      <c r="BI134" s="10">
        <f t="shared" ca="1" si="16"/>
        <v>1</v>
      </c>
      <c r="BJ134" s="28">
        <f t="shared" si="17"/>
        <v>0</v>
      </c>
      <c r="BK134" s="30">
        <f t="shared" si="18"/>
        <v>0</v>
      </c>
      <c r="BL134" s="31">
        <f t="shared" ca="1" si="19"/>
        <v>-119.72328767123288</v>
      </c>
      <c r="BM134" s="28">
        <f t="shared" si="20"/>
        <v>0</v>
      </c>
      <c r="BN134" s="28">
        <f t="shared" si="21"/>
        <v>0</v>
      </c>
      <c r="BO134" s="30">
        <f t="shared" si="22"/>
        <v>0</v>
      </c>
      <c r="BP134" s="31">
        <f t="shared" ca="1" si="23"/>
        <v>-119.72328767123288</v>
      </c>
      <c r="BQ134" s="32">
        <f t="shared" ca="1" si="24"/>
        <v>119.72328767123288</v>
      </c>
      <c r="BR134" s="32"/>
    </row>
    <row r="135" spans="1:70" ht="12" customHeight="1" x14ac:dyDescent="0.25">
      <c r="A135" s="10">
        <f t="shared" si="25"/>
        <v>134</v>
      </c>
      <c r="B135" s="11"/>
      <c r="C135" s="12"/>
      <c r="D135" s="13"/>
      <c r="E135" s="13"/>
      <c r="F135" s="13"/>
      <c r="G135" s="14"/>
      <c r="H135" s="15"/>
      <c r="I135" s="27"/>
      <c r="J135" s="17"/>
      <c r="K135" s="17"/>
      <c r="L135" s="17"/>
      <c r="M135" s="17"/>
      <c r="N135" s="17"/>
      <c r="O135" s="17"/>
      <c r="P135" s="10" t="str">
        <f>VLOOKUP(J135,'Offence Database'!$A$7:$B$1360,2, )</f>
        <v>-</v>
      </c>
      <c r="Q135" s="10" t="str">
        <f>VLOOKUP(K135,'Offence Database'!$A$7:$B$1360,2, )</f>
        <v>-</v>
      </c>
      <c r="R135" s="10" t="str">
        <f>VLOOKUP(L135,'Offence Database'!$A$7:$B$1360,2, )</f>
        <v>-</v>
      </c>
      <c r="S135" s="10" t="str">
        <f>VLOOKUP(M135,'Offence Database'!$A$7:$B$1360,2, )</f>
        <v>-</v>
      </c>
      <c r="T135" s="10" t="str">
        <f>VLOOKUP(N135,'Offence Database'!$A$7:$B$1360,2, )</f>
        <v>-</v>
      </c>
      <c r="U135" s="10" t="str">
        <f>VLOOKUP(O135,'Offence Database'!$A$7:$B$1360,2, )</f>
        <v>-</v>
      </c>
      <c r="V135" s="10" t="str">
        <f>VLOOKUP(J135,'Offence Database'!$A$7:$C$1360,3, )</f>
        <v>-</v>
      </c>
      <c r="W135" s="10" t="str">
        <f>VLOOKUP(K135,'Offence Database'!$A$7:$C$1360,3, )</f>
        <v>-</v>
      </c>
      <c r="X135" s="10" t="str">
        <f>VLOOKUP(L135,'Offence Database'!$A$7:$C$1360,3, )</f>
        <v>-</v>
      </c>
      <c r="Y135" s="10" t="str">
        <f>VLOOKUP(M135,'Offence Database'!$A$7:$C$1360,3, )</f>
        <v>-</v>
      </c>
      <c r="Z135" s="10" t="str">
        <f>VLOOKUP(N135,'Offence Database'!$A$7:$C$1360,3, )</f>
        <v>-</v>
      </c>
      <c r="AA135" s="10" t="str">
        <f>VLOOKUP(O135,'Offence Database'!$A$7:$C$1360,3, )</f>
        <v>-</v>
      </c>
      <c r="AB135" s="10">
        <f t="shared" ref="AB135:AG135" si="290">IF(V135="Non-Bailable",$AB$1,$AC$1)</f>
        <v>0</v>
      </c>
      <c r="AC135" s="10">
        <f t="shared" si="290"/>
        <v>0</v>
      </c>
      <c r="AD135" s="10">
        <f t="shared" si="290"/>
        <v>0</v>
      </c>
      <c r="AE135" s="10">
        <f t="shared" si="290"/>
        <v>0</v>
      </c>
      <c r="AF135" s="10">
        <f t="shared" si="290"/>
        <v>0</v>
      </c>
      <c r="AG135" s="10">
        <f t="shared" si="290"/>
        <v>0</v>
      </c>
      <c r="AH135" s="10">
        <f t="shared" si="1"/>
        <v>0</v>
      </c>
      <c r="AI135" s="17" t="str">
        <f t="shared" si="2"/>
        <v>Bailable</v>
      </c>
      <c r="AJ135" s="10" t="str">
        <f>VLOOKUP(J135,'Offence Database'!$A$7:$D$1360,4, )</f>
        <v>-</v>
      </c>
      <c r="AK135" s="10" t="str">
        <f>VLOOKUP(K135,'Offence Database'!$A$7:$D$1360,4, )</f>
        <v>-</v>
      </c>
      <c r="AL135" s="10" t="str">
        <f>VLOOKUP(L135,'Offence Database'!$A$7:$D$1360,4, )</f>
        <v>-</v>
      </c>
      <c r="AM135" s="10" t="str">
        <f>VLOOKUP(M135,'Offence Database'!$A$7:$D$1360,4, )</f>
        <v>-</v>
      </c>
      <c r="AN135" s="10" t="str">
        <f>VLOOKUP(N135,'Offence Database'!$A$7:$D$1360,4, )</f>
        <v>-</v>
      </c>
      <c r="AO135" s="10" t="str">
        <f>VLOOKUP(O135,'Offence Database'!$A$7:$D$1360,4, )</f>
        <v>-</v>
      </c>
      <c r="AP135" s="10">
        <f t="shared" ref="AP135:AU135" si="291">IF(AJ135="Non-Compoundable",$AB$1,$AC$1)</f>
        <v>0</v>
      </c>
      <c r="AQ135" s="10">
        <f t="shared" si="291"/>
        <v>0</v>
      </c>
      <c r="AR135" s="10">
        <f t="shared" si="291"/>
        <v>0</v>
      </c>
      <c r="AS135" s="10">
        <f t="shared" si="291"/>
        <v>0</v>
      </c>
      <c r="AT135" s="10">
        <f t="shared" si="291"/>
        <v>0</v>
      </c>
      <c r="AU135" s="10">
        <f t="shared" si="291"/>
        <v>0</v>
      </c>
      <c r="AV135" s="10">
        <f t="shared" si="4"/>
        <v>0</v>
      </c>
      <c r="AW135" s="17" t="str">
        <f t="shared" si="5"/>
        <v>Compoundable</v>
      </c>
      <c r="AX135" s="24"/>
      <c r="AY135" s="26">
        <f t="shared" si="6"/>
        <v>2</v>
      </c>
      <c r="AZ135" s="27">
        <f t="shared" si="7"/>
        <v>60</v>
      </c>
      <c r="BA135" s="28">
        <f t="shared" si="8"/>
        <v>0</v>
      </c>
      <c r="BB135" s="28">
        <f t="shared" ca="1" si="9"/>
        <v>0</v>
      </c>
      <c r="BC135" s="29" t="str">
        <f t="shared" si="10"/>
        <v>YES</v>
      </c>
      <c r="BD135" s="10" t="str">
        <f t="shared" si="11"/>
        <v>YES</v>
      </c>
      <c r="BE135" s="29" t="str">
        <f t="shared" ca="1" si="12"/>
        <v>NO</v>
      </c>
      <c r="BF135" s="29" t="str">
        <f t="shared" ca="1" si="13"/>
        <v>YES</v>
      </c>
      <c r="BG135" s="29" t="str">
        <f t="shared" ca="1" si="14"/>
        <v>YES</v>
      </c>
      <c r="BH135" s="29" t="str">
        <f t="shared" ca="1" si="15"/>
        <v>YES</v>
      </c>
      <c r="BI135" s="10">
        <f t="shared" ca="1" si="16"/>
        <v>1</v>
      </c>
      <c r="BJ135" s="28">
        <f t="shared" si="17"/>
        <v>0</v>
      </c>
      <c r="BK135" s="30">
        <f t="shared" si="18"/>
        <v>0</v>
      </c>
      <c r="BL135" s="31">
        <f t="shared" ca="1" si="19"/>
        <v>-119.72328767123288</v>
      </c>
      <c r="BM135" s="28">
        <f t="shared" si="20"/>
        <v>0</v>
      </c>
      <c r="BN135" s="28">
        <f t="shared" si="21"/>
        <v>0</v>
      </c>
      <c r="BO135" s="30">
        <f t="shared" si="22"/>
        <v>0</v>
      </c>
      <c r="BP135" s="31">
        <f t="shared" ca="1" si="23"/>
        <v>-119.72328767123288</v>
      </c>
      <c r="BQ135" s="32">
        <f t="shared" ca="1" si="24"/>
        <v>119.72328767123288</v>
      </c>
      <c r="BR135" s="32"/>
    </row>
    <row r="136" spans="1:70" ht="12" customHeight="1" x14ac:dyDescent="0.25">
      <c r="A136" s="10">
        <f t="shared" si="25"/>
        <v>135</v>
      </c>
      <c r="B136" s="11"/>
      <c r="C136" s="12"/>
      <c r="D136" s="13"/>
      <c r="E136" s="13"/>
      <c r="F136" s="13"/>
      <c r="G136" s="14"/>
      <c r="H136" s="15"/>
      <c r="I136" s="27"/>
      <c r="J136" s="17"/>
      <c r="K136" s="17"/>
      <c r="L136" s="17"/>
      <c r="M136" s="17"/>
      <c r="N136" s="17"/>
      <c r="O136" s="17"/>
      <c r="P136" s="10" t="str">
        <f>VLOOKUP(J136,'Offence Database'!$A$7:$B$1360,2, )</f>
        <v>-</v>
      </c>
      <c r="Q136" s="10" t="str">
        <f>VLOOKUP(K136,'Offence Database'!$A$7:$B$1360,2, )</f>
        <v>-</v>
      </c>
      <c r="R136" s="10" t="str">
        <f>VLOOKUP(L136,'Offence Database'!$A$7:$B$1360,2, )</f>
        <v>-</v>
      </c>
      <c r="S136" s="10" t="str">
        <f>VLOOKUP(M136,'Offence Database'!$A$7:$B$1360,2, )</f>
        <v>-</v>
      </c>
      <c r="T136" s="10" t="str">
        <f>VLOOKUP(N136,'Offence Database'!$A$7:$B$1360,2, )</f>
        <v>-</v>
      </c>
      <c r="U136" s="10" t="str">
        <f>VLOOKUP(O136,'Offence Database'!$A$7:$B$1360,2, )</f>
        <v>-</v>
      </c>
      <c r="V136" s="10" t="str">
        <f>VLOOKUP(J136,'Offence Database'!$A$7:$C$1360,3, )</f>
        <v>-</v>
      </c>
      <c r="W136" s="10" t="str">
        <f>VLOOKUP(K136,'Offence Database'!$A$7:$C$1360,3, )</f>
        <v>-</v>
      </c>
      <c r="X136" s="10" t="str">
        <f>VLOOKUP(L136,'Offence Database'!$A$7:$C$1360,3, )</f>
        <v>-</v>
      </c>
      <c r="Y136" s="10" t="str">
        <f>VLOOKUP(M136,'Offence Database'!$A$7:$C$1360,3, )</f>
        <v>-</v>
      </c>
      <c r="Z136" s="10" t="str">
        <f>VLOOKUP(N136,'Offence Database'!$A$7:$C$1360,3, )</f>
        <v>-</v>
      </c>
      <c r="AA136" s="10" t="str">
        <f>VLOOKUP(O136,'Offence Database'!$A$7:$C$1360,3, )</f>
        <v>-</v>
      </c>
      <c r="AB136" s="10">
        <f t="shared" ref="AB136:AG136" si="292">IF(V136="Non-Bailable",$AB$1,$AC$1)</f>
        <v>0</v>
      </c>
      <c r="AC136" s="10">
        <f t="shared" si="292"/>
        <v>0</v>
      </c>
      <c r="AD136" s="10">
        <f t="shared" si="292"/>
        <v>0</v>
      </c>
      <c r="AE136" s="10">
        <f t="shared" si="292"/>
        <v>0</v>
      </c>
      <c r="AF136" s="10">
        <f t="shared" si="292"/>
        <v>0</v>
      </c>
      <c r="AG136" s="10">
        <f t="shared" si="292"/>
        <v>0</v>
      </c>
      <c r="AH136" s="10">
        <f t="shared" si="1"/>
        <v>0</v>
      </c>
      <c r="AI136" s="17" t="str">
        <f t="shared" si="2"/>
        <v>Bailable</v>
      </c>
      <c r="AJ136" s="10" t="str">
        <f>VLOOKUP(J136,'Offence Database'!$A$7:$D$1360,4, )</f>
        <v>-</v>
      </c>
      <c r="AK136" s="10" t="str">
        <f>VLOOKUP(K136,'Offence Database'!$A$7:$D$1360,4, )</f>
        <v>-</v>
      </c>
      <c r="AL136" s="10" t="str">
        <f>VLOOKUP(L136,'Offence Database'!$A$7:$D$1360,4, )</f>
        <v>-</v>
      </c>
      <c r="AM136" s="10" t="str">
        <f>VLOOKUP(M136,'Offence Database'!$A$7:$D$1360,4, )</f>
        <v>-</v>
      </c>
      <c r="AN136" s="10" t="str">
        <f>VLOOKUP(N136,'Offence Database'!$A$7:$D$1360,4, )</f>
        <v>-</v>
      </c>
      <c r="AO136" s="10" t="str">
        <f>VLOOKUP(O136,'Offence Database'!$A$7:$D$1360,4, )</f>
        <v>-</v>
      </c>
      <c r="AP136" s="10">
        <f t="shared" ref="AP136:AU136" si="293">IF(AJ136="Non-Compoundable",$AB$1,$AC$1)</f>
        <v>0</v>
      </c>
      <c r="AQ136" s="10">
        <f t="shared" si="293"/>
        <v>0</v>
      </c>
      <c r="AR136" s="10">
        <f t="shared" si="293"/>
        <v>0</v>
      </c>
      <c r="AS136" s="10">
        <f t="shared" si="293"/>
        <v>0</v>
      </c>
      <c r="AT136" s="10">
        <f t="shared" si="293"/>
        <v>0</v>
      </c>
      <c r="AU136" s="10">
        <f t="shared" si="293"/>
        <v>0</v>
      </c>
      <c r="AV136" s="10">
        <f t="shared" si="4"/>
        <v>0</v>
      </c>
      <c r="AW136" s="17" t="str">
        <f t="shared" si="5"/>
        <v>Compoundable</v>
      </c>
      <c r="AX136" s="24"/>
      <c r="AY136" s="26">
        <f t="shared" si="6"/>
        <v>2</v>
      </c>
      <c r="AZ136" s="27">
        <f t="shared" si="7"/>
        <v>60</v>
      </c>
      <c r="BA136" s="28">
        <f t="shared" si="8"/>
        <v>0</v>
      </c>
      <c r="BB136" s="28">
        <f t="shared" ca="1" si="9"/>
        <v>0</v>
      </c>
      <c r="BC136" s="29" t="str">
        <f t="shared" si="10"/>
        <v>YES</v>
      </c>
      <c r="BD136" s="10" t="str">
        <f t="shared" si="11"/>
        <v>YES</v>
      </c>
      <c r="BE136" s="29" t="str">
        <f t="shared" ca="1" si="12"/>
        <v>NO</v>
      </c>
      <c r="BF136" s="29" t="str">
        <f t="shared" ca="1" si="13"/>
        <v>YES</v>
      </c>
      <c r="BG136" s="29" t="str">
        <f t="shared" ca="1" si="14"/>
        <v>YES</v>
      </c>
      <c r="BH136" s="29" t="str">
        <f t="shared" ca="1" si="15"/>
        <v>YES</v>
      </c>
      <c r="BI136" s="10">
        <f t="shared" ca="1" si="16"/>
        <v>1</v>
      </c>
      <c r="BJ136" s="28">
        <f t="shared" si="17"/>
        <v>0</v>
      </c>
      <c r="BK136" s="30">
        <f t="shared" si="18"/>
        <v>0</v>
      </c>
      <c r="BL136" s="31">
        <f t="shared" ca="1" si="19"/>
        <v>-119.72328767123288</v>
      </c>
      <c r="BM136" s="28">
        <f t="shared" si="20"/>
        <v>0</v>
      </c>
      <c r="BN136" s="28">
        <f t="shared" si="21"/>
        <v>0</v>
      </c>
      <c r="BO136" s="30">
        <f t="shared" si="22"/>
        <v>0</v>
      </c>
      <c r="BP136" s="31">
        <f t="shared" ca="1" si="23"/>
        <v>-119.72328767123288</v>
      </c>
      <c r="BQ136" s="32">
        <f t="shared" ca="1" si="24"/>
        <v>119.72328767123288</v>
      </c>
      <c r="BR136" s="32"/>
    </row>
    <row r="137" spans="1:70" ht="12" customHeight="1" x14ac:dyDescent="0.25">
      <c r="A137" s="10">
        <f t="shared" si="25"/>
        <v>136</v>
      </c>
      <c r="B137" s="11"/>
      <c r="C137" s="12"/>
      <c r="D137" s="13"/>
      <c r="E137" s="13"/>
      <c r="F137" s="13"/>
      <c r="G137" s="14"/>
      <c r="H137" s="15"/>
      <c r="I137" s="27"/>
      <c r="J137" s="17"/>
      <c r="K137" s="17"/>
      <c r="L137" s="17"/>
      <c r="M137" s="17"/>
      <c r="N137" s="17"/>
      <c r="O137" s="17"/>
      <c r="P137" s="10" t="str">
        <f>VLOOKUP(J137,'Offence Database'!$A$7:$B$1360,2, )</f>
        <v>-</v>
      </c>
      <c r="Q137" s="10" t="str">
        <f>VLOOKUP(K137,'Offence Database'!$A$7:$B$1360,2, )</f>
        <v>-</v>
      </c>
      <c r="R137" s="10" t="str">
        <f>VLOOKUP(L137,'Offence Database'!$A$7:$B$1360,2, )</f>
        <v>-</v>
      </c>
      <c r="S137" s="10" t="str">
        <f>VLOOKUP(M137,'Offence Database'!$A$7:$B$1360,2, )</f>
        <v>-</v>
      </c>
      <c r="T137" s="10" t="str">
        <f>VLOOKUP(N137,'Offence Database'!$A$7:$B$1360,2, )</f>
        <v>-</v>
      </c>
      <c r="U137" s="10" t="str">
        <f>VLOOKUP(O137,'Offence Database'!$A$7:$B$1360,2, )</f>
        <v>-</v>
      </c>
      <c r="V137" s="10" t="str">
        <f>VLOOKUP(J137,'Offence Database'!$A$7:$C$1360,3, )</f>
        <v>-</v>
      </c>
      <c r="W137" s="10" t="str">
        <f>VLOOKUP(K137,'Offence Database'!$A$7:$C$1360,3, )</f>
        <v>-</v>
      </c>
      <c r="X137" s="10" t="str">
        <f>VLOOKUP(L137,'Offence Database'!$A$7:$C$1360,3, )</f>
        <v>-</v>
      </c>
      <c r="Y137" s="10" t="str">
        <f>VLOOKUP(M137,'Offence Database'!$A$7:$C$1360,3, )</f>
        <v>-</v>
      </c>
      <c r="Z137" s="10" t="str">
        <f>VLOOKUP(N137,'Offence Database'!$A$7:$C$1360,3, )</f>
        <v>-</v>
      </c>
      <c r="AA137" s="10" t="str">
        <f>VLOOKUP(O137,'Offence Database'!$A$7:$C$1360,3, )</f>
        <v>-</v>
      </c>
      <c r="AB137" s="10">
        <f t="shared" ref="AB137:AG137" si="294">IF(V137="Non-Bailable",$AB$1,$AC$1)</f>
        <v>0</v>
      </c>
      <c r="AC137" s="10">
        <f t="shared" si="294"/>
        <v>0</v>
      </c>
      <c r="AD137" s="10">
        <f t="shared" si="294"/>
        <v>0</v>
      </c>
      <c r="AE137" s="10">
        <f t="shared" si="294"/>
        <v>0</v>
      </c>
      <c r="AF137" s="10">
        <f t="shared" si="294"/>
        <v>0</v>
      </c>
      <c r="AG137" s="10">
        <f t="shared" si="294"/>
        <v>0</v>
      </c>
      <c r="AH137" s="10">
        <f t="shared" si="1"/>
        <v>0</v>
      </c>
      <c r="AI137" s="17" t="str">
        <f t="shared" si="2"/>
        <v>Bailable</v>
      </c>
      <c r="AJ137" s="10" t="str">
        <f>VLOOKUP(J137,'Offence Database'!$A$7:$D$1360,4, )</f>
        <v>-</v>
      </c>
      <c r="AK137" s="10" t="str">
        <f>VLOOKUP(K137,'Offence Database'!$A$7:$D$1360,4, )</f>
        <v>-</v>
      </c>
      <c r="AL137" s="10" t="str">
        <f>VLOOKUP(L137,'Offence Database'!$A$7:$D$1360,4, )</f>
        <v>-</v>
      </c>
      <c r="AM137" s="10" t="str">
        <f>VLOOKUP(M137,'Offence Database'!$A$7:$D$1360,4, )</f>
        <v>-</v>
      </c>
      <c r="AN137" s="10" t="str">
        <f>VLOOKUP(N137,'Offence Database'!$A$7:$D$1360,4, )</f>
        <v>-</v>
      </c>
      <c r="AO137" s="10" t="str">
        <f>VLOOKUP(O137,'Offence Database'!$A$7:$D$1360,4, )</f>
        <v>-</v>
      </c>
      <c r="AP137" s="10">
        <f t="shared" ref="AP137:AU137" si="295">IF(AJ137="Non-Compoundable",$AB$1,$AC$1)</f>
        <v>0</v>
      </c>
      <c r="AQ137" s="10">
        <f t="shared" si="295"/>
        <v>0</v>
      </c>
      <c r="AR137" s="10">
        <f t="shared" si="295"/>
        <v>0</v>
      </c>
      <c r="AS137" s="10">
        <f t="shared" si="295"/>
        <v>0</v>
      </c>
      <c r="AT137" s="10">
        <f t="shared" si="295"/>
        <v>0</v>
      </c>
      <c r="AU137" s="10">
        <f t="shared" si="295"/>
        <v>0</v>
      </c>
      <c r="AV137" s="10">
        <f t="shared" si="4"/>
        <v>0</v>
      </c>
      <c r="AW137" s="17" t="str">
        <f t="shared" si="5"/>
        <v>Compoundable</v>
      </c>
      <c r="AX137" s="24"/>
      <c r="AY137" s="26">
        <f t="shared" si="6"/>
        <v>2</v>
      </c>
      <c r="AZ137" s="27">
        <f t="shared" si="7"/>
        <v>60</v>
      </c>
      <c r="BA137" s="28">
        <f t="shared" si="8"/>
        <v>0</v>
      </c>
      <c r="BB137" s="28">
        <f t="shared" ca="1" si="9"/>
        <v>0</v>
      </c>
      <c r="BC137" s="29" t="str">
        <f t="shared" si="10"/>
        <v>YES</v>
      </c>
      <c r="BD137" s="10" t="str">
        <f t="shared" si="11"/>
        <v>YES</v>
      </c>
      <c r="BE137" s="29" t="str">
        <f t="shared" ca="1" si="12"/>
        <v>NO</v>
      </c>
      <c r="BF137" s="29" t="str">
        <f t="shared" ca="1" si="13"/>
        <v>YES</v>
      </c>
      <c r="BG137" s="29" t="str">
        <f t="shared" ca="1" si="14"/>
        <v>YES</v>
      </c>
      <c r="BH137" s="29" t="str">
        <f t="shared" ca="1" si="15"/>
        <v>YES</v>
      </c>
      <c r="BI137" s="10">
        <f t="shared" ca="1" si="16"/>
        <v>1</v>
      </c>
      <c r="BJ137" s="28">
        <f t="shared" si="17"/>
        <v>0</v>
      </c>
      <c r="BK137" s="30">
        <f t="shared" si="18"/>
        <v>0</v>
      </c>
      <c r="BL137" s="31">
        <f t="shared" ca="1" si="19"/>
        <v>-119.72328767123288</v>
      </c>
      <c r="BM137" s="28">
        <f t="shared" si="20"/>
        <v>0</v>
      </c>
      <c r="BN137" s="28">
        <f t="shared" si="21"/>
        <v>0</v>
      </c>
      <c r="BO137" s="30">
        <f t="shared" si="22"/>
        <v>0</v>
      </c>
      <c r="BP137" s="31">
        <f t="shared" ca="1" si="23"/>
        <v>-119.72328767123288</v>
      </c>
      <c r="BQ137" s="32">
        <f t="shared" ca="1" si="24"/>
        <v>119.72328767123288</v>
      </c>
      <c r="BR137" s="32"/>
    </row>
    <row r="138" spans="1:70" ht="12" customHeight="1" x14ac:dyDescent="0.25">
      <c r="A138" s="10">
        <f t="shared" si="25"/>
        <v>137</v>
      </c>
      <c r="B138" s="11"/>
      <c r="C138" s="12"/>
      <c r="D138" s="13"/>
      <c r="E138" s="13"/>
      <c r="F138" s="13"/>
      <c r="G138" s="14"/>
      <c r="H138" s="15"/>
      <c r="I138" s="27"/>
      <c r="J138" s="17"/>
      <c r="K138" s="17"/>
      <c r="L138" s="17"/>
      <c r="M138" s="17"/>
      <c r="N138" s="17"/>
      <c r="O138" s="17"/>
      <c r="P138" s="10" t="str">
        <f>VLOOKUP(J138,'Offence Database'!$A$7:$B$1360,2, )</f>
        <v>-</v>
      </c>
      <c r="Q138" s="10" t="str">
        <f>VLOOKUP(K138,'Offence Database'!$A$7:$B$1360,2, )</f>
        <v>-</v>
      </c>
      <c r="R138" s="10" t="str">
        <f>VLOOKUP(L138,'Offence Database'!$A$7:$B$1360,2, )</f>
        <v>-</v>
      </c>
      <c r="S138" s="10" t="str">
        <f>VLOOKUP(M138,'Offence Database'!$A$7:$B$1360,2, )</f>
        <v>-</v>
      </c>
      <c r="T138" s="10" t="str">
        <f>VLOOKUP(N138,'Offence Database'!$A$7:$B$1360,2, )</f>
        <v>-</v>
      </c>
      <c r="U138" s="10" t="str">
        <f>VLOOKUP(O138,'Offence Database'!$A$7:$B$1360,2, )</f>
        <v>-</v>
      </c>
      <c r="V138" s="10" t="str">
        <f>VLOOKUP(J138,'Offence Database'!$A$7:$C$1360,3, )</f>
        <v>-</v>
      </c>
      <c r="W138" s="10" t="str">
        <f>VLOOKUP(K138,'Offence Database'!$A$7:$C$1360,3, )</f>
        <v>-</v>
      </c>
      <c r="X138" s="10" t="str">
        <f>VLOOKUP(L138,'Offence Database'!$A$7:$C$1360,3, )</f>
        <v>-</v>
      </c>
      <c r="Y138" s="10" t="str">
        <f>VLOOKUP(M138,'Offence Database'!$A$7:$C$1360,3, )</f>
        <v>-</v>
      </c>
      <c r="Z138" s="10" t="str">
        <f>VLOOKUP(N138,'Offence Database'!$A$7:$C$1360,3, )</f>
        <v>-</v>
      </c>
      <c r="AA138" s="10" t="str">
        <f>VLOOKUP(O138,'Offence Database'!$A$7:$C$1360,3, )</f>
        <v>-</v>
      </c>
      <c r="AB138" s="10">
        <f t="shared" ref="AB138:AG138" si="296">IF(V138="Non-Bailable",$AB$1,$AC$1)</f>
        <v>0</v>
      </c>
      <c r="AC138" s="10">
        <f t="shared" si="296"/>
        <v>0</v>
      </c>
      <c r="AD138" s="10">
        <f t="shared" si="296"/>
        <v>0</v>
      </c>
      <c r="AE138" s="10">
        <f t="shared" si="296"/>
        <v>0</v>
      </c>
      <c r="AF138" s="10">
        <f t="shared" si="296"/>
        <v>0</v>
      </c>
      <c r="AG138" s="10">
        <f t="shared" si="296"/>
        <v>0</v>
      </c>
      <c r="AH138" s="10">
        <f t="shared" si="1"/>
        <v>0</v>
      </c>
      <c r="AI138" s="17" t="str">
        <f t="shared" si="2"/>
        <v>Bailable</v>
      </c>
      <c r="AJ138" s="10" t="str">
        <f>VLOOKUP(J138,'Offence Database'!$A$7:$D$1360,4, )</f>
        <v>-</v>
      </c>
      <c r="AK138" s="10" t="str">
        <f>VLOOKUP(K138,'Offence Database'!$A$7:$D$1360,4, )</f>
        <v>-</v>
      </c>
      <c r="AL138" s="10" t="str">
        <f>VLOOKUP(L138,'Offence Database'!$A$7:$D$1360,4, )</f>
        <v>-</v>
      </c>
      <c r="AM138" s="10" t="str">
        <f>VLOOKUP(M138,'Offence Database'!$A$7:$D$1360,4, )</f>
        <v>-</v>
      </c>
      <c r="AN138" s="10" t="str">
        <f>VLOOKUP(N138,'Offence Database'!$A$7:$D$1360,4, )</f>
        <v>-</v>
      </c>
      <c r="AO138" s="10" t="str">
        <f>VLOOKUP(O138,'Offence Database'!$A$7:$D$1360,4, )</f>
        <v>-</v>
      </c>
      <c r="AP138" s="10">
        <f t="shared" ref="AP138:AU138" si="297">IF(AJ138="Non-Compoundable",$AB$1,$AC$1)</f>
        <v>0</v>
      </c>
      <c r="AQ138" s="10">
        <f t="shared" si="297"/>
        <v>0</v>
      </c>
      <c r="AR138" s="10">
        <f t="shared" si="297"/>
        <v>0</v>
      </c>
      <c r="AS138" s="10">
        <f t="shared" si="297"/>
        <v>0</v>
      </c>
      <c r="AT138" s="10">
        <f t="shared" si="297"/>
        <v>0</v>
      </c>
      <c r="AU138" s="10">
        <f t="shared" si="297"/>
        <v>0</v>
      </c>
      <c r="AV138" s="10">
        <f t="shared" si="4"/>
        <v>0</v>
      </c>
      <c r="AW138" s="17" t="str">
        <f t="shared" si="5"/>
        <v>Compoundable</v>
      </c>
      <c r="AX138" s="24"/>
      <c r="AY138" s="26">
        <f t="shared" si="6"/>
        <v>2</v>
      </c>
      <c r="AZ138" s="27">
        <f t="shared" si="7"/>
        <v>60</v>
      </c>
      <c r="BA138" s="28">
        <f t="shared" si="8"/>
        <v>0</v>
      </c>
      <c r="BB138" s="28">
        <f t="shared" ca="1" si="9"/>
        <v>0</v>
      </c>
      <c r="BC138" s="29" t="str">
        <f t="shared" si="10"/>
        <v>YES</v>
      </c>
      <c r="BD138" s="10" t="str">
        <f t="shared" si="11"/>
        <v>YES</v>
      </c>
      <c r="BE138" s="29" t="str">
        <f t="shared" ca="1" si="12"/>
        <v>NO</v>
      </c>
      <c r="BF138" s="29" t="str">
        <f t="shared" ca="1" si="13"/>
        <v>YES</v>
      </c>
      <c r="BG138" s="29" t="str">
        <f t="shared" ca="1" si="14"/>
        <v>YES</v>
      </c>
      <c r="BH138" s="29" t="str">
        <f t="shared" ca="1" si="15"/>
        <v>YES</v>
      </c>
      <c r="BI138" s="10">
        <f t="shared" ca="1" si="16"/>
        <v>1</v>
      </c>
      <c r="BJ138" s="28">
        <f t="shared" si="17"/>
        <v>0</v>
      </c>
      <c r="BK138" s="30">
        <f t="shared" si="18"/>
        <v>0</v>
      </c>
      <c r="BL138" s="31">
        <f t="shared" ca="1" si="19"/>
        <v>-119.72328767123288</v>
      </c>
      <c r="BM138" s="28">
        <f t="shared" si="20"/>
        <v>0</v>
      </c>
      <c r="BN138" s="28">
        <f t="shared" si="21"/>
        <v>0</v>
      </c>
      <c r="BO138" s="30">
        <f t="shared" si="22"/>
        <v>0</v>
      </c>
      <c r="BP138" s="31">
        <f t="shared" ca="1" si="23"/>
        <v>-119.72328767123288</v>
      </c>
      <c r="BQ138" s="32">
        <f t="shared" ca="1" si="24"/>
        <v>119.72328767123288</v>
      </c>
      <c r="BR138" s="32"/>
    </row>
    <row r="139" spans="1:70" ht="12" customHeight="1" x14ac:dyDescent="0.25">
      <c r="A139" s="10">
        <f t="shared" si="25"/>
        <v>138</v>
      </c>
      <c r="B139" s="11"/>
      <c r="C139" s="12"/>
      <c r="D139" s="13"/>
      <c r="E139" s="13"/>
      <c r="F139" s="13"/>
      <c r="G139" s="14"/>
      <c r="H139" s="15"/>
      <c r="I139" s="27"/>
      <c r="J139" s="17"/>
      <c r="K139" s="17"/>
      <c r="L139" s="17"/>
      <c r="M139" s="17"/>
      <c r="N139" s="17"/>
      <c r="O139" s="17"/>
      <c r="P139" s="10" t="str">
        <f>VLOOKUP(J139,'Offence Database'!$A$7:$B$1360,2, )</f>
        <v>-</v>
      </c>
      <c r="Q139" s="10" t="str">
        <f>VLOOKUP(K139,'Offence Database'!$A$7:$B$1360,2, )</f>
        <v>-</v>
      </c>
      <c r="R139" s="10" t="str">
        <f>VLOOKUP(L139,'Offence Database'!$A$7:$B$1360,2, )</f>
        <v>-</v>
      </c>
      <c r="S139" s="10" t="str">
        <f>VLOOKUP(M139,'Offence Database'!$A$7:$B$1360,2, )</f>
        <v>-</v>
      </c>
      <c r="T139" s="10" t="str">
        <f>VLOOKUP(N139,'Offence Database'!$A$7:$B$1360,2, )</f>
        <v>-</v>
      </c>
      <c r="U139" s="10" t="str">
        <f>VLOOKUP(O139,'Offence Database'!$A$7:$B$1360,2, )</f>
        <v>-</v>
      </c>
      <c r="V139" s="10" t="str">
        <f>VLOOKUP(J139,'Offence Database'!$A$7:$C$1360,3, )</f>
        <v>-</v>
      </c>
      <c r="W139" s="10" t="str">
        <f>VLOOKUP(K139,'Offence Database'!$A$7:$C$1360,3, )</f>
        <v>-</v>
      </c>
      <c r="X139" s="10" t="str">
        <f>VLOOKUP(L139,'Offence Database'!$A$7:$C$1360,3, )</f>
        <v>-</v>
      </c>
      <c r="Y139" s="10" t="str">
        <f>VLOOKUP(M139,'Offence Database'!$A$7:$C$1360,3, )</f>
        <v>-</v>
      </c>
      <c r="Z139" s="10" t="str">
        <f>VLOOKUP(N139,'Offence Database'!$A$7:$C$1360,3, )</f>
        <v>-</v>
      </c>
      <c r="AA139" s="10" t="str">
        <f>VLOOKUP(O139,'Offence Database'!$A$7:$C$1360,3, )</f>
        <v>-</v>
      </c>
      <c r="AB139" s="10">
        <f t="shared" ref="AB139:AG139" si="298">IF(V139="Non-Bailable",$AB$1,$AC$1)</f>
        <v>0</v>
      </c>
      <c r="AC139" s="10">
        <f t="shared" si="298"/>
        <v>0</v>
      </c>
      <c r="AD139" s="10">
        <f t="shared" si="298"/>
        <v>0</v>
      </c>
      <c r="AE139" s="10">
        <f t="shared" si="298"/>
        <v>0</v>
      </c>
      <c r="AF139" s="10">
        <f t="shared" si="298"/>
        <v>0</v>
      </c>
      <c r="AG139" s="10">
        <f t="shared" si="298"/>
        <v>0</v>
      </c>
      <c r="AH139" s="10">
        <f t="shared" si="1"/>
        <v>0</v>
      </c>
      <c r="AI139" s="17" t="str">
        <f t="shared" si="2"/>
        <v>Bailable</v>
      </c>
      <c r="AJ139" s="10" t="str">
        <f>VLOOKUP(J139,'Offence Database'!$A$7:$D$1360,4, )</f>
        <v>-</v>
      </c>
      <c r="AK139" s="10" t="str">
        <f>VLOOKUP(K139,'Offence Database'!$A$7:$D$1360,4, )</f>
        <v>-</v>
      </c>
      <c r="AL139" s="10" t="str">
        <f>VLOOKUP(L139,'Offence Database'!$A$7:$D$1360,4, )</f>
        <v>-</v>
      </c>
      <c r="AM139" s="10" t="str">
        <f>VLOOKUP(M139,'Offence Database'!$A$7:$D$1360,4, )</f>
        <v>-</v>
      </c>
      <c r="AN139" s="10" t="str">
        <f>VLOOKUP(N139,'Offence Database'!$A$7:$D$1360,4, )</f>
        <v>-</v>
      </c>
      <c r="AO139" s="10" t="str">
        <f>VLOOKUP(O139,'Offence Database'!$A$7:$D$1360,4, )</f>
        <v>-</v>
      </c>
      <c r="AP139" s="10">
        <f t="shared" ref="AP139:AU139" si="299">IF(AJ139="Non-Compoundable",$AB$1,$AC$1)</f>
        <v>0</v>
      </c>
      <c r="AQ139" s="10">
        <f t="shared" si="299"/>
        <v>0</v>
      </c>
      <c r="AR139" s="10">
        <f t="shared" si="299"/>
        <v>0</v>
      </c>
      <c r="AS139" s="10">
        <f t="shared" si="299"/>
        <v>0</v>
      </c>
      <c r="AT139" s="10">
        <f t="shared" si="299"/>
        <v>0</v>
      </c>
      <c r="AU139" s="10">
        <f t="shared" si="299"/>
        <v>0</v>
      </c>
      <c r="AV139" s="10">
        <f t="shared" si="4"/>
        <v>0</v>
      </c>
      <c r="AW139" s="17" t="str">
        <f t="shared" si="5"/>
        <v>Compoundable</v>
      </c>
      <c r="AX139" s="24"/>
      <c r="AY139" s="26">
        <f t="shared" si="6"/>
        <v>2</v>
      </c>
      <c r="AZ139" s="27">
        <f t="shared" si="7"/>
        <v>60</v>
      </c>
      <c r="BA139" s="28">
        <f t="shared" si="8"/>
        <v>0</v>
      </c>
      <c r="BB139" s="28">
        <f t="shared" ca="1" si="9"/>
        <v>0</v>
      </c>
      <c r="BC139" s="29" t="str">
        <f t="shared" si="10"/>
        <v>YES</v>
      </c>
      <c r="BD139" s="10" t="str">
        <f t="shared" si="11"/>
        <v>YES</v>
      </c>
      <c r="BE139" s="29" t="str">
        <f t="shared" ca="1" si="12"/>
        <v>NO</v>
      </c>
      <c r="BF139" s="29" t="str">
        <f t="shared" ca="1" si="13"/>
        <v>YES</v>
      </c>
      <c r="BG139" s="29" t="str">
        <f t="shared" ca="1" si="14"/>
        <v>YES</v>
      </c>
      <c r="BH139" s="29" t="str">
        <f t="shared" ca="1" si="15"/>
        <v>YES</v>
      </c>
      <c r="BI139" s="10">
        <f t="shared" ca="1" si="16"/>
        <v>1</v>
      </c>
      <c r="BJ139" s="28">
        <f t="shared" si="17"/>
        <v>0</v>
      </c>
      <c r="BK139" s="30">
        <f t="shared" si="18"/>
        <v>0</v>
      </c>
      <c r="BL139" s="31">
        <f t="shared" ca="1" si="19"/>
        <v>-119.72328767123288</v>
      </c>
      <c r="BM139" s="28">
        <f t="shared" si="20"/>
        <v>0</v>
      </c>
      <c r="BN139" s="28">
        <f t="shared" si="21"/>
        <v>0</v>
      </c>
      <c r="BO139" s="30">
        <f t="shared" si="22"/>
        <v>0</v>
      </c>
      <c r="BP139" s="31">
        <f t="shared" ca="1" si="23"/>
        <v>-119.72328767123288</v>
      </c>
      <c r="BQ139" s="32">
        <f t="shared" ca="1" si="24"/>
        <v>119.72328767123288</v>
      </c>
      <c r="BR139" s="32"/>
    </row>
    <row r="140" spans="1:70" ht="12" customHeight="1" x14ac:dyDescent="0.25">
      <c r="A140" s="10">
        <f t="shared" si="25"/>
        <v>139</v>
      </c>
      <c r="B140" s="11"/>
      <c r="C140" s="12"/>
      <c r="D140" s="13"/>
      <c r="E140" s="13"/>
      <c r="F140" s="13"/>
      <c r="G140" s="14"/>
      <c r="H140" s="15"/>
      <c r="I140" s="27"/>
      <c r="J140" s="17"/>
      <c r="K140" s="17"/>
      <c r="L140" s="17"/>
      <c r="M140" s="17"/>
      <c r="N140" s="17"/>
      <c r="O140" s="17"/>
      <c r="P140" s="10" t="str">
        <f>VLOOKUP(J140,'Offence Database'!$A$7:$B$1360,2, )</f>
        <v>-</v>
      </c>
      <c r="Q140" s="10" t="str">
        <f>VLOOKUP(K140,'Offence Database'!$A$7:$B$1360,2, )</f>
        <v>-</v>
      </c>
      <c r="R140" s="10" t="str">
        <f>VLOOKUP(L140,'Offence Database'!$A$7:$B$1360,2, )</f>
        <v>-</v>
      </c>
      <c r="S140" s="10" t="str">
        <f>VLOOKUP(M140,'Offence Database'!$A$7:$B$1360,2, )</f>
        <v>-</v>
      </c>
      <c r="T140" s="10" t="str">
        <f>VLOOKUP(N140,'Offence Database'!$A$7:$B$1360,2, )</f>
        <v>-</v>
      </c>
      <c r="U140" s="10" t="str">
        <f>VLOOKUP(O140,'Offence Database'!$A$7:$B$1360,2, )</f>
        <v>-</v>
      </c>
      <c r="V140" s="10" t="str">
        <f>VLOOKUP(J140,'Offence Database'!$A$7:$C$1360,3, )</f>
        <v>-</v>
      </c>
      <c r="W140" s="10" t="str">
        <f>VLOOKUP(K140,'Offence Database'!$A$7:$C$1360,3, )</f>
        <v>-</v>
      </c>
      <c r="X140" s="10" t="str">
        <f>VLOOKUP(L140,'Offence Database'!$A$7:$C$1360,3, )</f>
        <v>-</v>
      </c>
      <c r="Y140" s="10" t="str">
        <f>VLOOKUP(M140,'Offence Database'!$A$7:$C$1360,3, )</f>
        <v>-</v>
      </c>
      <c r="Z140" s="10" t="str">
        <f>VLOOKUP(N140,'Offence Database'!$A$7:$C$1360,3, )</f>
        <v>-</v>
      </c>
      <c r="AA140" s="10" t="str">
        <f>VLOOKUP(O140,'Offence Database'!$A$7:$C$1360,3, )</f>
        <v>-</v>
      </c>
      <c r="AB140" s="10">
        <f t="shared" ref="AB140:AG140" si="300">IF(V140="Non-Bailable",$AB$1,$AC$1)</f>
        <v>0</v>
      </c>
      <c r="AC140" s="10">
        <f t="shared" si="300"/>
        <v>0</v>
      </c>
      <c r="AD140" s="10">
        <f t="shared" si="300"/>
        <v>0</v>
      </c>
      <c r="AE140" s="10">
        <f t="shared" si="300"/>
        <v>0</v>
      </c>
      <c r="AF140" s="10">
        <f t="shared" si="300"/>
        <v>0</v>
      </c>
      <c r="AG140" s="10">
        <f t="shared" si="300"/>
        <v>0</v>
      </c>
      <c r="AH140" s="10">
        <f t="shared" si="1"/>
        <v>0</v>
      </c>
      <c r="AI140" s="17" t="str">
        <f t="shared" si="2"/>
        <v>Bailable</v>
      </c>
      <c r="AJ140" s="10" t="str">
        <f>VLOOKUP(J140,'Offence Database'!$A$7:$D$1360,4, )</f>
        <v>-</v>
      </c>
      <c r="AK140" s="10" t="str">
        <f>VLOOKUP(K140,'Offence Database'!$A$7:$D$1360,4, )</f>
        <v>-</v>
      </c>
      <c r="AL140" s="10" t="str">
        <f>VLOOKUP(L140,'Offence Database'!$A$7:$D$1360,4, )</f>
        <v>-</v>
      </c>
      <c r="AM140" s="10" t="str">
        <f>VLOOKUP(M140,'Offence Database'!$A$7:$D$1360,4, )</f>
        <v>-</v>
      </c>
      <c r="AN140" s="10" t="str">
        <f>VLOOKUP(N140,'Offence Database'!$A$7:$D$1360,4, )</f>
        <v>-</v>
      </c>
      <c r="AO140" s="10" t="str">
        <f>VLOOKUP(O140,'Offence Database'!$A$7:$D$1360,4, )</f>
        <v>-</v>
      </c>
      <c r="AP140" s="10">
        <f t="shared" ref="AP140:AU140" si="301">IF(AJ140="Non-Compoundable",$AB$1,$AC$1)</f>
        <v>0</v>
      </c>
      <c r="AQ140" s="10">
        <f t="shared" si="301"/>
        <v>0</v>
      </c>
      <c r="AR140" s="10">
        <f t="shared" si="301"/>
        <v>0</v>
      </c>
      <c r="AS140" s="10">
        <f t="shared" si="301"/>
        <v>0</v>
      </c>
      <c r="AT140" s="10">
        <f t="shared" si="301"/>
        <v>0</v>
      </c>
      <c r="AU140" s="10">
        <f t="shared" si="301"/>
        <v>0</v>
      </c>
      <c r="AV140" s="10">
        <f t="shared" si="4"/>
        <v>0</v>
      </c>
      <c r="AW140" s="17" t="str">
        <f t="shared" si="5"/>
        <v>Compoundable</v>
      </c>
      <c r="AX140" s="24"/>
      <c r="AY140" s="26">
        <f t="shared" si="6"/>
        <v>2</v>
      </c>
      <c r="AZ140" s="27">
        <f t="shared" si="7"/>
        <v>60</v>
      </c>
      <c r="BA140" s="28">
        <f t="shared" si="8"/>
        <v>0</v>
      </c>
      <c r="BB140" s="28">
        <f t="shared" ca="1" si="9"/>
        <v>0</v>
      </c>
      <c r="BC140" s="29" t="str">
        <f t="shared" si="10"/>
        <v>YES</v>
      </c>
      <c r="BD140" s="10" t="str">
        <f t="shared" si="11"/>
        <v>YES</v>
      </c>
      <c r="BE140" s="29" t="str">
        <f t="shared" ca="1" si="12"/>
        <v>NO</v>
      </c>
      <c r="BF140" s="29" t="str">
        <f t="shared" ca="1" si="13"/>
        <v>YES</v>
      </c>
      <c r="BG140" s="29" t="str">
        <f t="shared" ca="1" si="14"/>
        <v>YES</v>
      </c>
      <c r="BH140" s="29" t="str">
        <f t="shared" ca="1" si="15"/>
        <v>YES</v>
      </c>
      <c r="BI140" s="10">
        <f t="shared" ca="1" si="16"/>
        <v>1</v>
      </c>
      <c r="BJ140" s="28">
        <f t="shared" si="17"/>
        <v>0</v>
      </c>
      <c r="BK140" s="30">
        <f t="shared" si="18"/>
        <v>0</v>
      </c>
      <c r="BL140" s="31">
        <f t="shared" ca="1" si="19"/>
        <v>-119.72328767123288</v>
      </c>
      <c r="BM140" s="28">
        <f t="shared" si="20"/>
        <v>0</v>
      </c>
      <c r="BN140" s="28">
        <f t="shared" si="21"/>
        <v>0</v>
      </c>
      <c r="BO140" s="30">
        <f t="shared" si="22"/>
        <v>0</v>
      </c>
      <c r="BP140" s="31">
        <f t="shared" ca="1" si="23"/>
        <v>-119.72328767123288</v>
      </c>
      <c r="BQ140" s="32">
        <f t="shared" ca="1" si="24"/>
        <v>119.72328767123288</v>
      </c>
      <c r="BR140" s="32"/>
    </row>
    <row r="141" spans="1:70" ht="12" customHeight="1" x14ac:dyDescent="0.25">
      <c r="A141" s="10">
        <f t="shared" si="25"/>
        <v>140</v>
      </c>
      <c r="B141" s="11"/>
      <c r="C141" s="12"/>
      <c r="D141" s="13"/>
      <c r="E141" s="13"/>
      <c r="F141" s="13"/>
      <c r="G141" s="14"/>
      <c r="H141" s="15"/>
      <c r="I141" s="27"/>
      <c r="J141" s="17"/>
      <c r="K141" s="17"/>
      <c r="L141" s="17"/>
      <c r="M141" s="17"/>
      <c r="N141" s="17"/>
      <c r="O141" s="17"/>
      <c r="P141" s="10" t="str">
        <f>VLOOKUP(J141,'Offence Database'!$A$7:$B$1360,2, )</f>
        <v>-</v>
      </c>
      <c r="Q141" s="10" t="str">
        <f>VLOOKUP(K141,'Offence Database'!$A$7:$B$1360,2, )</f>
        <v>-</v>
      </c>
      <c r="R141" s="10" t="str">
        <f>VLOOKUP(L141,'Offence Database'!$A$7:$B$1360,2, )</f>
        <v>-</v>
      </c>
      <c r="S141" s="10" t="str">
        <f>VLOOKUP(M141,'Offence Database'!$A$7:$B$1360,2, )</f>
        <v>-</v>
      </c>
      <c r="T141" s="10" t="str">
        <f>VLOOKUP(N141,'Offence Database'!$A$7:$B$1360,2, )</f>
        <v>-</v>
      </c>
      <c r="U141" s="10" t="str">
        <f>VLOOKUP(O141,'Offence Database'!$A$7:$B$1360,2, )</f>
        <v>-</v>
      </c>
      <c r="V141" s="10" t="str">
        <f>VLOOKUP(J141,'Offence Database'!$A$7:$C$1360,3, )</f>
        <v>-</v>
      </c>
      <c r="W141" s="10" t="str">
        <f>VLOOKUP(K141,'Offence Database'!$A$7:$C$1360,3, )</f>
        <v>-</v>
      </c>
      <c r="X141" s="10" t="str">
        <f>VLOOKUP(L141,'Offence Database'!$A$7:$C$1360,3, )</f>
        <v>-</v>
      </c>
      <c r="Y141" s="10" t="str">
        <f>VLOOKUP(M141,'Offence Database'!$A$7:$C$1360,3, )</f>
        <v>-</v>
      </c>
      <c r="Z141" s="10" t="str">
        <f>VLOOKUP(N141,'Offence Database'!$A$7:$C$1360,3, )</f>
        <v>-</v>
      </c>
      <c r="AA141" s="10" t="str">
        <f>VLOOKUP(O141,'Offence Database'!$A$7:$C$1360,3, )</f>
        <v>-</v>
      </c>
      <c r="AB141" s="10">
        <f t="shared" ref="AB141:AG141" si="302">IF(V141="Non-Bailable",$AB$1,$AC$1)</f>
        <v>0</v>
      </c>
      <c r="AC141" s="10">
        <f t="shared" si="302"/>
        <v>0</v>
      </c>
      <c r="AD141" s="10">
        <f t="shared" si="302"/>
        <v>0</v>
      </c>
      <c r="AE141" s="10">
        <f t="shared" si="302"/>
        <v>0</v>
      </c>
      <c r="AF141" s="10">
        <f t="shared" si="302"/>
        <v>0</v>
      </c>
      <c r="AG141" s="10">
        <f t="shared" si="302"/>
        <v>0</v>
      </c>
      <c r="AH141" s="10">
        <f t="shared" si="1"/>
        <v>0</v>
      </c>
      <c r="AI141" s="17" t="str">
        <f t="shared" si="2"/>
        <v>Bailable</v>
      </c>
      <c r="AJ141" s="10" t="str">
        <f>VLOOKUP(J141,'Offence Database'!$A$7:$D$1360,4, )</f>
        <v>-</v>
      </c>
      <c r="AK141" s="10" t="str">
        <f>VLOOKUP(K141,'Offence Database'!$A$7:$D$1360,4, )</f>
        <v>-</v>
      </c>
      <c r="AL141" s="10" t="str">
        <f>VLOOKUP(L141,'Offence Database'!$A$7:$D$1360,4, )</f>
        <v>-</v>
      </c>
      <c r="AM141" s="10" t="str">
        <f>VLOOKUP(M141,'Offence Database'!$A$7:$D$1360,4, )</f>
        <v>-</v>
      </c>
      <c r="AN141" s="10" t="str">
        <f>VLOOKUP(N141,'Offence Database'!$A$7:$D$1360,4, )</f>
        <v>-</v>
      </c>
      <c r="AO141" s="10" t="str">
        <f>VLOOKUP(O141,'Offence Database'!$A$7:$D$1360,4, )</f>
        <v>-</v>
      </c>
      <c r="AP141" s="10">
        <f t="shared" ref="AP141:AU141" si="303">IF(AJ141="Non-Compoundable",$AB$1,$AC$1)</f>
        <v>0</v>
      </c>
      <c r="AQ141" s="10">
        <f t="shared" si="303"/>
        <v>0</v>
      </c>
      <c r="AR141" s="10">
        <f t="shared" si="303"/>
        <v>0</v>
      </c>
      <c r="AS141" s="10">
        <f t="shared" si="303"/>
        <v>0</v>
      </c>
      <c r="AT141" s="10">
        <f t="shared" si="303"/>
        <v>0</v>
      </c>
      <c r="AU141" s="10">
        <f t="shared" si="303"/>
        <v>0</v>
      </c>
      <c r="AV141" s="10">
        <f t="shared" si="4"/>
        <v>0</v>
      </c>
      <c r="AW141" s="17" t="str">
        <f t="shared" si="5"/>
        <v>Compoundable</v>
      </c>
      <c r="AX141" s="24"/>
      <c r="AY141" s="26">
        <f t="shared" si="6"/>
        <v>2</v>
      </c>
      <c r="AZ141" s="27">
        <f t="shared" si="7"/>
        <v>60</v>
      </c>
      <c r="BA141" s="28">
        <f t="shared" si="8"/>
        <v>0</v>
      </c>
      <c r="BB141" s="28">
        <f t="shared" ca="1" si="9"/>
        <v>0</v>
      </c>
      <c r="BC141" s="29" t="str">
        <f t="shared" si="10"/>
        <v>YES</v>
      </c>
      <c r="BD141" s="10" t="str">
        <f t="shared" si="11"/>
        <v>YES</v>
      </c>
      <c r="BE141" s="29" t="str">
        <f t="shared" ca="1" si="12"/>
        <v>NO</v>
      </c>
      <c r="BF141" s="29" t="str">
        <f t="shared" ca="1" si="13"/>
        <v>YES</v>
      </c>
      <c r="BG141" s="29" t="str">
        <f t="shared" ca="1" si="14"/>
        <v>YES</v>
      </c>
      <c r="BH141" s="29" t="str">
        <f t="shared" ca="1" si="15"/>
        <v>YES</v>
      </c>
      <c r="BI141" s="10">
        <f t="shared" ca="1" si="16"/>
        <v>1</v>
      </c>
      <c r="BJ141" s="28">
        <f t="shared" si="17"/>
        <v>0</v>
      </c>
      <c r="BK141" s="30">
        <f t="shared" si="18"/>
        <v>0</v>
      </c>
      <c r="BL141" s="31">
        <f t="shared" ca="1" si="19"/>
        <v>-119.72328767123288</v>
      </c>
      <c r="BM141" s="28">
        <f t="shared" si="20"/>
        <v>0</v>
      </c>
      <c r="BN141" s="28">
        <f t="shared" si="21"/>
        <v>0</v>
      </c>
      <c r="BO141" s="30">
        <f t="shared" si="22"/>
        <v>0</v>
      </c>
      <c r="BP141" s="31">
        <f t="shared" ca="1" si="23"/>
        <v>-119.72328767123288</v>
      </c>
      <c r="BQ141" s="32">
        <f t="shared" ca="1" si="24"/>
        <v>119.72328767123288</v>
      </c>
      <c r="BR141" s="32"/>
    </row>
    <row r="142" spans="1:70" ht="12" customHeight="1" x14ac:dyDescent="0.25">
      <c r="A142" s="10">
        <f t="shared" si="25"/>
        <v>141</v>
      </c>
      <c r="B142" s="11"/>
      <c r="C142" s="12"/>
      <c r="D142" s="13"/>
      <c r="E142" s="13"/>
      <c r="F142" s="13"/>
      <c r="G142" s="14"/>
      <c r="H142" s="15"/>
      <c r="I142" s="27"/>
      <c r="J142" s="17"/>
      <c r="K142" s="17"/>
      <c r="L142" s="17"/>
      <c r="M142" s="17"/>
      <c r="N142" s="17"/>
      <c r="O142" s="17"/>
      <c r="P142" s="10" t="str">
        <f>VLOOKUP(J142,'Offence Database'!$A$7:$B$1360,2, )</f>
        <v>-</v>
      </c>
      <c r="Q142" s="10" t="str">
        <f>VLOOKUP(K142,'Offence Database'!$A$7:$B$1360,2, )</f>
        <v>-</v>
      </c>
      <c r="R142" s="10" t="str">
        <f>VLOOKUP(L142,'Offence Database'!$A$7:$B$1360,2, )</f>
        <v>-</v>
      </c>
      <c r="S142" s="10" t="str">
        <f>VLOOKUP(M142,'Offence Database'!$A$7:$B$1360,2, )</f>
        <v>-</v>
      </c>
      <c r="T142" s="10" t="str">
        <f>VLOOKUP(N142,'Offence Database'!$A$7:$B$1360,2, )</f>
        <v>-</v>
      </c>
      <c r="U142" s="10" t="str">
        <f>VLOOKUP(O142,'Offence Database'!$A$7:$B$1360,2, )</f>
        <v>-</v>
      </c>
      <c r="V142" s="10" t="str">
        <f>VLOOKUP(J142,'Offence Database'!$A$7:$C$1360,3, )</f>
        <v>-</v>
      </c>
      <c r="W142" s="10" t="str">
        <f>VLOOKUP(K142,'Offence Database'!$A$7:$C$1360,3, )</f>
        <v>-</v>
      </c>
      <c r="X142" s="10" t="str">
        <f>VLOOKUP(L142,'Offence Database'!$A$7:$C$1360,3, )</f>
        <v>-</v>
      </c>
      <c r="Y142" s="10" t="str">
        <f>VLOOKUP(M142,'Offence Database'!$A$7:$C$1360,3, )</f>
        <v>-</v>
      </c>
      <c r="Z142" s="10" t="str">
        <f>VLOOKUP(N142,'Offence Database'!$A$7:$C$1360,3, )</f>
        <v>-</v>
      </c>
      <c r="AA142" s="10" t="str">
        <f>VLOOKUP(O142,'Offence Database'!$A$7:$C$1360,3, )</f>
        <v>-</v>
      </c>
      <c r="AB142" s="10">
        <f t="shared" ref="AB142:AG142" si="304">IF(V142="Non-Bailable",$AB$1,$AC$1)</f>
        <v>0</v>
      </c>
      <c r="AC142" s="10">
        <f t="shared" si="304"/>
        <v>0</v>
      </c>
      <c r="AD142" s="10">
        <f t="shared" si="304"/>
        <v>0</v>
      </c>
      <c r="AE142" s="10">
        <f t="shared" si="304"/>
        <v>0</v>
      </c>
      <c r="AF142" s="10">
        <f t="shared" si="304"/>
        <v>0</v>
      </c>
      <c r="AG142" s="10">
        <f t="shared" si="304"/>
        <v>0</v>
      </c>
      <c r="AH142" s="10">
        <f t="shared" si="1"/>
        <v>0</v>
      </c>
      <c r="AI142" s="17" t="str">
        <f t="shared" si="2"/>
        <v>Bailable</v>
      </c>
      <c r="AJ142" s="10" t="str">
        <f>VLOOKUP(J142,'Offence Database'!$A$7:$D$1360,4, )</f>
        <v>-</v>
      </c>
      <c r="AK142" s="10" t="str">
        <f>VLOOKUP(K142,'Offence Database'!$A$7:$D$1360,4, )</f>
        <v>-</v>
      </c>
      <c r="AL142" s="10" t="str">
        <f>VLOOKUP(L142,'Offence Database'!$A$7:$D$1360,4, )</f>
        <v>-</v>
      </c>
      <c r="AM142" s="10" t="str">
        <f>VLOOKUP(M142,'Offence Database'!$A$7:$D$1360,4, )</f>
        <v>-</v>
      </c>
      <c r="AN142" s="10" t="str">
        <f>VLOOKUP(N142,'Offence Database'!$A$7:$D$1360,4, )</f>
        <v>-</v>
      </c>
      <c r="AO142" s="10" t="str">
        <f>VLOOKUP(O142,'Offence Database'!$A$7:$D$1360,4, )</f>
        <v>-</v>
      </c>
      <c r="AP142" s="10">
        <f t="shared" ref="AP142:AU142" si="305">IF(AJ142="Non-Compoundable",$AB$1,$AC$1)</f>
        <v>0</v>
      </c>
      <c r="AQ142" s="10">
        <f t="shared" si="305"/>
        <v>0</v>
      </c>
      <c r="AR142" s="10">
        <f t="shared" si="305"/>
        <v>0</v>
      </c>
      <c r="AS142" s="10">
        <f t="shared" si="305"/>
        <v>0</v>
      </c>
      <c r="AT142" s="10">
        <f t="shared" si="305"/>
        <v>0</v>
      </c>
      <c r="AU142" s="10">
        <f t="shared" si="305"/>
        <v>0</v>
      </c>
      <c r="AV142" s="10">
        <f t="shared" si="4"/>
        <v>0</v>
      </c>
      <c r="AW142" s="17" t="str">
        <f t="shared" si="5"/>
        <v>Compoundable</v>
      </c>
      <c r="AX142" s="24"/>
      <c r="AY142" s="26">
        <f t="shared" si="6"/>
        <v>2</v>
      </c>
      <c r="AZ142" s="27">
        <f t="shared" si="7"/>
        <v>60</v>
      </c>
      <c r="BA142" s="28">
        <f t="shared" si="8"/>
        <v>0</v>
      </c>
      <c r="BB142" s="28">
        <f t="shared" ca="1" si="9"/>
        <v>0</v>
      </c>
      <c r="BC142" s="29" t="str">
        <f t="shared" si="10"/>
        <v>YES</v>
      </c>
      <c r="BD142" s="10" t="str">
        <f t="shared" si="11"/>
        <v>YES</v>
      </c>
      <c r="BE142" s="29" t="str">
        <f t="shared" ca="1" si="12"/>
        <v>NO</v>
      </c>
      <c r="BF142" s="29" t="str">
        <f t="shared" ca="1" si="13"/>
        <v>YES</v>
      </c>
      <c r="BG142" s="29" t="str">
        <f t="shared" ca="1" si="14"/>
        <v>YES</v>
      </c>
      <c r="BH142" s="29" t="str">
        <f t="shared" ca="1" si="15"/>
        <v>YES</v>
      </c>
      <c r="BI142" s="10">
        <f t="shared" ca="1" si="16"/>
        <v>1</v>
      </c>
      <c r="BJ142" s="28">
        <f t="shared" si="17"/>
        <v>0</v>
      </c>
      <c r="BK142" s="30">
        <f t="shared" si="18"/>
        <v>0</v>
      </c>
      <c r="BL142" s="31">
        <f t="shared" ca="1" si="19"/>
        <v>-119.72328767123288</v>
      </c>
      <c r="BM142" s="28">
        <f t="shared" si="20"/>
        <v>0</v>
      </c>
      <c r="BN142" s="28">
        <f t="shared" si="21"/>
        <v>0</v>
      </c>
      <c r="BO142" s="30">
        <f t="shared" si="22"/>
        <v>0</v>
      </c>
      <c r="BP142" s="31">
        <f t="shared" ca="1" si="23"/>
        <v>-119.72328767123288</v>
      </c>
      <c r="BQ142" s="32">
        <f t="shared" ca="1" si="24"/>
        <v>119.72328767123288</v>
      </c>
      <c r="BR142" s="32"/>
    </row>
    <row r="143" spans="1:70" ht="12" customHeight="1" x14ac:dyDescent="0.25">
      <c r="A143" s="10">
        <f t="shared" si="25"/>
        <v>142</v>
      </c>
      <c r="B143" s="11"/>
      <c r="C143" s="12"/>
      <c r="D143" s="13"/>
      <c r="E143" s="13"/>
      <c r="F143" s="13"/>
      <c r="G143" s="14"/>
      <c r="H143" s="15"/>
      <c r="I143" s="27"/>
      <c r="J143" s="17"/>
      <c r="K143" s="17"/>
      <c r="L143" s="17"/>
      <c r="M143" s="17"/>
      <c r="N143" s="17"/>
      <c r="O143" s="17"/>
      <c r="P143" s="10" t="str">
        <f>VLOOKUP(J143,'Offence Database'!$A$7:$B$1360,2, )</f>
        <v>-</v>
      </c>
      <c r="Q143" s="10" t="str">
        <f>VLOOKUP(K143,'Offence Database'!$A$7:$B$1360,2, )</f>
        <v>-</v>
      </c>
      <c r="R143" s="10" t="str">
        <f>VLOOKUP(L143,'Offence Database'!$A$7:$B$1360,2, )</f>
        <v>-</v>
      </c>
      <c r="S143" s="10" t="str">
        <f>VLOOKUP(M143,'Offence Database'!$A$7:$B$1360,2, )</f>
        <v>-</v>
      </c>
      <c r="T143" s="10" t="str">
        <f>VLOOKUP(N143,'Offence Database'!$A$7:$B$1360,2, )</f>
        <v>-</v>
      </c>
      <c r="U143" s="10" t="str">
        <f>VLOOKUP(O143,'Offence Database'!$A$7:$B$1360,2, )</f>
        <v>-</v>
      </c>
      <c r="V143" s="10" t="str">
        <f>VLOOKUP(J143,'Offence Database'!$A$7:$C$1360,3, )</f>
        <v>-</v>
      </c>
      <c r="W143" s="10" t="str">
        <f>VLOOKUP(K143,'Offence Database'!$A$7:$C$1360,3, )</f>
        <v>-</v>
      </c>
      <c r="X143" s="10" t="str">
        <f>VLOOKUP(L143,'Offence Database'!$A$7:$C$1360,3, )</f>
        <v>-</v>
      </c>
      <c r="Y143" s="10" t="str">
        <f>VLOOKUP(M143,'Offence Database'!$A$7:$C$1360,3, )</f>
        <v>-</v>
      </c>
      <c r="Z143" s="10" t="str">
        <f>VLOOKUP(N143,'Offence Database'!$A$7:$C$1360,3, )</f>
        <v>-</v>
      </c>
      <c r="AA143" s="10" t="str">
        <f>VLOOKUP(O143,'Offence Database'!$A$7:$C$1360,3, )</f>
        <v>-</v>
      </c>
      <c r="AB143" s="10">
        <f t="shared" ref="AB143:AG143" si="306">IF(V143="Non-Bailable",$AB$1,$AC$1)</f>
        <v>0</v>
      </c>
      <c r="AC143" s="10">
        <f t="shared" si="306"/>
        <v>0</v>
      </c>
      <c r="AD143" s="10">
        <f t="shared" si="306"/>
        <v>0</v>
      </c>
      <c r="AE143" s="10">
        <f t="shared" si="306"/>
        <v>0</v>
      </c>
      <c r="AF143" s="10">
        <f t="shared" si="306"/>
        <v>0</v>
      </c>
      <c r="AG143" s="10">
        <f t="shared" si="306"/>
        <v>0</v>
      </c>
      <c r="AH143" s="10">
        <f t="shared" si="1"/>
        <v>0</v>
      </c>
      <c r="AI143" s="17" t="str">
        <f t="shared" si="2"/>
        <v>Bailable</v>
      </c>
      <c r="AJ143" s="10" t="str">
        <f>VLOOKUP(J143,'Offence Database'!$A$7:$D$1360,4, )</f>
        <v>-</v>
      </c>
      <c r="AK143" s="10" t="str">
        <f>VLOOKUP(K143,'Offence Database'!$A$7:$D$1360,4, )</f>
        <v>-</v>
      </c>
      <c r="AL143" s="10" t="str">
        <f>VLOOKUP(L143,'Offence Database'!$A$7:$D$1360,4, )</f>
        <v>-</v>
      </c>
      <c r="AM143" s="10" t="str">
        <f>VLOOKUP(M143,'Offence Database'!$A$7:$D$1360,4, )</f>
        <v>-</v>
      </c>
      <c r="AN143" s="10" t="str">
        <f>VLOOKUP(N143,'Offence Database'!$A$7:$D$1360,4, )</f>
        <v>-</v>
      </c>
      <c r="AO143" s="10" t="str">
        <f>VLOOKUP(O143,'Offence Database'!$A$7:$D$1360,4, )</f>
        <v>-</v>
      </c>
      <c r="AP143" s="10">
        <f t="shared" ref="AP143:AU143" si="307">IF(AJ143="Non-Compoundable",$AB$1,$AC$1)</f>
        <v>0</v>
      </c>
      <c r="AQ143" s="10">
        <f t="shared" si="307"/>
        <v>0</v>
      </c>
      <c r="AR143" s="10">
        <f t="shared" si="307"/>
        <v>0</v>
      </c>
      <c r="AS143" s="10">
        <f t="shared" si="307"/>
        <v>0</v>
      </c>
      <c r="AT143" s="10">
        <f t="shared" si="307"/>
        <v>0</v>
      </c>
      <c r="AU143" s="10">
        <f t="shared" si="307"/>
        <v>0</v>
      </c>
      <c r="AV143" s="10">
        <f t="shared" si="4"/>
        <v>0</v>
      </c>
      <c r="AW143" s="17" t="str">
        <f t="shared" si="5"/>
        <v>Compoundable</v>
      </c>
      <c r="AX143" s="24"/>
      <c r="AY143" s="26">
        <f t="shared" si="6"/>
        <v>2</v>
      </c>
      <c r="AZ143" s="27">
        <f t="shared" si="7"/>
        <v>60</v>
      </c>
      <c r="BA143" s="28">
        <f t="shared" si="8"/>
        <v>0</v>
      </c>
      <c r="BB143" s="28">
        <f t="shared" ca="1" si="9"/>
        <v>0</v>
      </c>
      <c r="BC143" s="29" t="str">
        <f t="shared" si="10"/>
        <v>YES</v>
      </c>
      <c r="BD143" s="10" t="str">
        <f t="shared" si="11"/>
        <v>YES</v>
      </c>
      <c r="BE143" s="29" t="str">
        <f t="shared" ca="1" si="12"/>
        <v>NO</v>
      </c>
      <c r="BF143" s="29" t="str">
        <f t="shared" ca="1" si="13"/>
        <v>YES</v>
      </c>
      <c r="BG143" s="29" t="str">
        <f t="shared" ca="1" si="14"/>
        <v>YES</v>
      </c>
      <c r="BH143" s="29" t="str">
        <f t="shared" ca="1" si="15"/>
        <v>YES</v>
      </c>
      <c r="BI143" s="10">
        <f t="shared" ca="1" si="16"/>
        <v>1</v>
      </c>
      <c r="BJ143" s="28">
        <f t="shared" si="17"/>
        <v>0</v>
      </c>
      <c r="BK143" s="30">
        <f t="shared" si="18"/>
        <v>0</v>
      </c>
      <c r="BL143" s="31">
        <f t="shared" ca="1" si="19"/>
        <v>-119.72328767123288</v>
      </c>
      <c r="BM143" s="28">
        <f t="shared" si="20"/>
        <v>0</v>
      </c>
      <c r="BN143" s="28">
        <f t="shared" si="21"/>
        <v>0</v>
      </c>
      <c r="BO143" s="30">
        <f t="shared" si="22"/>
        <v>0</v>
      </c>
      <c r="BP143" s="31">
        <f t="shared" ca="1" si="23"/>
        <v>-119.72328767123288</v>
      </c>
      <c r="BQ143" s="32">
        <f t="shared" ca="1" si="24"/>
        <v>119.72328767123288</v>
      </c>
      <c r="BR143" s="32"/>
    </row>
    <row r="144" spans="1:70" ht="12" customHeight="1" x14ac:dyDescent="0.25">
      <c r="A144" s="10">
        <f t="shared" si="25"/>
        <v>143</v>
      </c>
      <c r="B144" s="11"/>
      <c r="C144" s="12"/>
      <c r="D144" s="13"/>
      <c r="E144" s="13"/>
      <c r="F144" s="13"/>
      <c r="G144" s="14"/>
      <c r="H144" s="15"/>
      <c r="I144" s="27"/>
      <c r="J144" s="17"/>
      <c r="K144" s="17"/>
      <c r="L144" s="17"/>
      <c r="M144" s="17"/>
      <c r="N144" s="17"/>
      <c r="O144" s="17"/>
      <c r="P144" s="10" t="str">
        <f>VLOOKUP(J144,'Offence Database'!$A$7:$B$1360,2, )</f>
        <v>-</v>
      </c>
      <c r="Q144" s="10" t="str">
        <f>VLOOKUP(K144,'Offence Database'!$A$7:$B$1360,2, )</f>
        <v>-</v>
      </c>
      <c r="R144" s="10" t="str">
        <f>VLOOKUP(L144,'Offence Database'!$A$7:$B$1360,2, )</f>
        <v>-</v>
      </c>
      <c r="S144" s="10" t="str">
        <f>VLOOKUP(M144,'Offence Database'!$A$7:$B$1360,2, )</f>
        <v>-</v>
      </c>
      <c r="T144" s="10" t="str">
        <f>VLOOKUP(N144,'Offence Database'!$A$7:$B$1360,2, )</f>
        <v>-</v>
      </c>
      <c r="U144" s="10" t="str">
        <f>VLOOKUP(O144,'Offence Database'!$A$7:$B$1360,2, )</f>
        <v>-</v>
      </c>
      <c r="V144" s="10" t="str">
        <f>VLOOKUP(J144,'Offence Database'!$A$7:$C$1360,3, )</f>
        <v>-</v>
      </c>
      <c r="W144" s="10" t="str">
        <f>VLOOKUP(K144,'Offence Database'!$A$7:$C$1360,3, )</f>
        <v>-</v>
      </c>
      <c r="X144" s="10" t="str">
        <f>VLOOKUP(L144,'Offence Database'!$A$7:$C$1360,3, )</f>
        <v>-</v>
      </c>
      <c r="Y144" s="10" t="str">
        <f>VLOOKUP(M144,'Offence Database'!$A$7:$C$1360,3, )</f>
        <v>-</v>
      </c>
      <c r="Z144" s="10" t="str">
        <f>VLOOKUP(N144,'Offence Database'!$A$7:$C$1360,3, )</f>
        <v>-</v>
      </c>
      <c r="AA144" s="10" t="str">
        <f>VLOOKUP(O144,'Offence Database'!$A$7:$C$1360,3, )</f>
        <v>-</v>
      </c>
      <c r="AB144" s="10">
        <f t="shared" ref="AB144:AG144" si="308">IF(V144="Non-Bailable",$AB$1,$AC$1)</f>
        <v>0</v>
      </c>
      <c r="AC144" s="10">
        <f t="shared" si="308"/>
        <v>0</v>
      </c>
      <c r="AD144" s="10">
        <f t="shared" si="308"/>
        <v>0</v>
      </c>
      <c r="AE144" s="10">
        <f t="shared" si="308"/>
        <v>0</v>
      </c>
      <c r="AF144" s="10">
        <f t="shared" si="308"/>
        <v>0</v>
      </c>
      <c r="AG144" s="10">
        <f t="shared" si="308"/>
        <v>0</v>
      </c>
      <c r="AH144" s="10">
        <f t="shared" si="1"/>
        <v>0</v>
      </c>
      <c r="AI144" s="17" t="str">
        <f t="shared" si="2"/>
        <v>Bailable</v>
      </c>
      <c r="AJ144" s="10" t="str">
        <f>VLOOKUP(J144,'Offence Database'!$A$7:$D$1360,4, )</f>
        <v>-</v>
      </c>
      <c r="AK144" s="10" t="str">
        <f>VLOOKUP(K144,'Offence Database'!$A$7:$D$1360,4, )</f>
        <v>-</v>
      </c>
      <c r="AL144" s="10" t="str">
        <f>VLOOKUP(L144,'Offence Database'!$A$7:$D$1360,4, )</f>
        <v>-</v>
      </c>
      <c r="AM144" s="10" t="str">
        <f>VLOOKUP(M144,'Offence Database'!$A$7:$D$1360,4, )</f>
        <v>-</v>
      </c>
      <c r="AN144" s="10" t="str">
        <f>VLOOKUP(N144,'Offence Database'!$A$7:$D$1360,4, )</f>
        <v>-</v>
      </c>
      <c r="AO144" s="10" t="str">
        <f>VLOOKUP(O144,'Offence Database'!$A$7:$D$1360,4, )</f>
        <v>-</v>
      </c>
      <c r="AP144" s="10">
        <f t="shared" ref="AP144:AU144" si="309">IF(AJ144="Non-Compoundable",$AB$1,$AC$1)</f>
        <v>0</v>
      </c>
      <c r="AQ144" s="10">
        <f t="shared" si="309"/>
        <v>0</v>
      </c>
      <c r="AR144" s="10">
        <f t="shared" si="309"/>
        <v>0</v>
      </c>
      <c r="AS144" s="10">
        <f t="shared" si="309"/>
        <v>0</v>
      </c>
      <c r="AT144" s="10">
        <f t="shared" si="309"/>
        <v>0</v>
      </c>
      <c r="AU144" s="10">
        <f t="shared" si="309"/>
        <v>0</v>
      </c>
      <c r="AV144" s="10">
        <f t="shared" si="4"/>
        <v>0</v>
      </c>
      <c r="AW144" s="17" t="str">
        <f t="shared" si="5"/>
        <v>Compoundable</v>
      </c>
      <c r="AX144" s="24"/>
      <c r="AY144" s="26">
        <f t="shared" si="6"/>
        <v>2</v>
      </c>
      <c r="AZ144" s="27">
        <f t="shared" si="7"/>
        <v>60</v>
      </c>
      <c r="BA144" s="28">
        <f t="shared" si="8"/>
        <v>0</v>
      </c>
      <c r="BB144" s="28">
        <f t="shared" ca="1" si="9"/>
        <v>0</v>
      </c>
      <c r="BC144" s="29" t="str">
        <f t="shared" si="10"/>
        <v>YES</v>
      </c>
      <c r="BD144" s="10" t="str">
        <f t="shared" si="11"/>
        <v>YES</v>
      </c>
      <c r="BE144" s="29" t="str">
        <f t="shared" ca="1" si="12"/>
        <v>NO</v>
      </c>
      <c r="BF144" s="29" t="str">
        <f t="shared" ca="1" si="13"/>
        <v>YES</v>
      </c>
      <c r="BG144" s="29" t="str">
        <f t="shared" ca="1" si="14"/>
        <v>YES</v>
      </c>
      <c r="BH144" s="29" t="str">
        <f t="shared" ca="1" si="15"/>
        <v>YES</v>
      </c>
      <c r="BI144" s="10">
        <f t="shared" ca="1" si="16"/>
        <v>1</v>
      </c>
      <c r="BJ144" s="28">
        <f t="shared" si="17"/>
        <v>0</v>
      </c>
      <c r="BK144" s="30">
        <f t="shared" si="18"/>
        <v>0</v>
      </c>
      <c r="BL144" s="31">
        <f t="shared" ca="1" si="19"/>
        <v>-119.72328767123288</v>
      </c>
      <c r="BM144" s="28">
        <f t="shared" si="20"/>
        <v>0</v>
      </c>
      <c r="BN144" s="28">
        <f t="shared" si="21"/>
        <v>0</v>
      </c>
      <c r="BO144" s="30">
        <f t="shared" si="22"/>
        <v>0</v>
      </c>
      <c r="BP144" s="31">
        <f t="shared" ca="1" si="23"/>
        <v>-119.72328767123288</v>
      </c>
      <c r="BQ144" s="32">
        <f t="shared" ca="1" si="24"/>
        <v>119.72328767123288</v>
      </c>
      <c r="BR144" s="32"/>
    </row>
    <row r="145" spans="1:70" ht="12" customHeight="1" x14ac:dyDescent="0.25">
      <c r="A145" s="10">
        <f t="shared" si="25"/>
        <v>144</v>
      </c>
      <c r="B145" s="11"/>
      <c r="C145" s="12"/>
      <c r="D145" s="13"/>
      <c r="E145" s="13"/>
      <c r="F145" s="13"/>
      <c r="G145" s="14"/>
      <c r="H145" s="15"/>
      <c r="I145" s="27"/>
      <c r="J145" s="17"/>
      <c r="K145" s="17"/>
      <c r="L145" s="17"/>
      <c r="M145" s="17"/>
      <c r="N145" s="17"/>
      <c r="O145" s="17"/>
      <c r="P145" s="10" t="str">
        <f>VLOOKUP(J145,'Offence Database'!$A$7:$B$1360,2, )</f>
        <v>-</v>
      </c>
      <c r="Q145" s="10" t="str">
        <f>VLOOKUP(K145,'Offence Database'!$A$7:$B$1360,2, )</f>
        <v>-</v>
      </c>
      <c r="R145" s="10" t="str">
        <f>VLOOKUP(L145,'Offence Database'!$A$7:$B$1360,2, )</f>
        <v>-</v>
      </c>
      <c r="S145" s="10" t="str">
        <f>VLOOKUP(M145,'Offence Database'!$A$7:$B$1360,2, )</f>
        <v>-</v>
      </c>
      <c r="T145" s="10" t="str">
        <f>VLOOKUP(N145,'Offence Database'!$A$7:$B$1360,2, )</f>
        <v>-</v>
      </c>
      <c r="U145" s="10" t="str">
        <f>VLOOKUP(O145,'Offence Database'!$A$7:$B$1360,2, )</f>
        <v>-</v>
      </c>
      <c r="V145" s="10" t="str">
        <f>VLOOKUP(J145,'Offence Database'!$A$7:$C$1360,3, )</f>
        <v>-</v>
      </c>
      <c r="W145" s="10" t="str">
        <f>VLOOKUP(K145,'Offence Database'!$A$7:$C$1360,3, )</f>
        <v>-</v>
      </c>
      <c r="X145" s="10" t="str">
        <f>VLOOKUP(L145,'Offence Database'!$A$7:$C$1360,3, )</f>
        <v>-</v>
      </c>
      <c r="Y145" s="10" t="str">
        <f>VLOOKUP(M145,'Offence Database'!$A$7:$C$1360,3, )</f>
        <v>-</v>
      </c>
      <c r="Z145" s="10" t="str">
        <f>VLOOKUP(N145,'Offence Database'!$A$7:$C$1360,3, )</f>
        <v>-</v>
      </c>
      <c r="AA145" s="10" t="str">
        <f>VLOOKUP(O145,'Offence Database'!$A$7:$C$1360,3, )</f>
        <v>-</v>
      </c>
      <c r="AB145" s="10">
        <f t="shared" ref="AB145:AG145" si="310">IF(V145="Non-Bailable",$AB$1,$AC$1)</f>
        <v>0</v>
      </c>
      <c r="AC145" s="10">
        <f t="shared" si="310"/>
        <v>0</v>
      </c>
      <c r="AD145" s="10">
        <f t="shared" si="310"/>
        <v>0</v>
      </c>
      <c r="AE145" s="10">
        <f t="shared" si="310"/>
        <v>0</v>
      </c>
      <c r="AF145" s="10">
        <f t="shared" si="310"/>
        <v>0</v>
      </c>
      <c r="AG145" s="10">
        <f t="shared" si="310"/>
        <v>0</v>
      </c>
      <c r="AH145" s="10">
        <f t="shared" si="1"/>
        <v>0</v>
      </c>
      <c r="AI145" s="17" t="str">
        <f t="shared" si="2"/>
        <v>Bailable</v>
      </c>
      <c r="AJ145" s="10" t="str">
        <f>VLOOKUP(J145,'Offence Database'!$A$7:$D$1360,4, )</f>
        <v>-</v>
      </c>
      <c r="AK145" s="10" t="str">
        <f>VLOOKUP(K145,'Offence Database'!$A$7:$D$1360,4, )</f>
        <v>-</v>
      </c>
      <c r="AL145" s="10" t="str">
        <f>VLOOKUP(L145,'Offence Database'!$A$7:$D$1360,4, )</f>
        <v>-</v>
      </c>
      <c r="AM145" s="10" t="str">
        <f>VLOOKUP(M145,'Offence Database'!$A$7:$D$1360,4, )</f>
        <v>-</v>
      </c>
      <c r="AN145" s="10" t="str">
        <f>VLOOKUP(N145,'Offence Database'!$A$7:$D$1360,4, )</f>
        <v>-</v>
      </c>
      <c r="AO145" s="10" t="str">
        <f>VLOOKUP(O145,'Offence Database'!$A$7:$D$1360,4, )</f>
        <v>-</v>
      </c>
      <c r="AP145" s="10">
        <f t="shared" ref="AP145:AU145" si="311">IF(AJ145="Non-Compoundable",$AB$1,$AC$1)</f>
        <v>0</v>
      </c>
      <c r="AQ145" s="10">
        <f t="shared" si="311"/>
        <v>0</v>
      </c>
      <c r="AR145" s="10">
        <f t="shared" si="311"/>
        <v>0</v>
      </c>
      <c r="AS145" s="10">
        <f t="shared" si="311"/>
        <v>0</v>
      </c>
      <c r="AT145" s="10">
        <f t="shared" si="311"/>
        <v>0</v>
      </c>
      <c r="AU145" s="10">
        <f t="shared" si="311"/>
        <v>0</v>
      </c>
      <c r="AV145" s="10">
        <f t="shared" si="4"/>
        <v>0</v>
      </c>
      <c r="AW145" s="17" t="str">
        <f t="shared" si="5"/>
        <v>Compoundable</v>
      </c>
      <c r="AX145" s="24"/>
      <c r="AY145" s="26">
        <f t="shared" si="6"/>
        <v>2</v>
      </c>
      <c r="AZ145" s="27">
        <f t="shared" si="7"/>
        <v>60</v>
      </c>
      <c r="BA145" s="28">
        <f t="shared" si="8"/>
        <v>0</v>
      </c>
      <c r="BB145" s="28">
        <f t="shared" ca="1" si="9"/>
        <v>0</v>
      </c>
      <c r="BC145" s="29" t="str">
        <f t="shared" si="10"/>
        <v>YES</v>
      </c>
      <c r="BD145" s="10" t="str">
        <f t="shared" si="11"/>
        <v>YES</v>
      </c>
      <c r="BE145" s="29" t="str">
        <f t="shared" ca="1" si="12"/>
        <v>NO</v>
      </c>
      <c r="BF145" s="29" t="str">
        <f t="shared" ca="1" si="13"/>
        <v>YES</v>
      </c>
      <c r="BG145" s="29" t="str">
        <f t="shared" ca="1" si="14"/>
        <v>YES</v>
      </c>
      <c r="BH145" s="29" t="str">
        <f t="shared" ca="1" si="15"/>
        <v>YES</v>
      </c>
      <c r="BI145" s="10">
        <f t="shared" ca="1" si="16"/>
        <v>1</v>
      </c>
      <c r="BJ145" s="28">
        <f t="shared" si="17"/>
        <v>0</v>
      </c>
      <c r="BK145" s="30">
        <f t="shared" si="18"/>
        <v>0</v>
      </c>
      <c r="BL145" s="31">
        <f t="shared" ca="1" si="19"/>
        <v>-119.72328767123288</v>
      </c>
      <c r="BM145" s="28">
        <f t="shared" si="20"/>
        <v>0</v>
      </c>
      <c r="BN145" s="28">
        <f t="shared" si="21"/>
        <v>0</v>
      </c>
      <c r="BO145" s="30">
        <f t="shared" si="22"/>
        <v>0</v>
      </c>
      <c r="BP145" s="31">
        <f t="shared" ca="1" si="23"/>
        <v>-119.72328767123288</v>
      </c>
      <c r="BQ145" s="32">
        <f t="shared" ca="1" si="24"/>
        <v>119.72328767123288</v>
      </c>
      <c r="BR145" s="32"/>
    </row>
    <row r="146" spans="1:70" ht="12" customHeight="1" x14ac:dyDescent="0.25">
      <c r="A146" s="10">
        <f t="shared" si="25"/>
        <v>145</v>
      </c>
      <c r="B146" s="11"/>
      <c r="C146" s="12"/>
      <c r="D146" s="13"/>
      <c r="E146" s="13"/>
      <c r="F146" s="13"/>
      <c r="G146" s="14"/>
      <c r="H146" s="15"/>
      <c r="I146" s="27"/>
      <c r="J146" s="17"/>
      <c r="K146" s="17"/>
      <c r="L146" s="17"/>
      <c r="M146" s="17"/>
      <c r="N146" s="17"/>
      <c r="O146" s="17"/>
      <c r="P146" s="10" t="str">
        <f>VLOOKUP(J146,'Offence Database'!$A$7:$B$1360,2, )</f>
        <v>-</v>
      </c>
      <c r="Q146" s="10" t="str">
        <f>VLOOKUP(K146,'Offence Database'!$A$7:$B$1360,2, )</f>
        <v>-</v>
      </c>
      <c r="R146" s="10" t="str">
        <f>VLOOKUP(L146,'Offence Database'!$A$7:$B$1360,2, )</f>
        <v>-</v>
      </c>
      <c r="S146" s="10" t="str">
        <f>VLOOKUP(M146,'Offence Database'!$A$7:$B$1360,2, )</f>
        <v>-</v>
      </c>
      <c r="T146" s="10" t="str">
        <f>VLOOKUP(N146,'Offence Database'!$A$7:$B$1360,2, )</f>
        <v>-</v>
      </c>
      <c r="U146" s="10" t="str">
        <f>VLOOKUP(O146,'Offence Database'!$A$7:$B$1360,2, )</f>
        <v>-</v>
      </c>
      <c r="V146" s="10" t="str">
        <f>VLOOKUP(J146,'Offence Database'!$A$7:$C$1360,3, )</f>
        <v>-</v>
      </c>
      <c r="W146" s="10" t="str">
        <f>VLOOKUP(K146,'Offence Database'!$A$7:$C$1360,3, )</f>
        <v>-</v>
      </c>
      <c r="X146" s="10" t="str">
        <f>VLOOKUP(L146,'Offence Database'!$A$7:$C$1360,3, )</f>
        <v>-</v>
      </c>
      <c r="Y146" s="10" t="str">
        <f>VLOOKUP(M146,'Offence Database'!$A$7:$C$1360,3, )</f>
        <v>-</v>
      </c>
      <c r="Z146" s="10" t="str">
        <f>VLOOKUP(N146,'Offence Database'!$A$7:$C$1360,3, )</f>
        <v>-</v>
      </c>
      <c r="AA146" s="10" t="str">
        <f>VLOOKUP(O146,'Offence Database'!$A$7:$C$1360,3, )</f>
        <v>-</v>
      </c>
      <c r="AB146" s="10">
        <f t="shared" ref="AB146:AG146" si="312">IF(V146="Non-Bailable",$AB$1,$AC$1)</f>
        <v>0</v>
      </c>
      <c r="AC146" s="10">
        <f t="shared" si="312"/>
        <v>0</v>
      </c>
      <c r="AD146" s="10">
        <f t="shared" si="312"/>
        <v>0</v>
      </c>
      <c r="AE146" s="10">
        <f t="shared" si="312"/>
        <v>0</v>
      </c>
      <c r="AF146" s="10">
        <f t="shared" si="312"/>
        <v>0</v>
      </c>
      <c r="AG146" s="10">
        <f t="shared" si="312"/>
        <v>0</v>
      </c>
      <c r="AH146" s="10">
        <f t="shared" si="1"/>
        <v>0</v>
      </c>
      <c r="AI146" s="17" t="str">
        <f t="shared" si="2"/>
        <v>Bailable</v>
      </c>
      <c r="AJ146" s="10" t="str">
        <f>VLOOKUP(J146,'Offence Database'!$A$7:$D$1360,4, )</f>
        <v>-</v>
      </c>
      <c r="AK146" s="10" t="str">
        <f>VLOOKUP(K146,'Offence Database'!$A$7:$D$1360,4, )</f>
        <v>-</v>
      </c>
      <c r="AL146" s="10" t="str">
        <f>VLOOKUP(L146,'Offence Database'!$A$7:$D$1360,4, )</f>
        <v>-</v>
      </c>
      <c r="AM146" s="10" t="str">
        <f>VLOOKUP(M146,'Offence Database'!$A$7:$D$1360,4, )</f>
        <v>-</v>
      </c>
      <c r="AN146" s="10" t="str">
        <f>VLOOKUP(N146,'Offence Database'!$A$7:$D$1360,4, )</f>
        <v>-</v>
      </c>
      <c r="AO146" s="10" t="str">
        <f>VLOOKUP(O146,'Offence Database'!$A$7:$D$1360,4, )</f>
        <v>-</v>
      </c>
      <c r="AP146" s="10">
        <f t="shared" ref="AP146:AU146" si="313">IF(AJ146="Non-Compoundable",$AB$1,$AC$1)</f>
        <v>0</v>
      </c>
      <c r="AQ146" s="10">
        <f t="shared" si="313"/>
        <v>0</v>
      </c>
      <c r="AR146" s="10">
        <f t="shared" si="313"/>
        <v>0</v>
      </c>
      <c r="AS146" s="10">
        <f t="shared" si="313"/>
        <v>0</v>
      </c>
      <c r="AT146" s="10">
        <f t="shared" si="313"/>
        <v>0</v>
      </c>
      <c r="AU146" s="10">
        <f t="shared" si="313"/>
        <v>0</v>
      </c>
      <c r="AV146" s="10">
        <f t="shared" si="4"/>
        <v>0</v>
      </c>
      <c r="AW146" s="17" t="str">
        <f t="shared" si="5"/>
        <v>Compoundable</v>
      </c>
      <c r="AX146" s="24"/>
      <c r="AY146" s="26">
        <f t="shared" si="6"/>
        <v>2</v>
      </c>
      <c r="AZ146" s="27">
        <f t="shared" si="7"/>
        <v>60</v>
      </c>
      <c r="BA146" s="28">
        <f t="shared" si="8"/>
        <v>0</v>
      </c>
      <c r="BB146" s="28">
        <f t="shared" ca="1" si="9"/>
        <v>0</v>
      </c>
      <c r="BC146" s="29" t="str">
        <f t="shared" si="10"/>
        <v>YES</v>
      </c>
      <c r="BD146" s="10" t="str">
        <f t="shared" si="11"/>
        <v>YES</v>
      </c>
      <c r="BE146" s="29" t="str">
        <f t="shared" ca="1" si="12"/>
        <v>NO</v>
      </c>
      <c r="BF146" s="29" t="str">
        <f t="shared" ca="1" si="13"/>
        <v>YES</v>
      </c>
      <c r="BG146" s="29" t="str">
        <f t="shared" ca="1" si="14"/>
        <v>YES</v>
      </c>
      <c r="BH146" s="29" t="str">
        <f t="shared" ca="1" si="15"/>
        <v>YES</v>
      </c>
      <c r="BI146" s="10">
        <f t="shared" ca="1" si="16"/>
        <v>1</v>
      </c>
      <c r="BJ146" s="28">
        <f t="shared" si="17"/>
        <v>0</v>
      </c>
      <c r="BK146" s="30">
        <f t="shared" si="18"/>
        <v>0</v>
      </c>
      <c r="BL146" s="31">
        <f t="shared" ca="1" si="19"/>
        <v>-119.72328767123288</v>
      </c>
      <c r="BM146" s="28">
        <f t="shared" si="20"/>
        <v>0</v>
      </c>
      <c r="BN146" s="28">
        <f t="shared" si="21"/>
        <v>0</v>
      </c>
      <c r="BO146" s="30">
        <f t="shared" si="22"/>
        <v>0</v>
      </c>
      <c r="BP146" s="31">
        <f t="shared" ca="1" si="23"/>
        <v>-119.72328767123288</v>
      </c>
      <c r="BQ146" s="32">
        <f t="shared" ca="1" si="24"/>
        <v>119.72328767123288</v>
      </c>
      <c r="BR146" s="32"/>
    </row>
    <row r="147" spans="1:70" ht="12" customHeight="1" x14ac:dyDescent="0.25">
      <c r="A147" s="10">
        <f t="shared" si="25"/>
        <v>146</v>
      </c>
      <c r="B147" s="11"/>
      <c r="C147" s="12"/>
      <c r="D147" s="13"/>
      <c r="E147" s="13"/>
      <c r="F147" s="13"/>
      <c r="G147" s="14"/>
      <c r="H147" s="15"/>
      <c r="I147" s="27"/>
      <c r="J147" s="17"/>
      <c r="K147" s="17"/>
      <c r="L147" s="17"/>
      <c r="M147" s="17"/>
      <c r="N147" s="17"/>
      <c r="O147" s="17"/>
      <c r="P147" s="10" t="str">
        <f>VLOOKUP(J147,'Offence Database'!$A$7:$B$1360,2, )</f>
        <v>-</v>
      </c>
      <c r="Q147" s="10" t="str">
        <f>VLOOKUP(K147,'Offence Database'!$A$7:$B$1360,2, )</f>
        <v>-</v>
      </c>
      <c r="R147" s="10" t="str">
        <f>VLOOKUP(L147,'Offence Database'!$A$7:$B$1360,2, )</f>
        <v>-</v>
      </c>
      <c r="S147" s="10" t="str">
        <f>VLOOKUP(M147,'Offence Database'!$A$7:$B$1360,2, )</f>
        <v>-</v>
      </c>
      <c r="T147" s="10" t="str">
        <f>VLOOKUP(N147,'Offence Database'!$A$7:$B$1360,2, )</f>
        <v>-</v>
      </c>
      <c r="U147" s="10" t="str">
        <f>VLOOKUP(O147,'Offence Database'!$A$7:$B$1360,2, )</f>
        <v>-</v>
      </c>
      <c r="V147" s="10" t="str">
        <f>VLOOKUP(J147,'Offence Database'!$A$7:$C$1360,3, )</f>
        <v>-</v>
      </c>
      <c r="W147" s="10" t="str">
        <f>VLOOKUP(K147,'Offence Database'!$A$7:$C$1360,3, )</f>
        <v>-</v>
      </c>
      <c r="X147" s="10" t="str">
        <f>VLOOKUP(L147,'Offence Database'!$A$7:$C$1360,3, )</f>
        <v>-</v>
      </c>
      <c r="Y147" s="10" t="str">
        <f>VLOOKUP(M147,'Offence Database'!$A$7:$C$1360,3, )</f>
        <v>-</v>
      </c>
      <c r="Z147" s="10" t="str">
        <f>VLOOKUP(N147,'Offence Database'!$A$7:$C$1360,3, )</f>
        <v>-</v>
      </c>
      <c r="AA147" s="10" t="str">
        <f>VLOOKUP(O147,'Offence Database'!$A$7:$C$1360,3, )</f>
        <v>-</v>
      </c>
      <c r="AB147" s="10">
        <f t="shared" ref="AB147:AG147" si="314">IF(V147="Non-Bailable",$AB$1,$AC$1)</f>
        <v>0</v>
      </c>
      <c r="AC147" s="10">
        <f t="shared" si="314"/>
        <v>0</v>
      </c>
      <c r="AD147" s="10">
        <f t="shared" si="314"/>
        <v>0</v>
      </c>
      <c r="AE147" s="10">
        <f t="shared" si="314"/>
        <v>0</v>
      </c>
      <c r="AF147" s="10">
        <f t="shared" si="314"/>
        <v>0</v>
      </c>
      <c r="AG147" s="10">
        <f t="shared" si="314"/>
        <v>0</v>
      </c>
      <c r="AH147" s="10">
        <f t="shared" si="1"/>
        <v>0</v>
      </c>
      <c r="AI147" s="17" t="str">
        <f t="shared" si="2"/>
        <v>Bailable</v>
      </c>
      <c r="AJ147" s="10" t="str">
        <f>VLOOKUP(J147,'Offence Database'!$A$7:$D$1360,4, )</f>
        <v>-</v>
      </c>
      <c r="AK147" s="10" t="str">
        <f>VLOOKUP(K147,'Offence Database'!$A$7:$D$1360,4, )</f>
        <v>-</v>
      </c>
      <c r="AL147" s="10" t="str">
        <f>VLOOKUP(L147,'Offence Database'!$A$7:$D$1360,4, )</f>
        <v>-</v>
      </c>
      <c r="AM147" s="10" t="str">
        <f>VLOOKUP(M147,'Offence Database'!$A$7:$D$1360,4, )</f>
        <v>-</v>
      </c>
      <c r="AN147" s="10" t="str">
        <f>VLOOKUP(N147,'Offence Database'!$A$7:$D$1360,4, )</f>
        <v>-</v>
      </c>
      <c r="AO147" s="10" t="str">
        <f>VLOOKUP(O147,'Offence Database'!$A$7:$D$1360,4, )</f>
        <v>-</v>
      </c>
      <c r="AP147" s="10">
        <f t="shared" ref="AP147:AU147" si="315">IF(AJ147="Non-Compoundable",$AB$1,$AC$1)</f>
        <v>0</v>
      </c>
      <c r="AQ147" s="10">
        <f t="shared" si="315"/>
        <v>0</v>
      </c>
      <c r="AR147" s="10">
        <f t="shared" si="315"/>
        <v>0</v>
      </c>
      <c r="AS147" s="10">
        <f t="shared" si="315"/>
        <v>0</v>
      </c>
      <c r="AT147" s="10">
        <f t="shared" si="315"/>
        <v>0</v>
      </c>
      <c r="AU147" s="10">
        <f t="shared" si="315"/>
        <v>0</v>
      </c>
      <c r="AV147" s="10">
        <f t="shared" si="4"/>
        <v>0</v>
      </c>
      <c r="AW147" s="17" t="str">
        <f t="shared" si="5"/>
        <v>Compoundable</v>
      </c>
      <c r="AX147" s="24"/>
      <c r="AY147" s="26">
        <f t="shared" si="6"/>
        <v>2</v>
      </c>
      <c r="AZ147" s="27">
        <f t="shared" si="7"/>
        <v>60</v>
      </c>
      <c r="BA147" s="28">
        <f t="shared" si="8"/>
        <v>0</v>
      </c>
      <c r="BB147" s="28">
        <f t="shared" ca="1" si="9"/>
        <v>0</v>
      </c>
      <c r="BC147" s="29" t="str">
        <f t="shared" si="10"/>
        <v>YES</v>
      </c>
      <c r="BD147" s="10" t="str">
        <f t="shared" si="11"/>
        <v>YES</v>
      </c>
      <c r="BE147" s="29" t="str">
        <f t="shared" ca="1" si="12"/>
        <v>NO</v>
      </c>
      <c r="BF147" s="29" t="str">
        <f t="shared" ca="1" si="13"/>
        <v>YES</v>
      </c>
      <c r="BG147" s="29" t="str">
        <f t="shared" ca="1" si="14"/>
        <v>YES</v>
      </c>
      <c r="BH147" s="29" t="str">
        <f t="shared" ca="1" si="15"/>
        <v>YES</v>
      </c>
      <c r="BI147" s="10">
        <f t="shared" ca="1" si="16"/>
        <v>1</v>
      </c>
      <c r="BJ147" s="28">
        <f t="shared" si="17"/>
        <v>0</v>
      </c>
      <c r="BK147" s="30">
        <f t="shared" si="18"/>
        <v>0</v>
      </c>
      <c r="BL147" s="31">
        <f t="shared" ca="1" si="19"/>
        <v>-119.72328767123288</v>
      </c>
      <c r="BM147" s="28">
        <f t="shared" si="20"/>
        <v>0</v>
      </c>
      <c r="BN147" s="28">
        <f t="shared" si="21"/>
        <v>0</v>
      </c>
      <c r="BO147" s="30">
        <f t="shared" si="22"/>
        <v>0</v>
      </c>
      <c r="BP147" s="31">
        <f t="shared" ca="1" si="23"/>
        <v>-119.72328767123288</v>
      </c>
      <c r="BQ147" s="32">
        <f t="shared" ca="1" si="24"/>
        <v>119.72328767123288</v>
      </c>
      <c r="BR147" s="32"/>
    </row>
    <row r="148" spans="1:70" ht="12" customHeight="1" x14ac:dyDescent="0.25">
      <c r="A148" s="10">
        <f t="shared" si="25"/>
        <v>147</v>
      </c>
      <c r="B148" s="11"/>
      <c r="C148" s="12"/>
      <c r="D148" s="13"/>
      <c r="E148" s="13"/>
      <c r="F148" s="13"/>
      <c r="G148" s="14"/>
      <c r="H148" s="15"/>
      <c r="I148" s="27"/>
      <c r="J148" s="17"/>
      <c r="K148" s="17"/>
      <c r="L148" s="17"/>
      <c r="M148" s="17"/>
      <c r="N148" s="17"/>
      <c r="O148" s="17"/>
      <c r="P148" s="10" t="str">
        <f>VLOOKUP(J148,'Offence Database'!$A$7:$B$1360,2, )</f>
        <v>-</v>
      </c>
      <c r="Q148" s="10" t="str">
        <f>VLOOKUP(K148,'Offence Database'!$A$7:$B$1360,2, )</f>
        <v>-</v>
      </c>
      <c r="R148" s="10" t="str">
        <f>VLOOKUP(L148,'Offence Database'!$A$7:$B$1360,2, )</f>
        <v>-</v>
      </c>
      <c r="S148" s="10" t="str">
        <f>VLOOKUP(M148,'Offence Database'!$A$7:$B$1360,2, )</f>
        <v>-</v>
      </c>
      <c r="T148" s="10" t="str">
        <f>VLOOKUP(N148,'Offence Database'!$A$7:$B$1360,2, )</f>
        <v>-</v>
      </c>
      <c r="U148" s="10" t="str">
        <f>VLOOKUP(O148,'Offence Database'!$A$7:$B$1360,2, )</f>
        <v>-</v>
      </c>
      <c r="V148" s="10" t="str">
        <f>VLOOKUP(J148,'Offence Database'!$A$7:$C$1360,3, )</f>
        <v>-</v>
      </c>
      <c r="W148" s="10" t="str">
        <f>VLOOKUP(K148,'Offence Database'!$A$7:$C$1360,3, )</f>
        <v>-</v>
      </c>
      <c r="X148" s="10" t="str">
        <f>VLOOKUP(L148,'Offence Database'!$A$7:$C$1360,3, )</f>
        <v>-</v>
      </c>
      <c r="Y148" s="10" t="str">
        <f>VLOOKUP(M148,'Offence Database'!$A$7:$C$1360,3, )</f>
        <v>-</v>
      </c>
      <c r="Z148" s="10" t="str">
        <f>VLOOKUP(N148,'Offence Database'!$A$7:$C$1360,3, )</f>
        <v>-</v>
      </c>
      <c r="AA148" s="10" t="str">
        <f>VLOOKUP(O148,'Offence Database'!$A$7:$C$1360,3, )</f>
        <v>-</v>
      </c>
      <c r="AB148" s="10">
        <f t="shared" ref="AB148:AG148" si="316">IF(V148="Non-Bailable",$AB$1,$AC$1)</f>
        <v>0</v>
      </c>
      <c r="AC148" s="10">
        <f t="shared" si="316"/>
        <v>0</v>
      </c>
      <c r="AD148" s="10">
        <f t="shared" si="316"/>
        <v>0</v>
      </c>
      <c r="AE148" s="10">
        <f t="shared" si="316"/>
        <v>0</v>
      </c>
      <c r="AF148" s="10">
        <f t="shared" si="316"/>
        <v>0</v>
      </c>
      <c r="AG148" s="10">
        <f t="shared" si="316"/>
        <v>0</v>
      </c>
      <c r="AH148" s="10">
        <f t="shared" si="1"/>
        <v>0</v>
      </c>
      <c r="AI148" s="17" t="str">
        <f t="shared" si="2"/>
        <v>Bailable</v>
      </c>
      <c r="AJ148" s="10" t="str">
        <f>VLOOKUP(J148,'Offence Database'!$A$7:$D$1360,4, )</f>
        <v>-</v>
      </c>
      <c r="AK148" s="10" t="str">
        <f>VLOOKUP(K148,'Offence Database'!$A$7:$D$1360,4, )</f>
        <v>-</v>
      </c>
      <c r="AL148" s="10" t="str">
        <f>VLOOKUP(L148,'Offence Database'!$A$7:$D$1360,4, )</f>
        <v>-</v>
      </c>
      <c r="AM148" s="10" t="str">
        <f>VLOOKUP(M148,'Offence Database'!$A$7:$D$1360,4, )</f>
        <v>-</v>
      </c>
      <c r="AN148" s="10" t="str">
        <f>VLOOKUP(N148,'Offence Database'!$A$7:$D$1360,4, )</f>
        <v>-</v>
      </c>
      <c r="AO148" s="10" t="str">
        <f>VLOOKUP(O148,'Offence Database'!$A$7:$D$1360,4, )</f>
        <v>-</v>
      </c>
      <c r="AP148" s="10">
        <f t="shared" ref="AP148:AU148" si="317">IF(AJ148="Non-Compoundable",$AB$1,$AC$1)</f>
        <v>0</v>
      </c>
      <c r="AQ148" s="10">
        <f t="shared" si="317"/>
        <v>0</v>
      </c>
      <c r="AR148" s="10">
        <f t="shared" si="317"/>
        <v>0</v>
      </c>
      <c r="AS148" s="10">
        <f t="shared" si="317"/>
        <v>0</v>
      </c>
      <c r="AT148" s="10">
        <f t="shared" si="317"/>
        <v>0</v>
      </c>
      <c r="AU148" s="10">
        <f t="shared" si="317"/>
        <v>0</v>
      </c>
      <c r="AV148" s="10">
        <f t="shared" si="4"/>
        <v>0</v>
      </c>
      <c r="AW148" s="17" t="str">
        <f t="shared" si="5"/>
        <v>Compoundable</v>
      </c>
      <c r="AX148" s="24"/>
      <c r="AY148" s="26">
        <f t="shared" si="6"/>
        <v>2</v>
      </c>
      <c r="AZ148" s="27">
        <f t="shared" si="7"/>
        <v>60</v>
      </c>
      <c r="BA148" s="28">
        <f t="shared" si="8"/>
        <v>0</v>
      </c>
      <c r="BB148" s="28">
        <f t="shared" ca="1" si="9"/>
        <v>0</v>
      </c>
      <c r="BC148" s="29" t="str">
        <f t="shared" si="10"/>
        <v>YES</v>
      </c>
      <c r="BD148" s="10" t="str">
        <f t="shared" si="11"/>
        <v>YES</v>
      </c>
      <c r="BE148" s="29" t="str">
        <f t="shared" ca="1" si="12"/>
        <v>NO</v>
      </c>
      <c r="BF148" s="29" t="str">
        <f t="shared" ca="1" si="13"/>
        <v>YES</v>
      </c>
      <c r="BG148" s="29" t="str">
        <f t="shared" ca="1" si="14"/>
        <v>YES</v>
      </c>
      <c r="BH148" s="29" t="str">
        <f t="shared" ca="1" si="15"/>
        <v>YES</v>
      </c>
      <c r="BI148" s="10">
        <f t="shared" ca="1" si="16"/>
        <v>1</v>
      </c>
      <c r="BJ148" s="28">
        <f t="shared" si="17"/>
        <v>0</v>
      </c>
      <c r="BK148" s="30">
        <f t="shared" si="18"/>
        <v>0</v>
      </c>
      <c r="BL148" s="31">
        <f t="shared" ca="1" si="19"/>
        <v>-119.72328767123288</v>
      </c>
      <c r="BM148" s="28">
        <f t="shared" si="20"/>
        <v>0</v>
      </c>
      <c r="BN148" s="28">
        <f t="shared" si="21"/>
        <v>0</v>
      </c>
      <c r="BO148" s="30">
        <f t="shared" si="22"/>
        <v>0</v>
      </c>
      <c r="BP148" s="31">
        <f t="shared" ca="1" si="23"/>
        <v>-119.72328767123288</v>
      </c>
      <c r="BQ148" s="32">
        <f t="shared" ca="1" si="24"/>
        <v>119.72328767123288</v>
      </c>
      <c r="BR148" s="32"/>
    </row>
    <row r="149" spans="1:70" ht="12" customHeight="1" x14ac:dyDescent="0.25">
      <c r="A149" s="10">
        <f t="shared" si="25"/>
        <v>148</v>
      </c>
      <c r="B149" s="11"/>
      <c r="C149" s="12"/>
      <c r="D149" s="13"/>
      <c r="E149" s="13"/>
      <c r="F149" s="13"/>
      <c r="G149" s="14"/>
      <c r="H149" s="15"/>
      <c r="I149" s="27"/>
      <c r="J149" s="17"/>
      <c r="K149" s="17"/>
      <c r="L149" s="17"/>
      <c r="M149" s="17"/>
      <c r="N149" s="17"/>
      <c r="O149" s="17"/>
      <c r="P149" s="10" t="str">
        <f>VLOOKUP(J149,'Offence Database'!$A$7:$B$1360,2, )</f>
        <v>-</v>
      </c>
      <c r="Q149" s="10" t="str">
        <f>VLOOKUP(K149,'Offence Database'!$A$7:$B$1360,2, )</f>
        <v>-</v>
      </c>
      <c r="R149" s="10" t="str">
        <f>VLOOKUP(L149,'Offence Database'!$A$7:$B$1360,2, )</f>
        <v>-</v>
      </c>
      <c r="S149" s="10" t="str">
        <f>VLOOKUP(M149,'Offence Database'!$A$7:$B$1360,2, )</f>
        <v>-</v>
      </c>
      <c r="T149" s="10" t="str">
        <f>VLOOKUP(N149,'Offence Database'!$A$7:$B$1360,2, )</f>
        <v>-</v>
      </c>
      <c r="U149" s="10" t="str">
        <f>VLOOKUP(O149,'Offence Database'!$A$7:$B$1360,2, )</f>
        <v>-</v>
      </c>
      <c r="V149" s="10" t="str">
        <f>VLOOKUP(J149,'Offence Database'!$A$7:$C$1360,3, )</f>
        <v>-</v>
      </c>
      <c r="W149" s="10" t="str">
        <f>VLOOKUP(K149,'Offence Database'!$A$7:$C$1360,3, )</f>
        <v>-</v>
      </c>
      <c r="X149" s="10" t="str">
        <f>VLOOKUP(L149,'Offence Database'!$A$7:$C$1360,3, )</f>
        <v>-</v>
      </c>
      <c r="Y149" s="10" t="str">
        <f>VLOOKUP(M149,'Offence Database'!$A$7:$C$1360,3, )</f>
        <v>-</v>
      </c>
      <c r="Z149" s="10" t="str">
        <f>VLOOKUP(N149,'Offence Database'!$A$7:$C$1360,3, )</f>
        <v>-</v>
      </c>
      <c r="AA149" s="10" t="str">
        <f>VLOOKUP(O149,'Offence Database'!$A$7:$C$1360,3, )</f>
        <v>-</v>
      </c>
      <c r="AB149" s="10">
        <f t="shared" ref="AB149:AG149" si="318">IF(V149="Non-Bailable",$AB$1,$AC$1)</f>
        <v>0</v>
      </c>
      <c r="AC149" s="10">
        <f t="shared" si="318"/>
        <v>0</v>
      </c>
      <c r="AD149" s="10">
        <f t="shared" si="318"/>
        <v>0</v>
      </c>
      <c r="AE149" s="10">
        <f t="shared" si="318"/>
        <v>0</v>
      </c>
      <c r="AF149" s="10">
        <f t="shared" si="318"/>
        <v>0</v>
      </c>
      <c r="AG149" s="10">
        <f t="shared" si="318"/>
        <v>0</v>
      </c>
      <c r="AH149" s="10">
        <f t="shared" si="1"/>
        <v>0</v>
      </c>
      <c r="AI149" s="17" t="str">
        <f t="shared" si="2"/>
        <v>Bailable</v>
      </c>
      <c r="AJ149" s="10" t="str">
        <f>VLOOKUP(J149,'Offence Database'!$A$7:$D$1360,4, )</f>
        <v>-</v>
      </c>
      <c r="AK149" s="10" t="str">
        <f>VLOOKUP(K149,'Offence Database'!$A$7:$D$1360,4, )</f>
        <v>-</v>
      </c>
      <c r="AL149" s="10" t="str">
        <f>VLOOKUP(L149,'Offence Database'!$A$7:$D$1360,4, )</f>
        <v>-</v>
      </c>
      <c r="AM149" s="10" t="str">
        <f>VLOOKUP(M149,'Offence Database'!$A$7:$D$1360,4, )</f>
        <v>-</v>
      </c>
      <c r="AN149" s="10" t="str">
        <f>VLOOKUP(N149,'Offence Database'!$A$7:$D$1360,4, )</f>
        <v>-</v>
      </c>
      <c r="AO149" s="10" t="str">
        <f>VLOOKUP(O149,'Offence Database'!$A$7:$D$1360,4, )</f>
        <v>-</v>
      </c>
      <c r="AP149" s="10">
        <f t="shared" ref="AP149:AU149" si="319">IF(AJ149="Non-Compoundable",$AB$1,$AC$1)</f>
        <v>0</v>
      </c>
      <c r="AQ149" s="10">
        <f t="shared" si="319"/>
        <v>0</v>
      </c>
      <c r="AR149" s="10">
        <f t="shared" si="319"/>
        <v>0</v>
      </c>
      <c r="AS149" s="10">
        <f t="shared" si="319"/>
        <v>0</v>
      </c>
      <c r="AT149" s="10">
        <f t="shared" si="319"/>
        <v>0</v>
      </c>
      <c r="AU149" s="10">
        <f t="shared" si="319"/>
        <v>0</v>
      </c>
      <c r="AV149" s="10">
        <f t="shared" si="4"/>
        <v>0</v>
      </c>
      <c r="AW149" s="17" t="str">
        <f t="shared" si="5"/>
        <v>Compoundable</v>
      </c>
      <c r="AX149" s="24"/>
      <c r="AY149" s="26">
        <f t="shared" si="6"/>
        <v>2</v>
      </c>
      <c r="AZ149" s="27">
        <f t="shared" si="7"/>
        <v>60</v>
      </c>
      <c r="BA149" s="28">
        <f t="shared" si="8"/>
        <v>0</v>
      </c>
      <c r="BB149" s="28">
        <f t="shared" ca="1" si="9"/>
        <v>0</v>
      </c>
      <c r="BC149" s="29" t="str">
        <f t="shared" si="10"/>
        <v>YES</v>
      </c>
      <c r="BD149" s="10" t="str">
        <f t="shared" si="11"/>
        <v>YES</v>
      </c>
      <c r="BE149" s="29" t="str">
        <f t="shared" ca="1" si="12"/>
        <v>NO</v>
      </c>
      <c r="BF149" s="29" t="str">
        <f t="shared" ca="1" si="13"/>
        <v>YES</v>
      </c>
      <c r="BG149" s="29" t="str">
        <f t="shared" ca="1" si="14"/>
        <v>YES</v>
      </c>
      <c r="BH149" s="29" t="str">
        <f t="shared" ca="1" si="15"/>
        <v>YES</v>
      </c>
      <c r="BI149" s="10">
        <f t="shared" ca="1" si="16"/>
        <v>1</v>
      </c>
      <c r="BJ149" s="28">
        <f t="shared" si="17"/>
        <v>0</v>
      </c>
      <c r="BK149" s="30">
        <f t="shared" si="18"/>
        <v>0</v>
      </c>
      <c r="BL149" s="31">
        <f t="shared" ca="1" si="19"/>
        <v>-119.72328767123288</v>
      </c>
      <c r="BM149" s="28">
        <f t="shared" si="20"/>
        <v>0</v>
      </c>
      <c r="BN149" s="28">
        <f t="shared" si="21"/>
        <v>0</v>
      </c>
      <c r="BO149" s="30">
        <f t="shared" si="22"/>
        <v>0</v>
      </c>
      <c r="BP149" s="31">
        <f t="shared" ca="1" si="23"/>
        <v>-119.72328767123288</v>
      </c>
      <c r="BQ149" s="32">
        <f t="shared" ca="1" si="24"/>
        <v>119.72328767123288</v>
      </c>
      <c r="BR149" s="32"/>
    </row>
    <row r="150" spans="1:70" ht="12" customHeight="1" x14ac:dyDescent="0.25">
      <c r="A150" s="10">
        <f t="shared" si="25"/>
        <v>149</v>
      </c>
      <c r="B150" s="11"/>
      <c r="C150" s="12"/>
      <c r="D150" s="13"/>
      <c r="E150" s="13"/>
      <c r="F150" s="13"/>
      <c r="G150" s="14"/>
      <c r="H150" s="15"/>
      <c r="I150" s="27"/>
      <c r="J150" s="17"/>
      <c r="K150" s="17"/>
      <c r="L150" s="17"/>
      <c r="M150" s="17"/>
      <c r="N150" s="17"/>
      <c r="O150" s="17"/>
      <c r="P150" s="10" t="str">
        <f>VLOOKUP(J150,'Offence Database'!$A$7:$B$1360,2, )</f>
        <v>-</v>
      </c>
      <c r="Q150" s="10" t="str">
        <f>VLOOKUP(K150,'Offence Database'!$A$7:$B$1360,2, )</f>
        <v>-</v>
      </c>
      <c r="R150" s="10" t="str">
        <f>VLOOKUP(L150,'Offence Database'!$A$7:$B$1360,2, )</f>
        <v>-</v>
      </c>
      <c r="S150" s="10" t="str">
        <f>VLOOKUP(M150,'Offence Database'!$A$7:$B$1360,2, )</f>
        <v>-</v>
      </c>
      <c r="T150" s="10" t="str">
        <f>VLOOKUP(N150,'Offence Database'!$A$7:$B$1360,2, )</f>
        <v>-</v>
      </c>
      <c r="U150" s="10" t="str">
        <f>VLOOKUP(O150,'Offence Database'!$A$7:$B$1360,2, )</f>
        <v>-</v>
      </c>
      <c r="V150" s="10" t="str">
        <f>VLOOKUP(J150,'Offence Database'!$A$7:$C$1360,3, )</f>
        <v>-</v>
      </c>
      <c r="W150" s="10" t="str">
        <f>VLOOKUP(K150,'Offence Database'!$A$7:$C$1360,3, )</f>
        <v>-</v>
      </c>
      <c r="X150" s="10" t="str">
        <f>VLOOKUP(L150,'Offence Database'!$A$7:$C$1360,3, )</f>
        <v>-</v>
      </c>
      <c r="Y150" s="10" t="str">
        <f>VLOOKUP(M150,'Offence Database'!$A$7:$C$1360,3, )</f>
        <v>-</v>
      </c>
      <c r="Z150" s="10" t="str">
        <f>VLOOKUP(N150,'Offence Database'!$A$7:$C$1360,3, )</f>
        <v>-</v>
      </c>
      <c r="AA150" s="10" t="str">
        <f>VLOOKUP(O150,'Offence Database'!$A$7:$C$1360,3, )</f>
        <v>-</v>
      </c>
      <c r="AB150" s="10">
        <f t="shared" ref="AB150:AG150" si="320">IF(V150="Non-Bailable",$AB$1,$AC$1)</f>
        <v>0</v>
      </c>
      <c r="AC150" s="10">
        <f t="shared" si="320"/>
        <v>0</v>
      </c>
      <c r="AD150" s="10">
        <f t="shared" si="320"/>
        <v>0</v>
      </c>
      <c r="AE150" s="10">
        <f t="shared" si="320"/>
        <v>0</v>
      </c>
      <c r="AF150" s="10">
        <f t="shared" si="320"/>
        <v>0</v>
      </c>
      <c r="AG150" s="10">
        <f t="shared" si="320"/>
        <v>0</v>
      </c>
      <c r="AH150" s="10">
        <f t="shared" si="1"/>
        <v>0</v>
      </c>
      <c r="AI150" s="17" t="str">
        <f t="shared" si="2"/>
        <v>Bailable</v>
      </c>
      <c r="AJ150" s="10" t="str">
        <f>VLOOKUP(J150,'Offence Database'!$A$7:$D$1360,4, )</f>
        <v>-</v>
      </c>
      <c r="AK150" s="10" t="str">
        <f>VLOOKUP(K150,'Offence Database'!$A$7:$D$1360,4, )</f>
        <v>-</v>
      </c>
      <c r="AL150" s="10" t="str">
        <f>VLOOKUP(L150,'Offence Database'!$A$7:$D$1360,4, )</f>
        <v>-</v>
      </c>
      <c r="AM150" s="10" t="str">
        <f>VLOOKUP(M150,'Offence Database'!$A$7:$D$1360,4, )</f>
        <v>-</v>
      </c>
      <c r="AN150" s="10" t="str">
        <f>VLOOKUP(N150,'Offence Database'!$A$7:$D$1360,4, )</f>
        <v>-</v>
      </c>
      <c r="AO150" s="10" t="str">
        <f>VLOOKUP(O150,'Offence Database'!$A$7:$D$1360,4, )</f>
        <v>-</v>
      </c>
      <c r="AP150" s="10">
        <f t="shared" ref="AP150:AU150" si="321">IF(AJ150="Non-Compoundable",$AB$1,$AC$1)</f>
        <v>0</v>
      </c>
      <c r="AQ150" s="10">
        <f t="shared" si="321"/>
        <v>0</v>
      </c>
      <c r="AR150" s="10">
        <f t="shared" si="321"/>
        <v>0</v>
      </c>
      <c r="AS150" s="10">
        <f t="shared" si="321"/>
        <v>0</v>
      </c>
      <c r="AT150" s="10">
        <f t="shared" si="321"/>
        <v>0</v>
      </c>
      <c r="AU150" s="10">
        <f t="shared" si="321"/>
        <v>0</v>
      </c>
      <c r="AV150" s="10">
        <f t="shared" si="4"/>
        <v>0</v>
      </c>
      <c r="AW150" s="17" t="str">
        <f t="shared" si="5"/>
        <v>Compoundable</v>
      </c>
      <c r="AX150" s="24"/>
      <c r="AY150" s="26">
        <f t="shared" si="6"/>
        <v>2</v>
      </c>
      <c r="AZ150" s="27">
        <f t="shared" si="7"/>
        <v>60</v>
      </c>
      <c r="BA150" s="28">
        <f t="shared" si="8"/>
        <v>0</v>
      </c>
      <c r="BB150" s="28">
        <f t="shared" ca="1" si="9"/>
        <v>0</v>
      </c>
      <c r="BC150" s="29" t="str">
        <f t="shared" si="10"/>
        <v>YES</v>
      </c>
      <c r="BD150" s="10" t="str">
        <f t="shared" si="11"/>
        <v>YES</v>
      </c>
      <c r="BE150" s="29" t="str">
        <f t="shared" ca="1" si="12"/>
        <v>NO</v>
      </c>
      <c r="BF150" s="29" t="str">
        <f t="shared" ca="1" si="13"/>
        <v>YES</v>
      </c>
      <c r="BG150" s="29" t="str">
        <f t="shared" ca="1" si="14"/>
        <v>YES</v>
      </c>
      <c r="BH150" s="29" t="str">
        <f t="shared" ca="1" si="15"/>
        <v>YES</v>
      </c>
      <c r="BI150" s="10">
        <f t="shared" ca="1" si="16"/>
        <v>1</v>
      </c>
      <c r="BJ150" s="28">
        <f t="shared" si="17"/>
        <v>0</v>
      </c>
      <c r="BK150" s="30">
        <f t="shared" si="18"/>
        <v>0</v>
      </c>
      <c r="BL150" s="31">
        <f t="shared" ca="1" si="19"/>
        <v>-119.72328767123288</v>
      </c>
      <c r="BM150" s="28">
        <f t="shared" si="20"/>
        <v>0</v>
      </c>
      <c r="BN150" s="28">
        <f t="shared" si="21"/>
        <v>0</v>
      </c>
      <c r="BO150" s="30">
        <f t="shared" si="22"/>
        <v>0</v>
      </c>
      <c r="BP150" s="31">
        <f t="shared" ca="1" si="23"/>
        <v>-119.72328767123288</v>
      </c>
      <c r="BQ150" s="32">
        <f t="shared" ca="1" si="24"/>
        <v>119.72328767123288</v>
      </c>
      <c r="BR150" s="32"/>
    </row>
    <row r="151" spans="1:70" ht="12" customHeight="1" x14ac:dyDescent="0.25">
      <c r="A151" s="10">
        <f t="shared" si="25"/>
        <v>150</v>
      </c>
      <c r="B151" s="11"/>
      <c r="C151" s="12"/>
      <c r="D151" s="13"/>
      <c r="E151" s="13"/>
      <c r="F151" s="13"/>
      <c r="G151" s="14"/>
      <c r="H151" s="15"/>
      <c r="I151" s="27"/>
      <c r="J151" s="17"/>
      <c r="K151" s="17"/>
      <c r="L151" s="17"/>
      <c r="M151" s="17"/>
      <c r="N151" s="17"/>
      <c r="O151" s="17"/>
      <c r="P151" s="10" t="str">
        <f>VLOOKUP(J151,'Offence Database'!$A$7:$B$1360,2, )</f>
        <v>-</v>
      </c>
      <c r="Q151" s="10" t="str">
        <f>VLOOKUP(K151,'Offence Database'!$A$7:$B$1360,2, )</f>
        <v>-</v>
      </c>
      <c r="R151" s="10" t="str">
        <f>VLOOKUP(L151,'Offence Database'!$A$7:$B$1360,2, )</f>
        <v>-</v>
      </c>
      <c r="S151" s="10" t="str">
        <f>VLOOKUP(M151,'Offence Database'!$A$7:$B$1360,2, )</f>
        <v>-</v>
      </c>
      <c r="T151" s="10" t="str">
        <f>VLOOKUP(N151,'Offence Database'!$A$7:$B$1360,2, )</f>
        <v>-</v>
      </c>
      <c r="U151" s="10" t="str">
        <f>VLOOKUP(O151,'Offence Database'!$A$7:$B$1360,2, )</f>
        <v>-</v>
      </c>
      <c r="V151" s="10" t="str">
        <f>VLOOKUP(J151,'Offence Database'!$A$7:$C$1360,3, )</f>
        <v>-</v>
      </c>
      <c r="W151" s="10" t="str">
        <f>VLOOKUP(K151,'Offence Database'!$A$7:$C$1360,3, )</f>
        <v>-</v>
      </c>
      <c r="X151" s="10" t="str">
        <f>VLOOKUP(L151,'Offence Database'!$A$7:$C$1360,3, )</f>
        <v>-</v>
      </c>
      <c r="Y151" s="10" t="str">
        <f>VLOOKUP(M151,'Offence Database'!$A$7:$C$1360,3, )</f>
        <v>-</v>
      </c>
      <c r="Z151" s="10" t="str">
        <f>VLOOKUP(N151,'Offence Database'!$A$7:$C$1360,3, )</f>
        <v>-</v>
      </c>
      <c r="AA151" s="10" t="str">
        <f>VLOOKUP(O151,'Offence Database'!$A$7:$C$1360,3, )</f>
        <v>-</v>
      </c>
      <c r="AB151" s="10">
        <f t="shared" ref="AB151:AG151" si="322">IF(V151="Non-Bailable",$AB$1,$AC$1)</f>
        <v>0</v>
      </c>
      <c r="AC151" s="10">
        <f t="shared" si="322"/>
        <v>0</v>
      </c>
      <c r="AD151" s="10">
        <f t="shared" si="322"/>
        <v>0</v>
      </c>
      <c r="AE151" s="10">
        <f t="shared" si="322"/>
        <v>0</v>
      </c>
      <c r="AF151" s="10">
        <f t="shared" si="322"/>
        <v>0</v>
      </c>
      <c r="AG151" s="10">
        <f t="shared" si="322"/>
        <v>0</v>
      </c>
      <c r="AH151" s="10">
        <f t="shared" si="1"/>
        <v>0</v>
      </c>
      <c r="AI151" s="17" t="str">
        <f t="shared" si="2"/>
        <v>Bailable</v>
      </c>
      <c r="AJ151" s="10" t="str">
        <f>VLOOKUP(J151,'Offence Database'!$A$7:$D$1360,4, )</f>
        <v>-</v>
      </c>
      <c r="AK151" s="10" t="str">
        <f>VLOOKUP(K151,'Offence Database'!$A$7:$D$1360,4, )</f>
        <v>-</v>
      </c>
      <c r="AL151" s="10" t="str">
        <f>VLOOKUP(L151,'Offence Database'!$A$7:$D$1360,4, )</f>
        <v>-</v>
      </c>
      <c r="AM151" s="10" t="str">
        <f>VLOOKUP(M151,'Offence Database'!$A$7:$D$1360,4, )</f>
        <v>-</v>
      </c>
      <c r="AN151" s="10" t="str">
        <f>VLOOKUP(N151,'Offence Database'!$A$7:$D$1360,4, )</f>
        <v>-</v>
      </c>
      <c r="AO151" s="10" t="str">
        <f>VLOOKUP(O151,'Offence Database'!$A$7:$D$1360,4, )</f>
        <v>-</v>
      </c>
      <c r="AP151" s="10">
        <f t="shared" ref="AP151:AU151" si="323">IF(AJ151="Non-Compoundable",$AB$1,$AC$1)</f>
        <v>0</v>
      </c>
      <c r="AQ151" s="10">
        <f t="shared" si="323"/>
        <v>0</v>
      </c>
      <c r="AR151" s="10">
        <f t="shared" si="323"/>
        <v>0</v>
      </c>
      <c r="AS151" s="10">
        <f t="shared" si="323"/>
        <v>0</v>
      </c>
      <c r="AT151" s="10">
        <f t="shared" si="323"/>
        <v>0</v>
      </c>
      <c r="AU151" s="10">
        <f t="shared" si="323"/>
        <v>0</v>
      </c>
      <c r="AV151" s="10">
        <f t="shared" si="4"/>
        <v>0</v>
      </c>
      <c r="AW151" s="17" t="str">
        <f t="shared" si="5"/>
        <v>Compoundable</v>
      </c>
      <c r="AX151" s="24"/>
      <c r="AY151" s="26">
        <f t="shared" si="6"/>
        <v>2</v>
      </c>
      <c r="AZ151" s="27">
        <f t="shared" si="7"/>
        <v>60</v>
      </c>
      <c r="BA151" s="28">
        <f t="shared" si="8"/>
        <v>0</v>
      </c>
      <c r="BB151" s="28">
        <f t="shared" ca="1" si="9"/>
        <v>0</v>
      </c>
      <c r="BC151" s="29" t="str">
        <f t="shared" si="10"/>
        <v>YES</v>
      </c>
      <c r="BD151" s="10" t="str">
        <f t="shared" si="11"/>
        <v>YES</v>
      </c>
      <c r="BE151" s="29" t="str">
        <f t="shared" ca="1" si="12"/>
        <v>NO</v>
      </c>
      <c r="BF151" s="29" t="str">
        <f t="shared" ca="1" si="13"/>
        <v>YES</v>
      </c>
      <c r="BG151" s="29" t="str">
        <f t="shared" ca="1" si="14"/>
        <v>YES</v>
      </c>
      <c r="BH151" s="29" t="str">
        <f t="shared" ca="1" si="15"/>
        <v>YES</v>
      </c>
      <c r="BI151" s="10">
        <f t="shared" ca="1" si="16"/>
        <v>1</v>
      </c>
      <c r="BJ151" s="28">
        <f t="shared" si="17"/>
        <v>0</v>
      </c>
      <c r="BK151" s="30">
        <f t="shared" si="18"/>
        <v>0</v>
      </c>
      <c r="BL151" s="31">
        <f t="shared" ca="1" si="19"/>
        <v>-119.72328767123288</v>
      </c>
      <c r="BM151" s="28">
        <f t="shared" si="20"/>
        <v>0</v>
      </c>
      <c r="BN151" s="28">
        <f t="shared" si="21"/>
        <v>0</v>
      </c>
      <c r="BO151" s="30">
        <f t="shared" si="22"/>
        <v>0</v>
      </c>
      <c r="BP151" s="31">
        <f t="shared" ca="1" si="23"/>
        <v>-119.72328767123288</v>
      </c>
      <c r="BQ151" s="32">
        <f t="shared" ca="1" si="24"/>
        <v>119.72328767123288</v>
      </c>
      <c r="BR151" s="32"/>
    </row>
    <row r="152" spans="1:70" ht="12" customHeight="1" x14ac:dyDescent="0.25">
      <c r="A152" s="10">
        <f t="shared" si="25"/>
        <v>151</v>
      </c>
      <c r="B152" s="11"/>
      <c r="C152" s="12"/>
      <c r="D152" s="13"/>
      <c r="E152" s="13"/>
      <c r="F152" s="13"/>
      <c r="G152" s="14"/>
      <c r="H152" s="15"/>
      <c r="I152" s="27"/>
      <c r="J152" s="17"/>
      <c r="K152" s="17"/>
      <c r="L152" s="17"/>
      <c r="M152" s="17"/>
      <c r="N152" s="17"/>
      <c r="O152" s="17"/>
      <c r="P152" s="10" t="str">
        <f>VLOOKUP(J152,'Offence Database'!$A$7:$B$1360,2, )</f>
        <v>-</v>
      </c>
      <c r="Q152" s="10" t="str">
        <f>VLOOKUP(K152,'Offence Database'!$A$7:$B$1360,2, )</f>
        <v>-</v>
      </c>
      <c r="R152" s="10" t="str">
        <f>VLOOKUP(L152,'Offence Database'!$A$7:$B$1360,2, )</f>
        <v>-</v>
      </c>
      <c r="S152" s="10" t="str">
        <f>VLOOKUP(M152,'Offence Database'!$A$7:$B$1360,2, )</f>
        <v>-</v>
      </c>
      <c r="T152" s="10" t="str">
        <f>VLOOKUP(N152,'Offence Database'!$A$7:$B$1360,2, )</f>
        <v>-</v>
      </c>
      <c r="U152" s="10" t="str">
        <f>VLOOKUP(O152,'Offence Database'!$A$7:$B$1360,2, )</f>
        <v>-</v>
      </c>
      <c r="V152" s="10" t="str">
        <f>VLOOKUP(J152,'Offence Database'!$A$7:$C$1360,3, )</f>
        <v>-</v>
      </c>
      <c r="W152" s="10" t="str">
        <f>VLOOKUP(K152,'Offence Database'!$A$7:$C$1360,3, )</f>
        <v>-</v>
      </c>
      <c r="X152" s="10" t="str">
        <f>VLOOKUP(L152,'Offence Database'!$A$7:$C$1360,3, )</f>
        <v>-</v>
      </c>
      <c r="Y152" s="10" t="str">
        <f>VLOOKUP(M152,'Offence Database'!$A$7:$C$1360,3, )</f>
        <v>-</v>
      </c>
      <c r="Z152" s="10" t="str">
        <f>VLOOKUP(N152,'Offence Database'!$A$7:$C$1360,3, )</f>
        <v>-</v>
      </c>
      <c r="AA152" s="10" t="str">
        <f>VLOOKUP(O152,'Offence Database'!$A$7:$C$1360,3, )</f>
        <v>-</v>
      </c>
      <c r="AB152" s="10">
        <f t="shared" ref="AB152:AG152" si="324">IF(V152="Non-Bailable",$AB$1,$AC$1)</f>
        <v>0</v>
      </c>
      <c r="AC152" s="10">
        <f t="shared" si="324"/>
        <v>0</v>
      </c>
      <c r="AD152" s="10">
        <f t="shared" si="324"/>
        <v>0</v>
      </c>
      <c r="AE152" s="10">
        <f t="shared" si="324"/>
        <v>0</v>
      </c>
      <c r="AF152" s="10">
        <f t="shared" si="324"/>
        <v>0</v>
      </c>
      <c r="AG152" s="10">
        <f t="shared" si="324"/>
        <v>0</v>
      </c>
      <c r="AH152" s="10">
        <f t="shared" si="1"/>
        <v>0</v>
      </c>
      <c r="AI152" s="17" t="str">
        <f t="shared" si="2"/>
        <v>Bailable</v>
      </c>
      <c r="AJ152" s="10" t="str">
        <f>VLOOKUP(J152,'Offence Database'!$A$7:$D$1360,4, )</f>
        <v>-</v>
      </c>
      <c r="AK152" s="10" t="str">
        <f>VLOOKUP(K152,'Offence Database'!$A$7:$D$1360,4, )</f>
        <v>-</v>
      </c>
      <c r="AL152" s="10" t="str">
        <f>VLOOKUP(L152,'Offence Database'!$A$7:$D$1360,4, )</f>
        <v>-</v>
      </c>
      <c r="AM152" s="10" t="str">
        <f>VLOOKUP(M152,'Offence Database'!$A$7:$D$1360,4, )</f>
        <v>-</v>
      </c>
      <c r="AN152" s="10" t="str">
        <f>VLOOKUP(N152,'Offence Database'!$A$7:$D$1360,4, )</f>
        <v>-</v>
      </c>
      <c r="AO152" s="10" t="str">
        <f>VLOOKUP(O152,'Offence Database'!$A$7:$D$1360,4, )</f>
        <v>-</v>
      </c>
      <c r="AP152" s="10">
        <f t="shared" ref="AP152:AU152" si="325">IF(AJ152="Non-Compoundable",$AB$1,$AC$1)</f>
        <v>0</v>
      </c>
      <c r="AQ152" s="10">
        <f t="shared" si="325"/>
        <v>0</v>
      </c>
      <c r="AR152" s="10">
        <f t="shared" si="325"/>
        <v>0</v>
      </c>
      <c r="AS152" s="10">
        <f t="shared" si="325"/>
        <v>0</v>
      </c>
      <c r="AT152" s="10">
        <f t="shared" si="325"/>
        <v>0</v>
      </c>
      <c r="AU152" s="10">
        <f t="shared" si="325"/>
        <v>0</v>
      </c>
      <c r="AV152" s="10">
        <f t="shared" si="4"/>
        <v>0</v>
      </c>
      <c r="AW152" s="17" t="str">
        <f t="shared" si="5"/>
        <v>Compoundable</v>
      </c>
      <c r="AX152" s="24"/>
      <c r="AY152" s="26">
        <f t="shared" si="6"/>
        <v>2</v>
      </c>
      <c r="AZ152" s="27">
        <f t="shared" si="7"/>
        <v>60</v>
      </c>
      <c r="BA152" s="28">
        <f t="shared" si="8"/>
        <v>0</v>
      </c>
      <c r="BB152" s="28">
        <f t="shared" ca="1" si="9"/>
        <v>0</v>
      </c>
      <c r="BC152" s="29" t="str">
        <f t="shared" si="10"/>
        <v>YES</v>
      </c>
      <c r="BD152" s="10" t="str">
        <f t="shared" si="11"/>
        <v>YES</v>
      </c>
      <c r="BE152" s="29" t="str">
        <f t="shared" ca="1" si="12"/>
        <v>NO</v>
      </c>
      <c r="BF152" s="29" t="str">
        <f t="shared" ca="1" si="13"/>
        <v>YES</v>
      </c>
      <c r="BG152" s="29" t="str">
        <f t="shared" ca="1" si="14"/>
        <v>YES</v>
      </c>
      <c r="BH152" s="29" t="str">
        <f t="shared" ca="1" si="15"/>
        <v>YES</v>
      </c>
      <c r="BI152" s="10">
        <f t="shared" ca="1" si="16"/>
        <v>1</v>
      </c>
      <c r="BJ152" s="28">
        <f t="shared" si="17"/>
        <v>0</v>
      </c>
      <c r="BK152" s="30">
        <f t="shared" si="18"/>
        <v>0</v>
      </c>
      <c r="BL152" s="31">
        <f t="shared" ca="1" si="19"/>
        <v>-119.72328767123288</v>
      </c>
      <c r="BM152" s="28">
        <f t="shared" si="20"/>
        <v>0</v>
      </c>
      <c r="BN152" s="28">
        <f t="shared" si="21"/>
        <v>0</v>
      </c>
      <c r="BO152" s="30">
        <f t="shared" si="22"/>
        <v>0</v>
      </c>
      <c r="BP152" s="31">
        <f t="shared" ca="1" si="23"/>
        <v>-119.72328767123288</v>
      </c>
      <c r="BQ152" s="32">
        <f t="shared" ca="1" si="24"/>
        <v>119.72328767123288</v>
      </c>
      <c r="BR152" s="32"/>
    </row>
    <row r="153" spans="1:70" ht="12" customHeight="1" x14ac:dyDescent="0.25">
      <c r="A153" s="10">
        <f t="shared" si="25"/>
        <v>152</v>
      </c>
      <c r="B153" s="11"/>
      <c r="C153" s="12"/>
      <c r="D153" s="13"/>
      <c r="E153" s="13"/>
      <c r="F153" s="13"/>
      <c r="G153" s="14"/>
      <c r="H153" s="15"/>
      <c r="I153" s="27"/>
      <c r="J153" s="17"/>
      <c r="K153" s="17"/>
      <c r="L153" s="17"/>
      <c r="M153" s="17"/>
      <c r="N153" s="17"/>
      <c r="O153" s="17"/>
      <c r="P153" s="10" t="str">
        <f>VLOOKUP(J153,'Offence Database'!$A$7:$B$1360,2, )</f>
        <v>-</v>
      </c>
      <c r="Q153" s="10" t="str">
        <f>VLOOKUP(K153,'Offence Database'!$A$7:$B$1360,2, )</f>
        <v>-</v>
      </c>
      <c r="R153" s="10" t="str">
        <f>VLOOKUP(L153,'Offence Database'!$A$7:$B$1360,2, )</f>
        <v>-</v>
      </c>
      <c r="S153" s="10" t="str">
        <f>VLOOKUP(M153,'Offence Database'!$A$7:$B$1360,2, )</f>
        <v>-</v>
      </c>
      <c r="T153" s="10" t="str">
        <f>VLOOKUP(N153,'Offence Database'!$A$7:$B$1360,2, )</f>
        <v>-</v>
      </c>
      <c r="U153" s="10" t="str">
        <f>VLOOKUP(O153,'Offence Database'!$A$7:$B$1360,2, )</f>
        <v>-</v>
      </c>
      <c r="V153" s="10" t="str">
        <f>VLOOKUP(J153,'Offence Database'!$A$7:$C$1360,3, )</f>
        <v>-</v>
      </c>
      <c r="W153" s="10" t="str">
        <f>VLOOKUP(K153,'Offence Database'!$A$7:$C$1360,3, )</f>
        <v>-</v>
      </c>
      <c r="X153" s="10" t="str">
        <f>VLOOKUP(L153,'Offence Database'!$A$7:$C$1360,3, )</f>
        <v>-</v>
      </c>
      <c r="Y153" s="10" t="str">
        <f>VLOOKUP(M153,'Offence Database'!$A$7:$C$1360,3, )</f>
        <v>-</v>
      </c>
      <c r="Z153" s="10" t="str">
        <f>VLOOKUP(N153,'Offence Database'!$A$7:$C$1360,3, )</f>
        <v>-</v>
      </c>
      <c r="AA153" s="10" t="str">
        <f>VLOOKUP(O153,'Offence Database'!$A$7:$C$1360,3, )</f>
        <v>-</v>
      </c>
      <c r="AB153" s="10">
        <f t="shared" ref="AB153:AG153" si="326">IF(V153="Non-Bailable",$AB$1,$AC$1)</f>
        <v>0</v>
      </c>
      <c r="AC153" s="10">
        <f t="shared" si="326"/>
        <v>0</v>
      </c>
      <c r="AD153" s="10">
        <f t="shared" si="326"/>
        <v>0</v>
      </c>
      <c r="AE153" s="10">
        <f t="shared" si="326"/>
        <v>0</v>
      </c>
      <c r="AF153" s="10">
        <f t="shared" si="326"/>
        <v>0</v>
      </c>
      <c r="AG153" s="10">
        <f t="shared" si="326"/>
        <v>0</v>
      </c>
      <c r="AH153" s="10">
        <f t="shared" si="1"/>
        <v>0</v>
      </c>
      <c r="AI153" s="17" t="str">
        <f t="shared" si="2"/>
        <v>Bailable</v>
      </c>
      <c r="AJ153" s="10" t="str">
        <f>VLOOKUP(J153,'Offence Database'!$A$7:$D$1360,4, )</f>
        <v>-</v>
      </c>
      <c r="AK153" s="10" t="str">
        <f>VLOOKUP(K153,'Offence Database'!$A$7:$D$1360,4, )</f>
        <v>-</v>
      </c>
      <c r="AL153" s="10" t="str">
        <f>VLOOKUP(L153,'Offence Database'!$A$7:$D$1360,4, )</f>
        <v>-</v>
      </c>
      <c r="AM153" s="10" t="str">
        <f>VLOOKUP(M153,'Offence Database'!$A$7:$D$1360,4, )</f>
        <v>-</v>
      </c>
      <c r="AN153" s="10" t="str">
        <f>VLOOKUP(N153,'Offence Database'!$A$7:$D$1360,4, )</f>
        <v>-</v>
      </c>
      <c r="AO153" s="10" t="str">
        <f>VLOOKUP(O153,'Offence Database'!$A$7:$D$1360,4, )</f>
        <v>-</v>
      </c>
      <c r="AP153" s="10">
        <f t="shared" ref="AP153:AU153" si="327">IF(AJ153="Non-Compoundable",$AB$1,$AC$1)</f>
        <v>0</v>
      </c>
      <c r="AQ153" s="10">
        <f t="shared" si="327"/>
        <v>0</v>
      </c>
      <c r="AR153" s="10">
        <f t="shared" si="327"/>
        <v>0</v>
      </c>
      <c r="AS153" s="10">
        <f t="shared" si="327"/>
        <v>0</v>
      </c>
      <c r="AT153" s="10">
        <f t="shared" si="327"/>
        <v>0</v>
      </c>
      <c r="AU153" s="10">
        <f t="shared" si="327"/>
        <v>0</v>
      </c>
      <c r="AV153" s="10">
        <f t="shared" si="4"/>
        <v>0</v>
      </c>
      <c r="AW153" s="17" t="str">
        <f t="shared" si="5"/>
        <v>Compoundable</v>
      </c>
      <c r="AX153" s="24"/>
      <c r="AY153" s="26">
        <f t="shared" si="6"/>
        <v>2</v>
      </c>
      <c r="AZ153" s="27">
        <f t="shared" si="7"/>
        <v>60</v>
      </c>
      <c r="BA153" s="28">
        <f t="shared" si="8"/>
        <v>0</v>
      </c>
      <c r="BB153" s="28">
        <f t="shared" ca="1" si="9"/>
        <v>0</v>
      </c>
      <c r="BC153" s="29" t="str">
        <f t="shared" si="10"/>
        <v>YES</v>
      </c>
      <c r="BD153" s="10" t="str">
        <f t="shared" si="11"/>
        <v>YES</v>
      </c>
      <c r="BE153" s="29" t="str">
        <f t="shared" ca="1" si="12"/>
        <v>NO</v>
      </c>
      <c r="BF153" s="29" t="str">
        <f t="shared" ca="1" si="13"/>
        <v>YES</v>
      </c>
      <c r="BG153" s="29" t="str">
        <f t="shared" ca="1" si="14"/>
        <v>YES</v>
      </c>
      <c r="BH153" s="29" t="str">
        <f t="shared" ca="1" si="15"/>
        <v>YES</v>
      </c>
      <c r="BI153" s="10">
        <f t="shared" ca="1" si="16"/>
        <v>1</v>
      </c>
      <c r="BJ153" s="28">
        <f t="shared" si="17"/>
        <v>0</v>
      </c>
      <c r="BK153" s="30">
        <f t="shared" si="18"/>
        <v>0</v>
      </c>
      <c r="BL153" s="31">
        <f t="shared" ca="1" si="19"/>
        <v>-119.72328767123288</v>
      </c>
      <c r="BM153" s="28">
        <f t="shared" si="20"/>
        <v>0</v>
      </c>
      <c r="BN153" s="28">
        <f t="shared" si="21"/>
        <v>0</v>
      </c>
      <c r="BO153" s="30">
        <f t="shared" si="22"/>
        <v>0</v>
      </c>
      <c r="BP153" s="31">
        <f t="shared" ca="1" si="23"/>
        <v>-119.72328767123288</v>
      </c>
      <c r="BQ153" s="32">
        <f t="shared" ca="1" si="24"/>
        <v>119.72328767123288</v>
      </c>
      <c r="BR153" s="32"/>
    </row>
    <row r="154" spans="1:70" ht="12" customHeight="1" x14ac:dyDescent="0.25">
      <c r="A154" s="10">
        <f t="shared" si="25"/>
        <v>153</v>
      </c>
      <c r="B154" s="11"/>
      <c r="C154" s="12"/>
      <c r="D154" s="13"/>
      <c r="E154" s="13"/>
      <c r="F154" s="13"/>
      <c r="G154" s="14"/>
      <c r="H154" s="15"/>
      <c r="I154" s="27"/>
      <c r="J154" s="17"/>
      <c r="K154" s="17"/>
      <c r="L154" s="17"/>
      <c r="M154" s="17"/>
      <c r="N154" s="17"/>
      <c r="O154" s="17"/>
      <c r="P154" s="10" t="str">
        <f>VLOOKUP(J154,'Offence Database'!$A$7:$B$1360,2, )</f>
        <v>-</v>
      </c>
      <c r="Q154" s="10" t="str">
        <f>VLOOKUP(K154,'Offence Database'!$A$7:$B$1360,2, )</f>
        <v>-</v>
      </c>
      <c r="R154" s="10" t="str">
        <f>VLOOKUP(L154,'Offence Database'!$A$7:$B$1360,2, )</f>
        <v>-</v>
      </c>
      <c r="S154" s="10" t="str">
        <f>VLOOKUP(M154,'Offence Database'!$A$7:$B$1360,2, )</f>
        <v>-</v>
      </c>
      <c r="T154" s="10" t="str">
        <f>VLOOKUP(N154,'Offence Database'!$A$7:$B$1360,2, )</f>
        <v>-</v>
      </c>
      <c r="U154" s="10" t="str">
        <f>VLOOKUP(O154,'Offence Database'!$A$7:$B$1360,2, )</f>
        <v>-</v>
      </c>
      <c r="V154" s="10" t="str">
        <f>VLOOKUP(J154,'Offence Database'!$A$7:$C$1360,3, )</f>
        <v>-</v>
      </c>
      <c r="W154" s="10" t="str">
        <f>VLOOKUP(K154,'Offence Database'!$A$7:$C$1360,3, )</f>
        <v>-</v>
      </c>
      <c r="X154" s="10" t="str">
        <f>VLOOKUP(L154,'Offence Database'!$A$7:$C$1360,3, )</f>
        <v>-</v>
      </c>
      <c r="Y154" s="10" t="str">
        <f>VLOOKUP(M154,'Offence Database'!$A$7:$C$1360,3, )</f>
        <v>-</v>
      </c>
      <c r="Z154" s="10" t="str">
        <f>VLOOKUP(N154,'Offence Database'!$A$7:$C$1360,3, )</f>
        <v>-</v>
      </c>
      <c r="AA154" s="10" t="str">
        <f>VLOOKUP(O154,'Offence Database'!$A$7:$C$1360,3, )</f>
        <v>-</v>
      </c>
      <c r="AB154" s="10">
        <f t="shared" ref="AB154:AG154" si="328">IF(V154="Non-Bailable",$AB$1,$AC$1)</f>
        <v>0</v>
      </c>
      <c r="AC154" s="10">
        <f t="shared" si="328"/>
        <v>0</v>
      </c>
      <c r="AD154" s="10">
        <f t="shared" si="328"/>
        <v>0</v>
      </c>
      <c r="AE154" s="10">
        <f t="shared" si="328"/>
        <v>0</v>
      </c>
      <c r="AF154" s="10">
        <f t="shared" si="328"/>
        <v>0</v>
      </c>
      <c r="AG154" s="10">
        <f t="shared" si="328"/>
        <v>0</v>
      </c>
      <c r="AH154" s="10">
        <f t="shared" si="1"/>
        <v>0</v>
      </c>
      <c r="AI154" s="17" t="str">
        <f t="shared" si="2"/>
        <v>Bailable</v>
      </c>
      <c r="AJ154" s="10" t="str">
        <f>VLOOKUP(J154,'Offence Database'!$A$7:$D$1360,4, )</f>
        <v>-</v>
      </c>
      <c r="AK154" s="10" t="str">
        <f>VLOOKUP(K154,'Offence Database'!$A$7:$D$1360,4, )</f>
        <v>-</v>
      </c>
      <c r="AL154" s="10" t="str">
        <f>VLOOKUP(L154,'Offence Database'!$A$7:$D$1360,4, )</f>
        <v>-</v>
      </c>
      <c r="AM154" s="10" t="str">
        <f>VLOOKUP(M154,'Offence Database'!$A$7:$D$1360,4, )</f>
        <v>-</v>
      </c>
      <c r="AN154" s="10" t="str">
        <f>VLOOKUP(N154,'Offence Database'!$A$7:$D$1360,4, )</f>
        <v>-</v>
      </c>
      <c r="AO154" s="10" t="str">
        <f>VLOOKUP(O154,'Offence Database'!$A$7:$D$1360,4, )</f>
        <v>-</v>
      </c>
      <c r="AP154" s="10">
        <f t="shared" ref="AP154:AU154" si="329">IF(AJ154="Non-Compoundable",$AB$1,$AC$1)</f>
        <v>0</v>
      </c>
      <c r="AQ154" s="10">
        <f t="shared" si="329"/>
        <v>0</v>
      </c>
      <c r="AR154" s="10">
        <f t="shared" si="329"/>
        <v>0</v>
      </c>
      <c r="AS154" s="10">
        <f t="shared" si="329"/>
        <v>0</v>
      </c>
      <c r="AT154" s="10">
        <f t="shared" si="329"/>
        <v>0</v>
      </c>
      <c r="AU154" s="10">
        <f t="shared" si="329"/>
        <v>0</v>
      </c>
      <c r="AV154" s="10">
        <f t="shared" si="4"/>
        <v>0</v>
      </c>
      <c r="AW154" s="17" t="str">
        <f t="shared" si="5"/>
        <v>Compoundable</v>
      </c>
      <c r="AX154" s="24"/>
      <c r="AY154" s="26">
        <f t="shared" si="6"/>
        <v>2</v>
      </c>
      <c r="AZ154" s="27">
        <f t="shared" si="7"/>
        <v>60</v>
      </c>
      <c r="BA154" s="28">
        <f t="shared" si="8"/>
        <v>0</v>
      </c>
      <c r="BB154" s="28">
        <f t="shared" ca="1" si="9"/>
        <v>0</v>
      </c>
      <c r="BC154" s="29" t="str">
        <f t="shared" si="10"/>
        <v>YES</v>
      </c>
      <c r="BD154" s="10" t="str">
        <f t="shared" si="11"/>
        <v>YES</v>
      </c>
      <c r="BE154" s="29" t="str">
        <f t="shared" ca="1" si="12"/>
        <v>NO</v>
      </c>
      <c r="BF154" s="29" t="str">
        <f t="shared" ca="1" si="13"/>
        <v>YES</v>
      </c>
      <c r="BG154" s="29" t="str">
        <f t="shared" ca="1" si="14"/>
        <v>YES</v>
      </c>
      <c r="BH154" s="29" t="str">
        <f t="shared" ca="1" si="15"/>
        <v>YES</v>
      </c>
      <c r="BI154" s="10">
        <f t="shared" ca="1" si="16"/>
        <v>1</v>
      </c>
      <c r="BJ154" s="28">
        <f t="shared" si="17"/>
        <v>0</v>
      </c>
      <c r="BK154" s="30">
        <f t="shared" si="18"/>
        <v>0</v>
      </c>
      <c r="BL154" s="31">
        <f t="shared" ca="1" si="19"/>
        <v>-119.72328767123288</v>
      </c>
      <c r="BM154" s="28">
        <f t="shared" si="20"/>
        <v>0</v>
      </c>
      <c r="BN154" s="28">
        <f t="shared" si="21"/>
        <v>0</v>
      </c>
      <c r="BO154" s="30">
        <f t="shared" si="22"/>
        <v>0</v>
      </c>
      <c r="BP154" s="31">
        <f t="shared" ca="1" si="23"/>
        <v>-119.72328767123288</v>
      </c>
      <c r="BQ154" s="32">
        <f t="shared" ca="1" si="24"/>
        <v>119.72328767123288</v>
      </c>
      <c r="BR154" s="32"/>
    </row>
    <row r="155" spans="1:70" ht="12" customHeight="1" x14ac:dyDescent="0.25">
      <c r="A155" s="10">
        <f t="shared" si="25"/>
        <v>154</v>
      </c>
      <c r="B155" s="11"/>
      <c r="C155" s="12"/>
      <c r="D155" s="13"/>
      <c r="E155" s="13"/>
      <c r="F155" s="13"/>
      <c r="G155" s="14"/>
      <c r="H155" s="15"/>
      <c r="I155" s="27"/>
      <c r="J155" s="17"/>
      <c r="K155" s="17"/>
      <c r="L155" s="17"/>
      <c r="M155" s="17"/>
      <c r="N155" s="17"/>
      <c r="O155" s="17"/>
      <c r="P155" s="10" t="str">
        <f>VLOOKUP(J155,'Offence Database'!$A$7:$B$1360,2, )</f>
        <v>-</v>
      </c>
      <c r="Q155" s="10" t="str">
        <f>VLOOKUP(K155,'Offence Database'!$A$7:$B$1360,2, )</f>
        <v>-</v>
      </c>
      <c r="R155" s="10" t="str">
        <f>VLOOKUP(L155,'Offence Database'!$A$7:$B$1360,2, )</f>
        <v>-</v>
      </c>
      <c r="S155" s="10" t="str">
        <f>VLOOKUP(M155,'Offence Database'!$A$7:$B$1360,2, )</f>
        <v>-</v>
      </c>
      <c r="T155" s="10" t="str">
        <f>VLOOKUP(N155,'Offence Database'!$A$7:$B$1360,2, )</f>
        <v>-</v>
      </c>
      <c r="U155" s="10" t="str">
        <f>VLOOKUP(O155,'Offence Database'!$A$7:$B$1360,2, )</f>
        <v>-</v>
      </c>
      <c r="V155" s="10" t="str">
        <f>VLOOKUP(J155,'Offence Database'!$A$7:$C$1360,3, )</f>
        <v>-</v>
      </c>
      <c r="W155" s="10" t="str">
        <f>VLOOKUP(K155,'Offence Database'!$A$7:$C$1360,3, )</f>
        <v>-</v>
      </c>
      <c r="X155" s="10" t="str">
        <f>VLOOKUP(L155,'Offence Database'!$A$7:$C$1360,3, )</f>
        <v>-</v>
      </c>
      <c r="Y155" s="10" t="str">
        <f>VLOOKUP(M155,'Offence Database'!$A$7:$C$1360,3, )</f>
        <v>-</v>
      </c>
      <c r="Z155" s="10" t="str">
        <f>VLOOKUP(N155,'Offence Database'!$A$7:$C$1360,3, )</f>
        <v>-</v>
      </c>
      <c r="AA155" s="10" t="str">
        <f>VLOOKUP(O155,'Offence Database'!$A$7:$C$1360,3, )</f>
        <v>-</v>
      </c>
      <c r="AB155" s="10">
        <f t="shared" ref="AB155:AG155" si="330">IF(V155="Non-Bailable",$AB$1,$AC$1)</f>
        <v>0</v>
      </c>
      <c r="AC155" s="10">
        <f t="shared" si="330"/>
        <v>0</v>
      </c>
      <c r="AD155" s="10">
        <f t="shared" si="330"/>
        <v>0</v>
      </c>
      <c r="AE155" s="10">
        <f t="shared" si="330"/>
        <v>0</v>
      </c>
      <c r="AF155" s="10">
        <f t="shared" si="330"/>
        <v>0</v>
      </c>
      <c r="AG155" s="10">
        <f t="shared" si="330"/>
        <v>0</v>
      </c>
      <c r="AH155" s="10">
        <f t="shared" si="1"/>
        <v>0</v>
      </c>
      <c r="AI155" s="17" t="str">
        <f t="shared" si="2"/>
        <v>Bailable</v>
      </c>
      <c r="AJ155" s="10" t="str">
        <f>VLOOKUP(J155,'Offence Database'!$A$7:$D$1360,4, )</f>
        <v>-</v>
      </c>
      <c r="AK155" s="10" t="str">
        <f>VLOOKUP(K155,'Offence Database'!$A$7:$D$1360,4, )</f>
        <v>-</v>
      </c>
      <c r="AL155" s="10" t="str">
        <f>VLOOKUP(L155,'Offence Database'!$A$7:$D$1360,4, )</f>
        <v>-</v>
      </c>
      <c r="AM155" s="10" t="str">
        <f>VLOOKUP(M155,'Offence Database'!$A$7:$D$1360,4, )</f>
        <v>-</v>
      </c>
      <c r="AN155" s="10" t="str">
        <f>VLOOKUP(N155,'Offence Database'!$A$7:$D$1360,4, )</f>
        <v>-</v>
      </c>
      <c r="AO155" s="10" t="str">
        <f>VLOOKUP(O155,'Offence Database'!$A$7:$D$1360,4, )</f>
        <v>-</v>
      </c>
      <c r="AP155" s="10">
        <f t="shared" ref="AP155:AU155" si="331">IF(AJ155="Non-Compoundable",$AB$1,$AC$1)</f>
        <v>0</v>
      </c>
      <c r="AQ155" s="10">
        <f t="shared" si="331"/>
        <v>0</v>
      </c>
      <c r="AR155" s="10">
        <f t="shared" si="331"/>
        <v>0</v>
      </c>
      <c r="AS155" s="10">
        <f t="shared" si="331"/>
        <v>0</v>
      </c>
      <c r="AT155" s="10">
        <f t="shared" si="331"/>
        <v>0</v>
      </c>
      <c r="AU155" s="10">
        <f t="shared" si="331"/>
        <v>0</v>
      </c>
      <c r="AV155" s="10">
        <f t="shared" si="4"/>
        <v>0</v>
      </c>
      <c r="AW155" s="17" t="str">
        <f t="shared" si="5"/>
        <v>Compoundable</v>
      </c>
      <c r="AX155" s="24"/>
      <c r="AY155" s="26">
        <f t="shared" si="6"/>
        <v>2</v>
      </c>
      <c r="AZ155" s="27">
        <f t="shared" si="7"/>
        <v>60</v>
      </c>
      <c r="BA155" s="28">
        <f t="shared" si="8"/>
        <v>0</v>
      </c>
      <c r="BB155" s="28">
        <f t="shared" ca="1" si="9"/>
        <v>0</v>
      </c>
      <c r="BC155" s="29" t="str">
        <f t="shared" si="10"/>
        <v>YES</v>
      </c>
      <c r="BD155" s="10" t="str">
        <f t="shared" si="11"/>
        <v>YES</v>
      </c>
      <c r="BE155" s="29" t="str">
        <f t="shared" ca="1" si="12"/>
        <v>NO</v>
      </c>
      <c r="BF155" s="29" t="str">
        <f t="shared" ca="1" si="13"/>
        <v>YES</v>
      </c>
      <c r="BG155" s="29" t="str">
        <f t="shared" ca="1" si="14"/>
        <v>YES</v>
      </c>
      <c r="BH155" s="29" t="str">
        <f t="shared" ca="1" si="15"/>
        <v>YES</v>
      </c>
      <c r="BI155" s="10">
        <f t="shared" ca="1" si="16"/>
        <v>1</v>
      </c>
      <c r="BJ155" s="28">
        <f t="shared" si="17"/>
        <v>0</v>
      </c>
      <c r="BK155" s="30">
        <f t="shared" si="18"/>
        <v>0</v>
      </c>
      <c r="BL155" s="31">
        <f t="shared" ca="1" si="19"/>
        <v>-119.72328767123288</v>
      </c>
      <c r="BM155" s="28">
        <f t="shared" si="20"/>
        <v>0</v>
      </c>
      <c r="BN155" s="28">
        <f t="shared" si="21"/>
        <v>0</v>
      </c>
      <c r="BO155" s="30">
        <f t="shared" si="22"/>
        <v>0</v>
      </c>
      <c r="BP155" s="31">
        <f t="shared" ca="1" si="23"/>
        <v>-119.72328767123288</v>
      </c>
      <c r="BQ155" s="32">
        <f t="shared" ca="1" si="24"/>
        <v>119.72328767123288</v>
      </c>
      <c r="BR155" s="32"/>
    </row>
    <row r="156" spans="1:70" ht="12" customHeight="1" x14ac:dyDescent="0.25">
      <c r="A156" s="10">
        <f t="shared" si="25"/>
        <v>155</v>
      </c>
      <c r="B156" s="11"/>
      <c r="C156" s="12"/>
      <c r="D156" s="13"/>
      <c r="E156" s="13"/>
      <c r="F156" s="13"/>
      <c r="G156" s="14"/>
      <c r="H156" s="15"/>
      <c r="I156" s="27"/>
      <c r="J156" s="17"/>
      <c r="K156" s="17"/>
      <c r="L156" s="17"/>
      <c r="M156" s="17"/>
      <c r="N156" s="17"/>
      <c r="O156" s="17"/>
      <c r="P156" s="10" t="str">
        <f>VLOOKUP(J156,'Offence Database'!$A$7:$B$1360,2, )</f>
        <v>-</v>
      </c>
      <c r="Q156" s="10" t="str">
        <f>VLOOKUP(K156,'Offence Database'!$A$7:$B$1360,2, )</f>
        <v>-</v>
      </c>
      <c r="R156" s="10" t="str">
        <f>VLOOKUP(L156,'Offence Database'!$A$7:$B$1360,2, )</f>
        <v>-</v>
      </c>
      <c r="S156" s="10" t="str">
        <f>VLOOKUP(M156,'Offence Database'!$A$7:$B$1360,2, )</f>
        <v>-</v>
      </c>
      <c r="T156" s="10" t="str">
        <f>VLOOKUP(N156,'Offence Database'!$A$7:$B$1360,2, )</f>
        <v>-</v>
      </c>
      <c r="U156" s="10" t="str">
        <f>VLOOKUP(O156,'Offence Database'!$A$7:$B$1360,2, )</f>
        <v>-</v>
      </c>
      <c r="V156" s="10" t="str">
        <f>VLOOKUP(J156,'Offence Database'!$A$7:$C$1360,3, )</f>
        <v>-</v>
      </c>
      <c r="W156" s="10" t="str">
        <f>VLOOKUP(K156,'Offence Database'!$A$7:$C$1360,3, )</f>
        <v>-</v>
      </c>
      <c r="X156" s="10" t="str">
        <f>VLOOKUP(L156,'Offence Database'!$A$7:$C$1360,3, )</f>
        <v>-</v>
      </c>
      <c r="Y156" s="10" t="str">
        <f>VLOOKUP(M156,'Offence Database'!$A$7:$C$1360,3, )</f>
        <v>-</v>
      </c>
      <c r="Z156" s="10" t="str">
        <f>VLOOKUP(N156,'Offence Database'!$A$7:$C$1360,3, )</f>
        <v>-</v>
      </c>
      <c r="AA156" s="10" t="str">
        <f>VLOOKUP(O156,'Offence Database'!$A$7:$C$1360,3, )</f>
        <v>-</v>
      </c>
      <c r="AB156" s="10">
        <f t="shared" ref="AB156:AG156" si="332">IF(V156="Non-Bailable",$AB$1,$AC$1)</f>
        <v>0</v>
      </c>
      <c r="AC156" s="10">
        <f t="shared" si="332"/>
        <v>0</v>
      </c>
      <c r="AD156" s="10">
        <f t="shared" si="332"/>
        <v>0</v>
      </c>
      <c r="AE156" s="10">
        <f t="shared" si="332"/>
        <v>0</v>
      </c>
      <c r="AF156" s="10">
        <f t="shared" si="332"/>
        <v>0</v>
      </c>
      <c r="AG156" s="10">
        <f t="shared" si="332"/>
        <v>0</v>
      </c>
      <c r="AH156" s="10">
        <f t="shared" si="1"/>
        <v>0</v>
      </c>
      <c r="AI156" s="17" t="str">
        <f t="shared" si="2"/>
        <v>Bailable</v>
      </c>
      <c r="AJ156" s="10" t="str">
        <f>VLOOKUP(J156,'Offence Database'!$A$7:$D$1360,4, )</f>
        <v>-</v>
      </c>
      <c r="AK156" s="10" t="str">
        <f>VLOOKUP(K156,'Offence Database'!$A$7:$D$1360,4, )</f>
        <v>-</v>
      </c>
      <c r="AL156" s="10" t="str">
        <f>VLOOKUP(L156,'Offence Database'!$A$7:$D$1360,4, )</f>
        <v>-</v>
      </c>
      <c r="AM156" s="10" t="str">
        <f>VLOOKUP(M156,'Offence Database'!$A$7:$D$1360,4, )</f>
        <v>-</v>
      </c>
      <c r="AN156" s="10" t="str">
        <f>VLOOKUP(N156,'Offence Database'!$A$7:$D$1360,4, )</f>
        <v>-</v>
      </c>
      <c r="AO156" s="10" t="str">
        <f>VLOOKUP(O156,'Offence Database'!$A$7:$D$1360,4, )</f>
        <v>-</v>
      </c>
      <c r="AP156" s="10">
        <f t="shared" ref="AP156:AU156" si="333">IF(AJ156="Non-Compoundable",$AB$1,$AC$1)</f>
        <v>0</v>
      </c>
      <c r="AQ156" s="10">
        <f t="shared" si="333"/>
        <v>0</v>
      </c>
      <c r="AR156" s="10">
        <f t="shared" si="333"/>
        <v>0</v>
      </c>
      <c r="AS156" s="10">
        <f t="shared" si="333"/>
        <v>0</v>
      </c>
      <c r="AT156" s="10">
        <f t="shared" si="333"/>
        <v>0</v>
      </c>
      <c r="AU156" s="10">
        <f t="shared" si="333"/>
        <v>0</v>
      </c>
      <c r="AV156" s="10">
        <f t="shared" si="4"/>
        <v>0</v>
      </c>
      <c r="AW156" s="17" t="str">
        <f t="shared" si="5"/>
        <v>Compoundable</v>
      </c>
      <c r="AX156" s="24"/>
      <c r="AY156" s="26">
        <f t="shared" si="6"/>
        <v>2</v>
      </c>
      <c r="AZ156" s="27">
        <f t="shared" si="7"/>
        <v>60</v>
      </c>
      <c r="BA156" s="28">
        <f t="shared" si="8"/>
        <v>0</v>
      </c>
      <c r="BB156" s="28">
        <f t="shared" ca="1" si="9"/>
        <v>0</v>
      </c>
      <c r="BC156" s="29" t="str">
        <f t="shared" si="10"/>
        <v>YES</v>
      </c>
      <c r="BD156" s="10" t="str">
        <f t="shared" si="11"/>
        <v>YES</v>
      </c>
      <c r="BE156" s="29" t="str">
        <f t="shared" ca="1" si="12"/>
        <v>NO</v>
      </c>
      <c r="BF156" s="29" t="str">
        <f t="shared" ca="1" si="13"/>
        <v>YES</v>
      </c>
      <c r="BG156" s="29" t="str">
        <f t="shared" ca="1" si="14"/>
        <v>YES</v>
      </c>
      <c r="BH156" s="29" t="str">
        <f t="shared" ca="1" si="15"/>
        <v>YES</v>
      </c>
      <c r="BI156" s="10">
        <f t="shared" ca="1" si="16"/>
        <v>1</v>
      </c>
      <c r="BJ156" s="28">
        <f t="shared" si="17"/>
        <v>0</v>
      </c>
      <c r="BK156" s="30">
        <f t="shared" si="18"/>
        <v>0</v>
      </c>
      <c r="BL156" s="31">
        <f t="shared" ca="1" si="19"/>
        <v>-119.72328767123288</v>
      </c>
      <c r="BM156" s="28">
        <f t="shared" si="20"/>
        <v>0</v>
      </c>
      <c r="BN156" s="28">
        <f t="shared" si="21"/>
        <v>0</v>
      </c>
      <c r="BO156" s="30">
        <f t="shared" si="22"/>
        <v>0</v>
      </c>
      <c r="BP156" s="31">
        <f t="shared" ca="1" si="23"/>
        <v>-119.72328767123288</v>
      </c>
      <c r="BQ156" s="32">
        <f t="shared" ca="1" si="24"/>
        <v>119.72328767123288</v>
      </c>
      <c r="BR156" s="32"/>
    </row>
    <row r="157" spans="1:70" ht="12" customHeight="1" x14ac:dyDescent="0.25">
      <c r="A157" s="10">
        <f t="shared" si="25"/>
        <v>156</v>
      </c>
      <c r="B157" s="11"/>
      <c r="C157" s="12"/>
      <c r="D157" s="13"/>
      <c r="E157" s="13"/>
      <c r="F157" s="13"/>
      <c r="G157" s="14"/>
      <c r="H157" s="15"/>
      <c r="I157" s="27"/>
      <c r="J157" s="17"/>
      <c r="K157" s="17"/>
      <c r="L157" s="17"/>
      <c r="M157" s="17"/>
      <c r="N157" s="17"/>
      <c r="O157" s="17"/>
      <c r="P157" s="10" t="str">
        <f>VLOOKUP(J157,'Offence Database'!$A$7:$B$1360,2, )</f>
        <v>-</v>
      </c>
      <c r="Q157" s="10" t="str">
        <f>VLOOKUP(K157,'Offence Database'!$A$7:$B$1360,2, )</f>
        <v>-</v>
      </c>
      <c r="R157" s="10" t="str">
        <f>VLOOKUP(L157,'Offence Database'!$A$7:$B$1360,2, )</f>
        <v>-</v>
      </c>
      <c r="S157" s="10" t="str">
        <f>VLOOKUP(M157,'Offence Database'!$A$7:$B$1360,2, )</f>
        <v>-</v>
      </c>
      <c r="T157" s="10" t="str">
        <f>VLOOKUP(N157,'Offence Database'!$A$7:$B$1360,2, )</f>
        <v>-</v>
      </c>
      <c r="U157" s="10" t="str">
        <f>VLOOKUP(O157,'Offence Database'!$A$7:$B$1360,2, )</f>
        <v>-</v>
      </c>
      <c r="V157" s="10" t="str">
        <f>VLOOKUP(J157,'Offence Database'!$A$7:$C$1360,3, )</f>
        <v>-</v>
      </c>
      <c r="W157" s="10" t="str">
        <f>VLOOKUP(K157,'Offence Database'!$A$7:$C$1360,3, )</f>
        <v>-</v>
      </c>
      <c r="X157" s="10" t="str">
        <f>VLOOKUP(L157,'Offence Database'!$A$7:$C$1360,3, )</f>
        <v>-</v>
      </c>
      <c r="Y157" s="10" t="str">
        <f>VLOOKUP(M157,'Offence Database'!$A$7:$C$1360,3, )</f>
        <v>-</v>
      </c>
      <c r="Z157" s="10" t="str">
        <f>VLOOKUP(N157,'Offence Database'!$A$7:$C$1360,3, )</f>
        <v>-</v>
      </c>
      <c r="AA157" s="10" t="str">
        <f>VLOOKUP(O157,'Offence Database'!$A$7:$C$1360,3, )</f>
        <v>-</v>
      </c>
      <c r="AB157" s="10">
        <f t="shared" ref="AB157:AG157" si="334">IF(V157="Non-Bailable",$AB$1,$AC$1)</f>
        <v>0</v>
      </c>
      <c r="AC157" s="10">
        <f t="shared" si="334"/>
        <v>0</v>
      </c>
      <c r="AD157" s="10">
        <f t="shared" si="334"/>
        <v>0</v>
      </c>
      <c r="AE157" s="10">
        <f t="shared" si="334"/>
        <v>0</v>
      </c>
      <c r="AF157" s="10">
        <f t="shared" si="334"/>
        <v>0</v>
      </c>
      <c r="AG157" s="10">
        <f t="shared" si="334"/>
        <v>0</v>
      </c>
      <c r="AH157" s="10">
        <f t="shared" si="1"/>
        <v>0</v>
      </c>
      <c r="AI157" s="17" t="str">
        <f t="shared" si="2"/>
        <v>Bailable</v>
      </c>
      <c r="AJ157" s="10" t="str">
        <f>VLOOKUP(J157,'Offence Database'!$A$7:$D$1360,4, )</f>
        <v>-</v>
      </c>
      <c r="AK157" s="10" t="str">
        <f>VLOOKUP(K157,'Offence Database'!$A$7:$D$1360,4, )</f>
        <v>-</v>
      </c>
      <c r="AL157" s="10" t="str">
        <f>VLOOKUP(L157,'Offence Database'!$A$7:$D$1360,4, )</f>
        <v>-</v>
      </c>
      <c r="AM157" s="10" t="str">
        <f>VLOOKUP(M157,'Offence Database'!$A$7:$D$1360,4, )</f>
        <v>-</v>
      </c>
      <c r="AN157" s="10" t="str">
        <f>VLOOKUP(N157,'Offence Database'!$A$7:$D$1360,4, )</f>
        <v>-</v>
      </c>
      <c r="AO157" s="10" t="str">
        <f>VLOOKUP(O157,'Offence Database'!$A$7:$D$1360,4, )</f>
        <v>-</v>
      </c>
      <c r="AP157" s="10">
        <f t="shared" ref="AP157:AU157" si="335">IF(AJ157="Non-Compoundable",$AB$1,$AC$1)</f>
        <v>0</v>
      </c>
      <c r="AQ157" s="10">
        <f t="shared" si="335"/>
        <v>0</v>
      </c>
      <c r="AR157" s="10">
        <f t="shared" si="335"/>
        <v>0</v>
      </c>
      <c r="AS157" s="10">
        <f t="shared" si="335"/>
        <v>0</v>
      </c>
      <c r="AT157" s="10">
        <f t="shared" si="335"/>
        <v>0</v>
      </c>
      <c r="AU157" s="10">
        <f t="shared" si="335"/>
        <v>0</v>
      </c>
      <c r="AV157" s="10">
        <f t="shared" si="4"/>
        <v>0</v>
      </c>
      <c r="AW157" s="17" t="str">
        <f t="shared" si="5"/>
        <v>Compoundable</v>
      </c>
      <c r="AX157" s="24"/>
      <c r="AY157" s="26">
        <f t="shared" si="6"/>
        <v>2</v>
      </c>
      <c r="AZ157" s="27">
        <f t="shared" si="7"/>
        <v>60</v>
      </c>
      <c r="BA157" s="28">
        <f t="shared" si="8"/>
        <v>0</v>
      </c>
      <c r="BB157" s="28">
        <f t="shared" ca="1" si="9"/>
        <v>0</v>
      </c>
      <c r="BC157" s="29" t="str">
        <f t="shared" si="10"/>
        <v>YES</v>
      </c>
      <c r="BD157" s="10" t="str">
        <f t="shared" si="11"/>
        <v>YES</v>
      </c>
      <c r="BE157" s="29" t="str">
        <f t="shared" ca="1" si="12"/>
        <v>NO</v>
      </c>
      <c r="BF157" s="29" t="str">
        <f t="shared" ca="1" si="13"/>
        <v>YES</v>
      </c>
      <c r="BG157" s="29" t="str">
        <f t="shared" ca="1" si="14"/>
        <v>YES</v>
      </c>
      <c r="BH157" s="29" t="str">
        <f t="shared" ca="1" si="15"/>
        <v>YES</v>
      </c>
      <c r="BI157" s="10">
        <f t="shared" ca="1" si="16"/>
        <v>1</v>
      </c>
      <c r="BJ157" s="28">
        <f t="shared" si="17"/>
        <v>0</v>
      </c>
      <c r="BK157" s="30">
        <f t="shared" si="18"/>
        <v>0</v>
      </c>
      <c r="BL157" s="31">
        <f t="shared" ca="1" si="19"/>
        <v>-119.72328767123288</v>
      </c>
      <c r="BM157" s="28">
        <f t="shared" si="20"/>
        <v>0</v>
      </c>
      <c r="BN157" s="28">
        <f t="shared" si="21"/>
        <v>0</v>
      </c>
      <c r="BO157" s="30">
        <f t="shared" si="22"/>
        <v>0</v>
      </c>
      <c r="BP157" s="31">
        <f t="shared" ca="1" si="23"/>
        <v>-119.72328767123288</v>
      </c>
      <c r="BQ157" s="32">
        <f t="shared" ca="1" si="24"/>
        <v>119.72328767123288</v>
      </c>
      <c r="BR157" s="32"/>
    </row>
    <row r="158" spans="1:70" ht="12" customHeight="1" x14ac:dyDescent="0.25">
      <c r="A158" s="10">
        <f t="shared" si="25"/>
        <v>157</v>
      </c>
      <c r="B158" s="11"/>
      <c r="C158" s="12"/>
      <c r="D158" s="13"/>
      <c r="E158" s="13"/>
      <c r="F158" s="13"/>
      <c r="G158" s="14"/>
      <c r="H158" s="15"/>
      <c r="I158" s="27"/>
      <c r="J158" s="17"/>
      <c r="K158" s="17"/>
      <c r="L158" s="17"/>
      <c r="M158" s="17"/>
      <c r="N158" s="17"/>
      <c r="O158" s="17"/>
      <c r="P158" s="10" t="str">
        <f>VLOOKUP(J158,'Offence Database'!$A$7:$B$1360,2, )</f>
        <v>-</v>
      </c>
      <c r="Q158" s="10" t="str">
        <f>VLOOKUP(K158,'Offence Database'!$A$7:$B$1360,2, )</f>
        <v>-</v>
      </c>
      <c r="R158" s="10" t="str">
        <f>VLOOKUP(L158,'Offence Database'!$A$7:$B$1360,2, )</f>
        <v>-</v>
      </c>
      <c r="S158" s="10" t="str">
        <f>VLOOKUP(M158,'Offence Database'!$A$7:$B$1360,2, )</f>
        <v>-</v>
      </c>
      <c r="T158" s="10" t="str">
        <f>VLOOKUP(N158,'Offence Database'!$A$7:$B$1360,2, )</f>
        <v>-</v>
      </c>
      <c r="U158" s="10" t="str">
        <f>VLOOKUP(O158,'Offence Database'!$A$7:$B$1360,2, )</f>
        <v>-</v>
      </c>
      <c r="V158" s="10" t="str">
        <f>VLOOKUP(J158,'Offence Database'!$A$7:$C$1360,3, )</f>
        <v>-</v>
      </c>
      <c r="W158" s="10" t="str">
        <f>VLOOKUP(K158,'Offence Database'!$A$7:$C$1360,3, )</f>
        <v>-</v>
      </c>
      <c r="X158" s="10" t="str">
        <f>VLOOKUP(L158,'Offence Database'!$A$7:$C$1360,3, )</f>
        <v>-</v>
      </c>
      <c r="Y158" s="10" t="str">
        <f>VLOOKUP(M158,'Offence Database'!$A$7:$C$1360,3, )</f>
        <v>-</v>
      </c>
      <c r="Z158" s="10" t="str">
        <f>VLOOKUP(N158,'Offence Database'!$A$7:$C$1360,3, )</f>
        <v>-</v>
      </c>
      <c r="AA158" s="10" t="str">
        <f>VLOOKUP(O158,'Offence Database'!$A$7:$C$1360,3, )</f>
        <v>-</v>
      </c>
      <c r="AB158" s="10">
        <f t="shared" ref="AB158:AG158" si="336">IF(V158="Non-Bailable",$AB$1,$AC$1)</f>
        <v>0</v>
      </c>
      <c r="AC158" s="10">
        <f t="shared" si="336"/>
        <v>0</v>
      </c>
      <c r="AD158" s="10">
        <f t="shared" si="336"/>
        <v>0</v>
      </c>
      <c r="AE158" s="10">
        <f t="shared" si="336"/>
        <v>0</v>
      </c>
      <c r="AF158" s="10">
        <f t="shared" si="336"/>
        <v>0</v>
      </c>
      <c r="AG158" s="10">
        <f t="shared" si="336"/>
        <v>0</v>
      </c>
      <c r="AH158" s="10">
        <f t="shared" si="1"/>
        <v>0</v>
      </c>
      <c r="AI158" s="17" t="str">
        <f t="shared" si="2"/>
        <v>Bailable</v>
      </c>
      <c r="AJ158" s="10" t="str">
        <f>VLOOKUP(J158,'Offence Database'!$A$7:$D$1360,4, )</f>
        <v>-</v>
      </c>
      <c r="AK158" s="10" t="str">
        <f>VLOOKUP(K158,'Offence Database'!$A$7:$D$1360,4, )</f>
        <v>-</v>
      </c>
      <c r="AL158" s="10" t="str">
        <f>VLOOKUP(L158,'Offence Database'!$A$7:$D$1360,4, )</f>
        <v>-</v>
      </c>
      <c r="AM158" s="10" t="str">
        <f>VLOOKUP(M158,'Offence Database'!$A$7:$D$1360,4, )</f>
        <v>-</v>
      </c>
      <c r="AN158" s="10" t="str">
        <f>VLOOKUP(N158,'Offence Database'!$A$7:$D$1360,4, )</f>
        <v>-</v>
      </c>
      <c r="AO158" s="10" t="str">
        <f>VLOOKUP(O158,'Offence Database'!$A$7:$D$1360,4, )</f>
        <v>-</v>
      </c>
      <c r="AP158" s="10">
        <f t="shared" ref="AP158:AU158" si="337">IF(AJ158="Non-Compoundable",$AB$1,$AC$1)</f>
        <v>0</v>
      </c>
      <c r="AQ158" s="10">
        <f t="shared" si="337"/>
        <v>0</v>
      </c>
      <c r="AR158" s="10">
        <f t="shared" si="337"/>
        <v>0</v>
      </c>
      <c r="AS158" s="10">
        <f t="shared" si="337"/>
        <v>0</v>
      </c>
      <c r="AT158" s="10">
        <f t="shared" si="337"/>
        <v>0</v>
      </c>
      <c r="AU158" s="10">
        <f t="shared" si="337"/>
        <v>0</v>
      </c>
      <c r="AV158" s="10">
        <f t="shared" si="4"/>
        <v>0</v>
      </c>
      <c r="AW158" s="17" t="str">
        <f t="shared" si="5"/>
        <v>Compoundable</v>
      </c>
      <c r="AX158" s="24"/>
      <c r="AY158" s="26">
        <f t="shared" si="6"/>
        <v>2</v>
      </c>
      <c r="AZ158" s="27">
        <f t="shared" si="7"/>
        <v>60</v>
      </c>
      <c r="BA158" s="28">
        <f t="shared" si="8"/>
        <v>0</v>
      </c>
      <c r="BB158" s="28">
        <f t="shared" ca="1" si="9"/>
        <v>0</v>
      </c>
      <c r="BC158" s="29" t="str">
        <f t="shared" si="10"/>
        <v>YES</v>
      </c>
      <c r="BD158" s="10" t="str">
        <f t="shared" si="11"/>
        <v>YES</v>
      </c>
      <c r="BE158" s="29" t="str">
        <f t="shared" ca="1" si="12"/>
        <v>NO</v>
      </c>
      <c r="BF158" s="29" t="str">
        <f t="shared" ca="1" si="13"/>
        <v>YES</v>
      </c>
      <c r="BG158" s="29" t="str">
        <f t="shared" ca="1" si="14"/>
        <v>YES</v>
      </c>
      <c r="BH158" s="29" t="str">
        <f t="shared" ca="1" si="15"/>
        <v>YES</v>
      </c>
      <c r="BI158" s="10">
        <f t="shared" ca="1" si="16"/>
        <v>1</v>
      </c>
      <c r="BJ158" s="28">
        <f t="shared" si="17"/>
        <v>0</v>
      </c>
      <c r="BK158" s="30">
        <f t="shared" si="18"/>
        <v>0</v>
      </c>
      <c r="BL158" s="31">
        <f t="shared" ca="1" si="19"/>
        <v>-119.72328767123288</v>
      </c>
      <c r="BM158" s="28">
        <f t="shared" si="20"/>
        <v>0</v>
      </c>
      <c r="BN158" s="28">
        <f t="shared" si="21"/>
        <v>0</v>
      </c>
      <c r="BO158" s="30">
        <f t="shared" si="22"/>
        <v>0</v>
      </c>
      <c r="BP158" s="31">
        <f t="shared" ca="1" si="23"/>
        <v>-119.72328767123288</v>
      </c>
      <c r="BQ158" s="32">
        <f t="shared" ca="1" si="24"/>
        <v>119.72328767123288</v>
      </c>
      <c r="BR158" s="32"/>
    </row>
    <row r="159" spans="1:70" ht="12" customHeight="1" x14ac:dyDescent="0.25">
      <c r="A159" s="10">
        <f t="shared" si="25"/>
        <v>158</v>
      </c>
      <c r="B159" s="11"/>
      <c r="C159" s="12"/>
      <c r="D159" s="13"/>
      <c r="E159" s="13"/>
      <c r="F159" s="13"/>
      <c r="G159" s="14"/>
      <c r="H159" s="15"/>
      <c r="I159" s="27"/>
      <c r="J159" s="17"/>
      <c r="K159" s="17"/>
      <c r="L159" s="17"/>
      <c r="M159" s="17"/>
      <c r="N159" s="17"/>
      <c r="O159" s="17"/>
      <c r="P159" s="10" t="str">
        <f>VLOOKUP(J159,'Offence Database'!$A$7:$B$1360,2, )</f>
        <v>-</v>
      </c>
      <c r="Q159" s="10" t="str">
        <f>VLOOKUP(K159,'Offence Database'!$A$7:$B$1360,2, )</f>
        <v>-</v>
      </c>
      <c r="R159" s="10" t="str">
        <f>VLOOKUP(L159,'Offence Database'!$A$7:$B$1360,2, )</f>
        <v>-</v>
      </c>
      <c r="S159" s="10" t="str">
        <f>VLOOKUP(M159,'Offence Database'!$A$7:$B$1360,2, )</f>
        <v>-</v>
      </c>
      <c r="T159" s="10" t="str">
        <f>VLOOKUP(N159,'Offence Database'!$A$7:$B$1360,2, )</f>
        <v>-</v>
      </c>
      <c r="U159" s="10" t="str">
        <f>VLOOKUP(O159,'Offence Database'!$A$7:$B$1360,2, )</f>
        <v>-</v>
      </c>
      <c r="V159" s="10" t="str">
        <f>VLOOKUP(J159,'Offence Database'!$A$7:$C$1360,3, )</f>
        <v>-</v>
      </c>
      <c r="W159" s="10" t="str">
        <f>VLOOKUP(K159,'Offence Database'!$A$7:$C$1360,3, )</f>
        <v>-</v>
      </c>
      <c r="X159" s="10" t="str">
        <f>VLOOKUP(L159,'Offence Database'!$A$7:$C$1360,3, )</f>
        <v>-</v>
      </c>
      <c r="Y159" s="10" t="str">
        <f>VLOOKUP(M159,'Offence Database'!$A$7:$C$1360,3, )</f>
        <v>-</v>
      </c>
      <c r="Z159" s="10" t="str">
        <f>VLOOKUP(N159,'Offence Database'!$A$7:$C$1360,3, )</f>
        <v>-</v>
      </c>
      <c r="AA159" s="10" t="str">
        <f>VLOOKUP(O159,'Offence Database'!$A$7:$C$1360,3, )</f>
        <v>-</v>
      </c>
      <c r="AB159" s="10">
        <f t="shared" ref="AB159:AG159" si="338">IF(V159="Non-Bailable",$AB$1,$AC$1)</f>
        <v>0</v>
      </c>
      <c r="AC159" s="10">
        <f t="shared" si="338"/>
        <v>0</v>
      </c>
      <c r="AD159" s="10">
        <f t="shared" si="338"/>
        <v>0</v>
      </c>
      <c r="AE159" s="10">
        <f t="shared" si="338"/>
        <v>0</v>
      </c>
      <c r="AF159" s="10">
        <f t="shared" si="338"/>
        <v>0</v>
      </c>
      <c r="AG159" s="10">
        <f t="shared" si="338"/>
        <v>0</v>
      </c>
      <c r="AH159" s="10">
        <f t="shared" si="1"/>
        <v>0</v>
      </c>
      <c r="AI159" s="17" t="str">
        <f t="shared" si="2"/>
        <v>Bailable</v>
      </c>
      <c r="AJ159" s="10" t="str">
        <f>VLOOKUP(J159,'Offence Database'!$A$7:$D$1360,4, )</f>
        <v>-</v>
      </c>
      <c r="AK159" s="10" t="str">
        <f>VLOOKUP(K159,'Offence Database'!$A$7:$D$1360,4, )</f>
        <v>-</v>
      </c>
      <c r="AL159" s="10" t="str">
        <f>VLOOKUP(L159,'Offence Database'!$A$7:$D$1360,4, )</f>
        <v>-</v>
      </c>
      <c r="AM159" s="10" t="str">
        <f>VLOOKUP(M159,'Offence Database'!$A$7:$D$1360,4, )</f>
        <v>-</v>
      </c>
      <c r="AN159" s="10" t="str">
        <f>VLOOKUP(N159,'Offence Database'!$A$7:$D$1360,4, )</f>
        <v>-</v>
      </c>
      <c r="AO159" s="10" t="str">
        <f>VLOOKUP(O159,'Offence Database'!$A$7:$D$1360,4, )</f>
        <v>-</v>
      </c>
      <c r="AP159" s="10">
        <f t="shared" ref="AP159:AU159" si="339">IF(AJ159="Non-Compoundable",$AB$1,$AC$1)</f>
        <v>0</v>
      </c>
      <c r="AQ159" s="10">
        <f t="shared" si="339"/>
        <v>0</v>
      </c>
      <c r="AR159" s="10">
        <f t="shared" si="339"/>
        <v>0</v>
      </c>
      <c r="AS159" s="10">
        <f t="shared" si="339"/>
        <v>0</v>
      </c>
      <c r="AT159" s="10">
        <f t="shared" si="339"/>
        <v>0</v>
      </c>
      <c r="AU159" s="10">
        <f t="shared" si="339"/>
        <v>0</v>
      </c>
      <c r="AV159" s="10">
        <f t="shared" si="4"/>
        <v>0</v>
      </c>
      <c r="AW159" s="17" t="str">
        <f t="shared" si="5"/>
        <v>Compoundable</v>
      </c>
      <c r="AX159" s="24"/>
      <c r="AY159" s="26">
        <f t="shared" si="6"/>
        <v>2</v>
      </c>
      <c r="AZ159" s="27">
        <f t="shared" si="7"/>
        <v>60</v>
      </c>
      <c r="BA159" s="28">
        <f t="shared" si="8"/>
        <v>0</v>
      </c>
      <c r="BB159" s="28">
        <f t="shared" ca="1" si="9"/>
        <v>0</v>
      </c>
      <c r="BC159" s="29" t="str">
        <f t="shared" si="10"/>
        <v>YES</v>
      </c>
      <c r="BD159" s="10" t="str">
        <f t="shared" si="11"/>
        <v>YES</v>
      </c>
      <c r="BE159" s="29" t="str">
        <f t="shared" ca="1" si="12"/>
        <v>NO</v>
      </c>
      <c r="BF159" s="29" t="str">
        <f t="shared" ca="1" si="13"/>
        <v>YES</v>
      </c>
      <c r="BG159" s="29" t="str">
        <f t="shared" ca="1" si="14"/>
        <v>YES</v>
      </c>
      <c r="BH159" s="29" t="str">
        <f t="shared" ca="1" si="15"/>
        <v>YES</v>
      </c>
      <c r="BI159" s="10">
        <f t="shared" ca="1" si="16"/>
        <v>1</v>
      </c>
      <c r="BJ159" s="28">
        <f t="shared" si="17"/>
        <v>0</v>
      </c>
      <c r="BK159" s="30">
        <f t="shared" si="18"/>
        <v>0</v>
      </c>
      <c r="BL159" s="31">
        <f t="shared" ca="1" si="19"/>
        <v>-119.72328767123288</v>
      </c>
      <c r="BM159" s="28">
        <f t="shared" si="20"/>
        <v>0</v>
      </c>
      <c r="BN159" s="28">
        <f t="shared" si="21"/>
        <v>0</v>
      </c>
      <c r="BO159" s="30">
        <f t="shared" si="22"/>
        <v>0</v>
      </c>
      <c r="BP159" s="31">
        <f t="shared" ca="1" si="23"/>
        <v>-119.72328767123288</v>
      </c>
      <c r="BQ159" s="32">
        <f t="shared" ca="1" si="24"/>
        <v>119.72328767123288</v>
      </c>
      <c r="BR159" s="32"/>
    </row>
    <row r="160" spans="1:70" ht="12" customHeight="1" x14ac:dyDescent="0.25">
      <c r="A160" s="10">
        <f t="shared" si="25"/>
        <v>159</v>
      </c>
      <c r="B160" s="11"/>
      <c r="C160" s="12"/>
      <c r="D160" s="13"/>
      <c r="E160" s="13"/>
      <c r="F160" s="13"/>
      <c r="G160" s="14"/>
      <c r="H160" s="15"/>
      <c r="I160" s="27"/>
      <c r="J160" s="17"/>
      <c r="K160" s="17"/>
      <c r="L160" s="17"/>
      <c r="M160" s="17"/>
      <c r="N160" s="17"/>
      <c r="O160" s="17"/>
      <c r="P160" s="10" t="str">
        <f>VLOOKUP(J160,'Offence Database'!$A$7:$B$1360,2, )</f>
        <v>-</v>
      </c>
      <c r="Q160" s="10" t="str">
        <f>VLOOKUP(K160,'Offence Database'!$A$7:$B$1360,2, )</f>
        <v>-</v>
      </c>
      <c r="R160" s="10" t="str">
        <f>VLOOKUP(L160,'Offence Database'!$A$7:$B$1360,2, )</f>
        <v>-</v>
      </c>
      <c r="S160" s="10" t="str">
        <f>VLOOKUP(M160,'Offence Database'!$A$7:$B$1360,2, )</f>
        <v>-</v>
      </c>
      <c r="T160" s="10" t="str">
        <f>VLOOKUP(N160,'Offence Database'!$A$7:$B$1360,2, )</f>
        <v>-</v>
      </c>
      <c r="U160" s="10" t="str">
        <f>VLOOKUP(O160,'Offence Database'!$A$7:$B$1360,2, )</f>
        <v>-</v>
      </c>
      <c r="V160" s="10" t="str">
        <f>VLOOKUP(J160,'Offence Database'!$A$7:$C$1360,3, )</f>
        <v>-</v>
      </c>
      <c r="W160" s="10" t="str">
        <f>VLOOKUP(K160,'Offence Database'!$A$7:$C$1360,3, )</f>
        <v>-</v>
      </c>
      <c r="X160" s="10" t="str">
        <f>VLOOKUP(L160,'Offence Database'!$A$7:$C$1360,3, )</f>
        <v>-</v>
      </c>
      <c r="Y160" s="10" t="str">
        <f>VLOOKUP(M160,'Offence Database'!$A$7:$C$1360,3, )</f>
        <v>-</v>
      </c>
      <c r="Z160" s="10" t="str">
        <f>VLOOKUP(N160,'Offence Database'!$A$7:$C$1360,3, )</f>
        <v>-</v>
      </c>
      <c r="AA160" s="10" t="str">
        <f>VLOOKUP(O160,'Offence Database'!$A$7:$C$1360,3, )</f>
        <v>-</v>
      </c>
      <c r="AB160" s="10">
        <f t="shared" ref="AB160:AG160" si="340">IF(V160="Non-Bailable",$AB$1,$AC$1)</f>
        <v>0</v>
      </c>
      <c r="AC160" s="10">
        <f t="shared" si="340"/>
        <v>0</v>
      </c>
      <c r="AD160" s="10">
        <f t="shared" si="340"/>
        <v>0</v>
      </c>
      <c r="AE160" s="10">
        <f t="shared" si="340"/>
        <v>0</v>
      </c>
      <c r="AF160" s="10">
        <f t="shared" si="340"/>
        <v>0</v>
      </c>
      <c r="AG160" s="10">
        <f t="shared" si="340"/>
        <v>0</v>
      </c>
      <c r="AH160" s="10">
        <f t="shared" si="1"/>
        <v>0</v>
      </c>
      <c r="AI160" s="17" t="str">
        <f t="shared" si="2"/>
        <v>Bailable</v>
      </c>
      <c r="AJ160" s="10" t="str">
        <f>VLOOKUP(J160,'Offence Database'!$A$7:$D$1360,4, )</f>
        <v>-</v>
      </c>
      <c r="AK160" s="10" t="str">
        <f>VLOOKUP(K160,'Offence Database'!$A$7:$D$1360,4, )</f>
        <v>-</v>
      </c>
      <c r="AL160" s="10" t="str">
        <f>VLOOKUP(L160,'Offence Database'!$A$7:$D$1360,4, )</f>
        <v>-</v>
      </c>
      <c r="AM160" s="10" t="str">
        <f>VLOOKUP(M160,'Offence Database'!$A$7:$D$1360,4, )</f>
        <v>-</v>
      </c>
      <c r="AN160" s="10" t="str">
        <f>VLOOKUP(N160,'Offence Database'!$A$7:$D$1360,4, )</f>
        <v>-</v>
      </c>
      <c r="AO160" s="10" t="str">
        <f>VLOOKUP(O160,'Offence Database'!$A$7:$D$1360,4, )</f>
        <v>-</v>
      </c>
      <c r="AP160" s="10">
        <f t="shared" ref="AP160:AU160" si="341">IF(AJ160="Non-Compoundable",$AB$1,$AC$1)</f>
        <v>0</v>
      </c>
      <c r="AQ160" s="10">
        <f t="shared" si="341"/>
        <v>0</v>
      </c>
      <c r="AR160" s="10">
        <f t="shared" si="341"/>
        <v>0</v>
      </c>
      <c r="AS160" s="10">
        <f t="shared" si="341"/>
        <v>0</v>
      </c>
      <c r="AT160" s="10">
        <f t="shared" si="341"/>
        <v>0</v>
      </c>
      <c r="AU160" s="10">
        <f t="shared" si="341"/>
        <v>0</v>
      </c>
      <c r="AV160" s="10">
        <f t="shared" si="4"/>
        <v>0</v>
      </c>
      <c r="AW160" s="17" t="str">
        <f t="shared" si="5"/>
        <v>Compoundable</v>
      </c>
      <c r="AX160" s="24"/>
      <c r="AY160" s="26">
        <f t="shared" si="6"/>
        <v>2</v>
      </c>
      <c r="AZ160" s="27">
        <f t="shared" si="7"/>
        <v>60</v>
      </c>
      <c r="BA160" s="28">
        <f t="shared" si="8"/>
        <v>0</v>
      </c>
      <c r="BB160" s="28">
        <f t="shared" ca="1" si="9"/>
        <v>0</v>
      </c>
      <c r="BC160" s="29" t="str">
        <f t="shared" si="10"/>
        <v>YES</v>
      </c>
      <c r="BD160" s="10" t="str">
        <f t="shared" si="11"/>
        <v>YES</v>
      </c>
      <c r="BE160" s="29" t="str">
        <f t="shared" ca="1" si="12"/>
        <v>NO</v>
      </c>
      <c r="BF160" s="29" t="str">
        <f t="shared" ca="1" si="13"/>
        <v>YES</v>
      </c>
      <c r="BG160" s="29" t="str">
        <f t="shared" ca="1" si="14"/>
        <v>YES</v>
      </c>
      <c r="BH160" s="29" t="str">
        <f t="shared" ca="1" si="15"/>
        <v>YES</v>
      </c>
      <c r="BI160" s="10">
        <f t="shared" ca="1" si="16"/>
        <v>1</v>
      </c>
      <c r="BJ160" s="28">
        <f t="shared" si="17"/>
        <v>0</v>
      </c>
      <c r="BK160" s="30">
        <f t="shared" si="18"/>
        <v>0</v>
      </c>
      <c r="BL160" s="31">
        <f t="shared" ca="1" si="19"/>
        <v>-119.72328767123288</v>
      </c>
      <c r="BM160" s="28">
        <f t="shared" si="20"/>
        <v>0</v>
      </c>
      <c r="BN160" s="28">
        <f t="shared" si="21"/>
        <v>0</v>
      </c>
      <c r="BO160" s="30">
        <f t="shared" si="22"/>
        <v>0</v>
      </c>
      <c r="BP160" s="31">
        <f t="shared" ca="1" si="23"/>
        <v>-119.72328767123288</v>
      </c>
      <c r="BQ160" s="32">
        <f t="shared" ca="1" si="24"/>
        <v>119.72328767123288</v>
      </c>
      <c r="BR160" s="32"/>
    </row>
    <row r="161" spans="1:70" ht="12" customHeight="1" x14ac:dyDescent="0.25">
      <c r="A161" s="10">
        <f t="shared" si="25"/>
        <v>160</v>
      </c>
      <c r="B161" s="11"/>
      <c r="C161" s="12"/>
      <c r="D161" s="13"/>
      <c r="E161" s="13"/>
      <c r="F161" s="13"/>
      <c r="G161" s="14"/>
      <c r="H161" s="15"/>
      <c r="I161" s="27"/>
      <c r="J161" s="17"/>
      <c r="K161" s="17"/>
      <c r="L161" s="17"/>
      <c r="M161" s="17"/>
      <c r="N161" s="17"/>
      <c r="O161" s="17"/>
      <c r="P161" s="10" t="str">
        <f>VLOOKUP(J161,'Offence Database'!$A$7:$B$1360,2, )</f>
        <v>-</v>
      </c>
      <c r="Q161" s="10" t="str">
        <f>VLOOKUP(K161,'Offence Database'!$A$7:$B$1360,2, )</f>
        <v>-</v>
      </c>
      <c r="R161" s="10" t="str">
        <f>VLOOKUP(L161,'Offence Database'!$A$7:$B$1360,2, )</f>
        <v>-</v>
      </c>
      <c r="S161" s="10" t="str">
        <f>VLOOKUP(M161,'Offence Database'!$A$7:$B$1360,2, )</f>
        <v>-</v>
      </c>
      <c r="T161" s="10" t="str">
        <f>VLOOKUP(N161,'Offence Database'!$A$7:$B$1360,2, )</f>
        <v>-</v>
      </c>
      <c r="U161" s="10" t="str">
        <f>VLOOKUP(O161,'Offence Database'!$A$7:$B$1360,2, )</f>
        <v>-</v>
      </c>
      <c r="V161" s="10" t="str">
        <f>VLOOKUP(J161,'Offence Database'!$A$7:$C$1360,3, )</f>
        <v>-</v>
      </c>
      <c r="W161" s="10" t="str">
        <f>VLOOKUP(K161,'Offence Database'!$A$7:$C$1360,3, )</f>
        <v>-</v>
      </c>
      <c r="X161" s="10" t="str">
        <f>VLOOKUP(L161,'Offence Database'!$A$7:$C$1360,3, )</f>
        <v>-</v>
      </c>
      <c r="Y161" s="10" t="str">
        <f>VLOOKUP(M161,'Offence Database'!$A$7:$C$1360,3, )</f>
        <v>-</v>
      </c>
      <c r="Z161" s="10" t="str">
        <f>VLOOKUP(N161,'Offence Database'!$A$7:$C$1360,3, )</f>
        <v>-</v>
      </c>
      <c r="AA161" s="10" t="str">
        <f>VLOOKUP(O161,'Offence Database'!$A$7:$C$1360,3, )</f>
        <v>-</v>
      </c>
      <c r="AB161" s="10">
        <f t="shared" ref="AB161:AG161" si="342">IF(V161="Non-Bailable",$AB$1,$AC$1)</f>
        <v>0</v>
      </c>
      <c r="AC161" s="10">
        <f t="shared" si="342"/>
        <v>0</v>
      </c>
      <c r="AD161" s="10">
        <f t="shared" si="342"/>
        <v>0</v>
      </c>
      <c r="AE161" s="10">
        <f t="shared" si="342"/>
        <v>0</v>
      </c>
      <c r="AF161" s="10">
        <f t="shared" si="342"/>
        <v>0</v>
      </c>
      <c r="AG161" s="10">
        <f t="shared" si="342"/>
        <v>0</v>
      </c>
      <c r="AH161" s="10">
        <f t="shared" si="1"/>
        <v>0</v>
      </c>
      <c r="AI161" s="17" t="str">
        <f t="shared" si="2"/>
        <v>Bailable</v>
      </c>
      <c r="AJ161" s="10" t="str">
        <f>VLOOKUP(J161,'Offence Database'!$A$7:$D$1360,4, )</f>
        <v>-</v>
      </c>
      <c r="AK161" s="10" t="str">
        <f>VLOOKUP(K161,'Offence Database'!$A$7:$D$1360,4, )</f>
        <v>-</v>
      </c>
      <c r="AL161" s="10" t="str">
        <f>VLOOKUP(L161,'Offence Database'!$A$7:$D$1360,4, )</f>
        <v>-</v>
      </c>
      <c r="AM161" s="10" t="str">
        <f>VLOOKUP(M161,'Offence Database'!$A$7:$D$1360,4, )</f>
        <v>-</v>
      </c>
      <c r="AN161" s="10" t="str">
        <f>VLOOKUP(N161,'Offence Database'!$A$7:$D$1360,4, )</f>
        <v>-</v>
      </c>
      <c r="AO161" s="10" t="str">
        <f>VLOOKUP(O161,'Offence Database'!$A$7:$D$1360,4, )</f>
        <v>-</v>
      </c>
      <c r="AP161" s="10">
        <f t="shared" ref="AP161:AU161" si="343">IF(AJ161="Non-Compoundable",$AB$1,$AC$1)</f>
        <v>0</v>
      </c>
      <c r="AQ161" s="10">
        <f t="shared" si="343"/>
        <v>0</v>
      </c>
      <c r="AR161" s="10">
        <f t="shared" si="343"/>
        <v>0</v>
      </c>
      <c r="AS161" s="10">
        <f t="shared" si="343"/>
        <v>0</v>
      </c>
      <c r="AT161" s="10">
        <f t="shared" si="343"/>
        <v>0</v>
      </c>
      <c r="AU161" s="10">
        <f t="shared" si="343"/>
        <v>0</v>
      </c>
      <c r="AV161" s="10">
        <f t="shared" si="4"/>
        <v>0</v>
      </c>
      <c r="AW161" s="17" t="str">
        <f t="shared" si="5"/>
        <v>Compoundable</v>
      </c>
      <c r="AX161" s="24"/>
      <c r="AY161" s="26">
        <f t="shared" si="6"/>
        <v>2</v>
      </c>
      <c r="AZ161" s="27">
        <f t="shared" si="7"/>
        <v>60</v>
      </c>
      <c r="BA161" s="28">
        <f t="shared" si="8"/>
        <v>0</v>
      </c>
      <c r="BB161" s="28">
        <f t="shared" ca="1" si="9"/>
        <v>0</v>
      </c>
      <c r="BC161" s="29" t="str">
        <f t="shared" si="10"/>
        <v>YES</v>
      </c>
      <c r="BD161" s="10" t="str">
        <f t="shared" si="11"/>
        <v>YES</v>
      </c>
      <c r="BE161" s="29" t="str">
        <f t="shared" ca="1" si="12"/>
        <v>NO</v>
      </c>
      <c r="BF161" s="29" t="str">
        <f t="shared" ca="1" si="13"/>
        <v>YES</v>
      </c>
      <c r="BG161" s="29" t="str">
        <f t="shared" ca="1" si="14"/>
        <v>YES</v>
      </c>
      <c r="BH161" s="29" t="str">
        <f t="shared" ca="1" si="15"/>
        <v>YES</v>
      </c>
      <c r="BI161" s="10">
        <f t="shared" ca="1" si="16"/>
        <v>1</v>
      </c>
      <c r="BJ161" s="28">
        <f t="shared" si="17"/>
        <v>0</v>
      </c>
      <c r="BK161" s="30">
        <f t="shared" si="18"/>
        <v>0</v>
      </c>
      <c r="BL161" s="31">
        <f t="shared" ca="1" si="19"/>
        <v>-119.72328767123288</v>
      </c>
      <c r="BM161" s="28">
        <f t="shared" si="20"/>
        <v>0</v>
      </c>
      <c r="BN161" s="28">
        <f t="shared" si="21"/>
        <v>0</v>
      </c>
      <c r="BO161" s="30">
        <f t="shared" si="22"/>
        <v>0</v>
      </c>
      <c r="BP161" s="31">
        <f t="shared" ca="1" si="23"/>
        <v>-119.72328767123288</v>
      </c>
      <c r="BQ161" s="32">
        <f t="shared" ca="1" si="24"/>
        <v>119.72328767123288</v>
      </c>
      <c r="BR161" s="32"/>
    </row>
    <row r="162" spans="1:70" ht="12" customHeight="1" x14ac:dyDescent="0.25">
      <c r="A162" s="10">
        <f t="shared" si="25"/>
        <v>161</v>
      </c>
      <c r="B162" s="11"/>
      <c r="C162" s="12"/>
      <c r="D162" s="13"/>
      <c r="E162" s="13"/>
      <c r="F162" s="13"/>
      <c r="G162" s="14"/>
      <c r="H162" s="15"/>
      <c r="I162" s="27"/>
      <c r="J162" s="17"/>
      <c r="K162" s="17"/>
      <c r="L162" s="17"/>
      <c r="M162" s="17"/>
      <c r="N162" s="17"/>
      <c r="O162" s="17"/>
      <c r="P162" s="10" t="str">
        <f>VLOOKUP(J162,'Offence Database'!$A$7:$B$1360,2, )</f>
        <v>-</v>
      </c>
      <c r="Q162" s="10" t="str">
        <f>VLOOKUP(K162,'Offence Database'!$A$7:$B$1360,2, )</f>
        <v>-</v>
      </c>
      <c r="R162" s="10" t="str">
        <f>VLOOKUP(L162,'Offence Database'!$A$7:$B$1360,2, )</f>
        <v>-</v>
      </c>
      <c r="S162" s="10" t="str">
        <f>VLOOKUP(M162,'Offence Database'!$A$7:$B$1360,2, )</f>
        <v>-</v>
      </c>
      <c r="T162" s="10" t="str">
        <f>VLOOKUP(N162,'Offence Database'!$A$7:$B$1360,2, )</f>
        <v>-</v>
      </c>
      <c r="U162" s="10" t="str">
        <f>VLOOKUP(O162,'Offence Database'!$A$7:$B$1360,2, )</f>
        <v>-</v>
      </c>
      <c r="V162" s="10" t="str">
        <f>VLOOKUP(J162,'Offence Database'!$A$7:$C$1360,3, )</f>
        <v>-</v>
      </c>
      <c r="W162" s="10" t="str">
        <f>VLOOKUP(K162,'Offence Database'!$A$7:$C$1360,3, )</f>
        <v>-</v>
      </c>
      <c r="X162" s="10" t="str">
        <f>VLOOKUP(L162,'Offence Database'!$A$7:$C$1360,3, )</f>
        <v>-</v>
      </c>
      <c r="Y162" s="10" t="str">
        <f>VLOOKUP(M162,'Offence Database'!$A$7:$C$1360,3, )</f>
        <v>-</v>
      </c>
      <c r="Z162" s="10" t="str">
        <f>VLOOKUP(N162,'Offence Database'!$A$7:$C$1360,3, )</f>
        <v>-</v>
      </c>
      <c r="AA162" s="10" t="str">
        <f>VLOOKUP(O162,'Offence Database'!$A$7:$C$1360,3, )</f>
        <v>-</v>
      </c>
      <c r="AB162" s="10">
        <f t="shared" ref="AB162:AG162" si="344">IF(V162="Non-Bailable",$AB$1,$AC$1)</f>
        <v>0</v>
      </c>
      <c r="AC162" s="10">
        <f t="shared" si="344"/>
        <v>0</v>
      </c>
      <c r="AD162" s="10">
        <f t="shared" si="344"/>
        <v>0</v>
      </c>
      <c r="AE162" s="10">
        <f t="shared" si="344"/>
        <v>0</v>
      </c>
      <c r="AF162" s="10">
        <f t="shared" si="344"/>
        <v>0</v>
      </c>
      <c r="AG162" s="10">
        <f t="shared" si="344"/>
        <v>0</v>
      </c>
      <c r="AH162" s="10">
        <f t="shared" si="1"/>
        <v>0</v>
      </c>
      <c r="AI162" s="17" t="str">
        <f t="shared" si="2"/>
        <v>Bailable</v>
      </c>
      <c r="AJ162" s="10" t="str">
        <f>VLOOKUP(J162,'Offence Database'!$A$7:$D$1360,4, )</f>
        <v>-</v>
      </c>
      <c r="AK162" s="10" t="str">
        <f>VLOOKUP(K162,'Offence Database'!$A$7:$D$1360,4, )</f>
        <v>-</v>
      </c>
      <c r="AL162" s="10" t="str">
        <f>VLOOKUP(L162,'Offence Database'!$A$7:$D$1360,4, )</f>
        <v>-</v>
      </c>
      <c r="AM162" s="10" t="str">
        <f>VLOOKUP(M162,'Offence Database'!$A$7:$D$1360,4, )</f>
        <v>-</v>
      </c>
      <c r="AN162" s="10" t="str">
        <f>VLOOKUP(N162,'Offence Database'!$A$7:$D$1360,4, )</f>
        <v>-</v>
      </c>
      <c r="AO162" s="10" t="str">
        <f>VLOOKUP(O162,'Offence Database'!$A$7:$D$1360,4, )</f>
        <v>-</v>
      </c>
      <c r="AP162" s="10">
        <f t="shared" ref="AP162:AU162" si="345">IF(AJ162="Non-Compoundable",$AB$1,$AC$1)</f>
        <v>0</v>
      </c>
      <c r="AQ162" s="10">
        <f t="shared" si="345"/>
        <v>0</v>
      </c>
      <c r="AR162" s="10">
        <f t="shared" si="345"/>
        <v>0</v>
      </c>
      <c r="AS162" s="10">
        <f t="shared" si="345"/>
        <v>0</v>
      </c>
      <c r="AT162" s="10">
        <f t="shared" si="345"/>
        <v>0</v>
      </c>
      <c r="AU162" s="10">
        <f t="shared" si="345"/>
        <v>0</v>
      </c>
      <c r="AV162" s="10">
        <f t="shared" si="4"/>
        <v>0</v>
      </c>
      <c r="AW162" s="17" t="str">
        <f t="shared" si="5"/>
        <v>Compoundable</v>
      </c>
      <c r="AX162" s="24"/>
      <c r="AY162" s="26">
        <f t="shared" si="6"/>
        <v>2</v>
      </c>
      <c r="AZ162" s="27">
        <f t="shared" si="7"/>
        <v>60</v>
      </c>
      <c r="BA162" s="28">
        <f t="shared" si="8"/>
        <v>0</v>
      </c>
      <c r="BB162" s="28">
        <f t="shared" ca="1" si="9"/>
        <v>0</v>
      </c>
      <c r="BC162" s="29" t="str">
        <f t="shared" si="10"/>
        <v>YES</v>
      </c>
      <c r="BD162" s="10" t="str">
        <f t="shared" si="11"/>
        <v>YES</v>
      </c>
      <c r="BE162" s="29" t="str">
        <f t="shared" ca="1" si="12"/>
        <v>NO</v>
      </c>
      <c r="BF162" s="29" t="str">
        <f t="shared" ca="1" si="13"/>
        <v>YES</v>
      </c>
      <c r="BG162" s="29" t="str">
        <f t="shared" ca="1" si="14"/>
        <v>YES</v>
      </c>
      <c r="BH162" s="29" t="str">
        <f t="shared" ca="1" si="15"/>
        <v>YES</v>
      </c>
      <c r="BI162" s="10">
        <f t="shared" ca="1" si="16"/>
        <v>1</v>
      </c>
      <c r="BJ162" s="28">
        <f t="shared" si="17"/>
        <v>0</v>
      </c>
      <c r="BK162" s="30">
        <f t="shared" si="18"/>
        <v>0</v>
      </c>
      <c r="BL162" s="31">
        <f t="shared" ca="1" si="19"/>
        <v>-119.72328767123288</v>
      </c>
      <c r="BM162" s="28">
        <f t="shared" si="20"/>
        <v>0</v>
      </c>
      <c r="BN162" s="28">
        <f t="shared" si="21"/>
        <v>0</v>
      </c>
      <c r="BO162" s="30">
        <f t="shared" si="22"/>
        <v>0</v>
      </c>
      <c r="BP162" s="31">
        <f t="shared" ca="1" si="23"/>
        <v>-119.72328767123288</v>
      </c>
      <c r="BQ162" s="32">
        <f t="shared" ca="1" si="24"/>
        <v>119.72328767123288</v>
      </c>
      <c r="BR162" s="32"/>
    </row>
    <row r="163" spans="1:70" ht="12" customHeight="1" x14ac:dyDescent="0.25">
      <c r="A163" s="10">
        <f t="shared" si="25"/>
        <v>162</v>
      </c>
      <c r="B163" s="11"/>
      <c r="C163" s="12"/>
      <c r="D163" s="13"/>
      <c r="E163" s="13"/>
      <c r="F163" s="13"/>
      <c r="G163" s="14"/>
      <c r="H163" s="15"/>
      <c r="I163" s="27"/>
      <c r="J163" s="17"/>
      <c r="K163" s="17"/>
      <c r="L163" s="17"/>
      <c r="M163" s="17"/>
      <c r="N163" s="17"/>
      <c r="O163" s="17"/>
      <c r="P163" s="10" t="str">
        <f>VLOOKUP(J163,'Offence Database'!$A$7:$B$1360,2, )</f>
        <v>-</v>
      </c>
      <c r="Q163" s="10" t="str">
        <f>VLOOKUP(K163,'Offence Database'!$A$7:$B$1360,2, )</f>
        <v>-</v>
      </c>
      <c r="R163" s="10" t="str">
        <f>VLOOKUP(L163,'Offence Database'!$A$7:$B$1360,2, )</f>
        <v>-</v>
      </c>
      <c r="S163" s="10" t="str">
        <f>VLOOKUP(M163,'Offence Database'!$A$7:$B$1360,2, )</f>
        <v>-</v>
      </c>
      <c r="T163" s="10" t="str">
        <f>VLOOKUP(N163,'Offence Database'!$A$7:$B$1360,2, )</f>
        <v>-</v>
      </c>
      <c r="U163" s="10" t="str">
        <f>VLOOKUP(O163,'Offence Database'!$A$7:$B$1360,2, )</f>
        <v>-</v>
      </c>
      <c r="V163" s="10" t="str">
        <f>VLOOKUP(J163,'Offence Database'!$A$7:$C$1360,3, )</f>
        <v>-</v>
      </c>
      <c r="W163" s="10" t="str">
        <f>VLOOKUP(K163,'Offence Database'!$A$7:$C$1360,3, )</f>
        <v>-</v>
      </c>
      <c r="X163" s="10" t="str">
        <f>VLOOKUP(L163,'Offence Database'!$A$7:$C$1360,3, )</f>
        <v>-</v>
      </c>
      <c r="Y163" s="10" t="str">
        <f>VLOOKUP(M163,'Offence Database'!$A$7:$C$1360,3, )</f>
        <v>-</v>
      </c>
      <c r="Z163" s="10" t="str">
        <f>VLOOKUP(N163,'Offence Database'!$A$7:$C$1360,3, )</f>
        <v>-</v>
      </c>
      <c r="AA163" s="10" t="str">
        <f>VLOOKUP(O163,'Offence Database'!$A$7:$C$1360,3, )</f>
        <v>-</v>
      </c>
      <c r="AB163" s="10">
        <f t="shared" ref="AB163:AG163" si="346">IF(V163="Non-Bailable",$AB$1,$AC$1)</f>
        <v>0</v>
      </c>
      <c r="AC163" s="10">
        <f t="shared" si="346"/>
        <v>0</v>
      </c>
      <c r="AD163" s="10">
        <f t="shared" si="346"/>
        <v>0</v>
      </c>
      <c r="AE163" s="10">
        <f t="shared" si="346"/>
        <v>0</v>
      </c>
      <c r="AF163" s="10">
        <f t="shared" si="346"/>
        <v>0</v>
      </c>
      <c r="AG163" s="10">
        <f t="shared" si="346"/>
        <v>0</v>
      </c>
      <c r="AH163" s="10">
        <f t="shared" si="1"/>
        <v>0</v>
      </c>
      <c r="AI163" s="17" t="str">
        <f t="shared" si="2"/>
        <v>Bailable</v>
      </c>
      <c r="AJ163" s="10" t="str">
        <f>VLOOKUP(J163,'Offence Database'!$A$7:$D$1360,4, )</f>
        <v>-</v>
      </c>
      <c r="AK163" s="10" t="str">
        <f>VLOOKUP(K163,'Offence Database'!$A$7:$D$1360,4, )</f>
        <v>-</v>
      </c>
      <c r="AL163" s="10" t="str">
        <f>VLOOKUP(L163,'Offence Database'!$A$7:$D$1360,4, )</f>
        <v>-</v>
      </c>
      <c r="AM163" s="10" t="str">
        <f>VLOOKUP(M163,'Offence Database'!$A$7:$D$1360,4, )</f>
        <v>-</v>
      </c>
      <c r="AN163" s="10" t="str">
        <f>VLOOKUP(N163,'Offence Database'!$A$7:$D$1360,4, )</f>
        <v>-</v>
      </c>
      <c r="AO163" s="10" t="str">
        <f>VLOOKUP(O163,'Offence Database'!$A$7:$D$1360,4, )</f>
        <v>-</v>
      </c>
      <c r="AP163" s="10">
        <f t="shared" ref="AP163:AU163" si="347">IF(AJ163="Non-Compoundable",$AB$1,$AC$1)</f>
        <v>0</v>
      </c>
      <c r="AQ163" s="10">
        <f t="shared" si="347"/>
        <v>0</v>
      </c>
      <c r="AR163" s="10">
        <f t="shared" si="347"/>
        <v>0</v>
      </c>
      <c r="AS163" s="10">
        <f t="shared" si="347"/>
        <v>0</v>
      </c>
      <c r="AT163" s="10">
        <f t="shared" si="347"/>
        <v>0</v>
      </c>
      <c r="AU163" s="10">
        <f t="shared" si="347"/>
        <v>0</v>
      </c>
      <c r="AV163" s="10">
        <f t="shared" si="4"/>
        <v>0</v>
      </c>
      <c r="AW163" s="17" t="str">
        <f t="shared" si="5"/>
        <v>Compoundable</v>
      </c>
      <c r="AX163" s="24"/>
      <c r="AY163" s="26">
        <f t="shared" si="6"/>
        <v>2</v>
      </c>
      <c r="AZ163" s="27">
        <f t="shared" si="7"/>
        <v>60</v>
      </c>
      <c r="BA163" s="28">
        <f t="shared" si="8"/>
        <v>0</v>
      </c>
      <c r="BB163" s="28">
        <f t="shared" ca="1" si="9"/>
        <v>0</v>
      </c>
      <c r="BC163" s="29" t="str">
        <f t="shared" si="10"/>
        <v>YES</v>
      </c>
      <c r="BD163" s="10" t="str">
        <f t="shared" si="11"/>
        <v>YES</v>
      </c>
      <c r="BE163" s="29" t="str">
        <f t="shared" ca="1" si="12"/>
        <v>NO</v>
      </c>
      <c r="BF163" s="29" t="str">
        <f t="shared" ca="1" si="13"/>
        <v>YES</v>
      </c>
      <c r="BG163" s="29" t="str">
        <f t="shared" ca="1" si="14"/>
        <v>YES</v>
      </c>
      <c r="BH163" s="29" t="str">
        <f t="shared" ca="1" si="15"/>
        <v>YES</v>
      </c>
      <c r="BI163" s="10">
        <f t="shared" ca="1" si="16"/>
        <v>1</v>
      </c>
      <c r="BJ163" s="28">
        <f t="shared" si="17"/>
        <v>0</v>
      </c>
      <c r="BK163" s="30">
        <f t="shared" si="18"/>
        <v>0</v>
      </c>
      <c r="BL163" s="31">
        <f t="shared" ca="1" si="19"/>
        <v>-119.72328767123288</v>
      </c>
      <c r="BM163" s="28">
        <f t="shared" si="20"/>
        <v>0</v>
      </c>
      <c r="BN163" s="28">
        <f t="shared" si="21"/>
        <v>0</v>
      </c>
      <c r="BO163" s="30">
        <f t="shared" si="22"/>
        <v>0</v>
      </c>
      <c r="BP163" s="31">
        <f t="shared" ca="1" si="23"/>
        <v>-119.72328767123288</v>
      </c>
      <c r="BQ163" s="32">
        <f t="shared" ca="1" si="24"/>
        <v>119.72328767123288</v>
      </c>
      <c r="BR163" s="32"/>
    </row>
    <row r="164" spans="1:70" ht="12" customHeight="1" x14ac:dyDescent="0.25">
      <c r="A164" s="10">
        <f t="shared" si="25"/>
        <v>163</v>
      </c>
      <c r="B164" s="11"/>
      <c r="C164" s="12"/>
      <c r="D164" s="13"/>
      <c r="E164" s="13"/>
      <c r="F164" s="13"/>
      <c r="G164" s="14"/>
      <c r="H164" s="15"/>
      <c r="I164" s="27"/>
      <c r="J164" s="17"/>
      <c r="K164" s="17"/>
      <c r="L164" s="17"/>
      <c r="M164" s="17"/>
      <c r="N164" s="17"/>
      <c r="O164" s="17"/>
      <c r="P164" s="10" t="str">
        <f>VLOOKUP(J164,'Offence Database'!$A$7:$B$1360,2, )</f>
        <v>-</v>
      </c>
      <c r="Q164" s="10" t="str">
        <f>VLOOKUP(K164,'Offence Database'!$A$7:$B$1360,2, )</f>
        <v>-</v>
      </c>
      <c r="R164" s="10" t="str">
        <f>VLOOKUP(L164,'Offence Database'!$A$7:$B$1360,2, )</f>
        <v>-</v>
      </c>
      <c r="S164" s="10" t="str">
        <f>VLOOKUP(M164,'Offence Database'!$A$7:$B$1360,2, )</f>
        <v>-</v>
      </c>
      <c r="T164" s="10" t="str">
        <f>VLOOKUP(N164,'Offence Database'!$A$7:$B$1360,2, )</f>
        <v>-</v>
      </c>
      <c r="U164" s="10" t="str">
        <f>VLOOKUP(O164,'Offence Database'!$A$7:$B$1360,2, )</f>
        <v>-</v>
      </c>
      <c r="V164" s="10" t="str">
        <f>VLOOKUP(J164,'Offence Database'!$A$7:$C$1360,3, )</f>
        <v>-</v>
      </c>
      <c r="W164" s="10" t="str">
        <f>VLOOKUP(K164,'Offence Database'!$A$7:$C$1360,3, )</f>
        <v>-</v>
      </c>
      <c r="X164" s="10" t="str">
        <f>VLOOKUP(L164,'Offence Database'!$A$7:$C$1360,3, )</f>
        <v>-</v>
      </c>
      <c r="Y164" s="10" t="str">
        <f>VLOOKUP(M164,'Offence Database'!$A$7:$C$1360,3, )</f>
        <v>-</v>
      </c>
      <c r="Z164" s="10" t="str">
        <f>VLOOKUP(N164,'Offence Database'!$A$7:$C$1360,3, )</f>
        <v>-</v>
      </c>
      <c r="AA164" s="10" t="str">
        <f>VLOOKUP(O164,'Offence Database'!$A$7:$C$1360,3, )</f>
        <v>-</v>
      </c>
      <c r="AB164" s="10">
        <f t="shared" ref="AB164:AG164" si="348">IF(V164="Non-Bailable",$AB$1,$AC$1)</f>
        <v>0</v>
      </c>
      <c r="AC164" s="10">
        <f t="shared" si="348"/>
        <v>0</v>
      </c>
      <c r="AD164" s="10">
        <f t="shared" si="348"/>
        <v>0</v>
      </c>
      <c r="AE164" s="10">
        <f t="shared" si="348"/>
        <v>0</v>
      </c>
      <c r="AF164" s="10">
        <f t="shared" si="348"/>
        <v>0</v>
      </c>
      <c r="AG164" s="10">
        <f t="shared" si="348"/>
        <v>0</v>
      </c>
      <c r="AH164" s="10">
        <f t="shared" si="1"/>
        <v>0</v>
      </c>
      <c r="AI164" s="17" t="str">
        <f t="shared" si="2"/>
        <v>Bailable</v>
      </c>
      <c r="AJ164" s="10" t="str">
        <f>VLOOKUP(J164,'Offence Database'!$A$7:$D$1360,4, )</f>
        <v>-</v>
      </c>
      <c r="AK164" s="10" t="str">
        <f>VLOOKUP(K164,'Offence Database'!$A$7:$D$1360,4, )</f>
        <v>-</v>
      </c>
      <c r="AL164" s="10" t="str">
        <f>VLOOKUP(L164,'Offence Database'!$A$7:$D$1360,4, )</f>
        <v>-</v>
      </c>
      <c r="AM164" s="10" t="str">
        <f>VLOOKUP(M164,'Offence Database'!$A$7:$D$1360,4, )</f>
        <v>-</v>
      </c>
      <c r="AN164" s="10" t="str">
        <f>VLOOKUP(N164,'Offence Database'!$A$7:$D$1360,4, )</f>
        <v>-</v>
      </c>
      <c r="AO164" s="10" t="str">
        <f>VLOOKUP(O164,'Offence Database'!$A$7:$D$1360,4, )</f>
        <v>-</v>
      </c>
      <c r="AP164" s="10">
        <f t="shared" ref="AP164:AU164" si="349">IF(AJ164="Non-Compoundable",$AB$1,$AC$1)</f>
        <v>0</v>
      </c>
      <c r="AQ164" s="10">
        <f t="shared" si="349"/>
        <v>0</v>
      </c>
      <c r="AR164" s="10">
        <f t="shared" si="349"/>
        <v>0</v>
      </c>
      <c r="AS164" s="10">
        <f t="shared" si="349"/>
        <v>0</v>
      </c>
      <c r="AT164" s="10">
        <f t="shared" si="349"/>
        <v>0</v>
      </c>
      <c r="AU164" s="10">
        <f t="shared" si="349"/>
        <v>0</v>
      </c>
      <c r="AV164" s="10">
        <f t="shared" si="4"/>
        <v>0</v>
      </c>
      <c r="AW164" s="17" t="str">
        <f t="shared" si="5"/>
        <v>Compoundable</v>
      </c>
      <c r="AX164" s="24"/>
      <c r="AY164" s="26">
        <f t="shared" si="6"/>
        <v>2</v>
      </c>
      <c r="AZ164" s="27">
        <f t="shared" si="7"/>
        <v>60</v>
      </c>
      <c r="BA164" s="28">
        <f t="shared" si="8"/>
        <v>0</v>
      </c>
      <c r="BB164" s="28">
        <f t="shared" ca="1" si="9"/>
        <v>0</v>
      </c>
      <c r="BC164" s="29" t="str">
        <f t="shared" si="10"/>
        <v>YES</v>
      </c>
      <c r="BD164" s="10" t="str">
        <f t="shared" si="11"/>
        <v>YES</v>
      </c>
      <c r="BE164" s="29" t="str">
        <f t="shared" ca="1" si="12"/>
        <v>NO</v>
      </c>
      <c r="BF164" s="29" t="str">
        <f t="shared" ca="1" si="13"/>
        <v>YES</v>
      </c>
      <c r="BG164" s="29" t="str">
        <f t="shared" ca="1" si="14"/>
        <v>YES</v>
      </c>
      <c r="BH164" s="29" t="str">
        <f t="shared" ca="1" si="15"/>
        <v>YES</v>
      </c>
      <c r="BI164" s="10">
        <f t="shared" ca="1" si="16"/>
        <v>1</v>
      </c>
      <c r="BJ164" s="28">
        <f t="shared" si="17"/>
        <v>0</v>
      </c>
      <c r="BK164" s="30">
        <f t="shared" si="18"/>
        <v>0</v>
      </c>
      <c r="BL164" s="31">
        <f t="shared" ca="1" si="19"/>
        <v>-119.72328767123288</v>
      </c>
      <c r="BM164" s="28">
        <f t="shared" si="20"/>
        <v>0</v>
      </c>
      <c r="BN164" s="28">
        <f t="shared" si="21"/>
        <v>0</v>
      </c>
      <c r="BO164" s="30">
        <f t="shared" si="22"/>
        <v>0</v>
      </c>
      <c r="BP164" s="31">
        <f t="shared" ca="1" si="23"/>
        <v>-119.72328767123288</v>
      </c>
      <c r="BQ164" s="32">
        <f t="shared" ca="1" si="24"/>
        <v>119.72328767123288</v>
      </c>
      <c r="BR164" s="32"/>
    </row>
    <row r="165" spans="1:70" ht="12" customHeight="1" x14ac:dyDescent="0.25">
      <c r="A165" s="10">
        <f t="shared" si="25"/>
        <v>164</v>
      </c>
      <c r="B165" s="11"/>
      <c r="C165" s="12"/>
      <c r="D165" s="13"/>
      <c r="E165" s="13"/>
      <c r="F165" s="13"/>
      <c r="G165" s="14"/>
      <c r="H165" s="15"/>
      <c r="I165" s="27"/>
      <c r="J165" s="17"/>
      <c r="K165" s="17"/>
      <c r="L165" s="17"/>
      <c r="M165" s="17"/>
      <c r="N165" s="17"/>
      <c r="O165" s="17"/>
      <c r="P165" s="10" t="str">
        <f>VLOOKUP(J165,'Offence Database'!$A$7:$B$1360,2, )</f>
        <v>-</v>
      </c>
      <c r="Q165" s="10" t="str">
        <f>VLOOKUP(K165,'Offence Database'!$A$7:$B$1360,2, )</f>
        <v>-</v>
      </c>
      <c r="R165" s="10" t="str">
        <f>VLOOKUP(L165,'Offence Database'!$A$7:$B$1360,2, )</f>
        <v>-</v>
      </c>
      <c r="S165" s="10" t="str">
        <f>VLOOKUP(M165,'Offence Database'!$A$7:$B$1360,2, )</f>
        <v>-</v>
      </c>
      <c r="T165" s="10" t="str">
        <f>VLOOKUP(N165,'Offence Database'!$A$7:$B$1360,2, )</f>
        <v>-</v>
      </c>
      <c r="U165" s="10" t="str">
        <f>VLOOKUP(O165,'Offence Database'!$A$7:$B$1360,2, )</f>
        <v>-</v>
      </c>
      <c r="V165" s="10" t="str">
        <f>VLOOKUP(J165,'Offence Database'!$A$7:$C$1360,3, )</f>
        <v>-</v>
      </c>
      <c r="W165" s="10" t="str">
        <f>VLOOKUP(K165,'Offence Database'!$A$7:$C$1360,3, )</f>
        <v>-</v>
      </c>
      <c r="X165" s="10" t="str">
        <f>VLOOKUP(L165,'Offence Database'!$A$7:$C$1360,3, )</f>
        <v>-</v>
      </c>
      <c r="Y165" s="10" t="str">
        <f>VLOOKUP(M165,'Offence Database'!$A$7:$C$1360,3, )</f>
        <v>-</v>
      </c>
      <c r="Z165" s="10" t="str">
        <f>VLOOKUP(N165,'Offence Database'!$A$7:$C$1360,3, )</f>
        <v>-</v>
      </c>
      <c r="AA165" s="10" t="str">
        <f>VLOOKUP(O165,'Offence Database'!$A$7:$C$1360,3, )</f>
        <v>-</v>
      </c>
      <c r="AB165" s="10">
        <f t="shared" ref="AB165:AG165" si="350">IF(V165="Non-Bailable",$AB$1,$AC$1)</f>
        <v>0</v>
      </c>
      <c r="AC165" s="10">
        <f t="shared" si="350"/>
        <v>0</v>
      </c>
      <c r="AD165" s="10">
        <f t="shared" si="350"/>
        <v>0</v>
      </c>
      <c r="AE165" s="10">
        <f t="shared" si="350"/>
        <v>0</v>
      </c>
      <c r="AF165" s="10">
        <f t="shared" si="350"/>
        <v>0</v>
      </c>
      <c r="AG165" s="10">
        <f t="shared" si="350"/>
        <v>0</v>
      </c>
      <c r="AH165" s="10">
        <f t="shared" si="1"/>
        <v>0</v>
      </c>
      <c r="AI165" s="17" t="str">
        <f t="shared" si="2"/>
        <v>Bailable</v>
      </c>
      <c r="AJ165" s="10" t="str">
        <f>VLOOKUP(J165,'Offence Database'!$A$7:$D$1360,4, )</f>
        <v>-</v>
      </c>
      <c r="AK165" s="10" t="str">
        <f>VLOOKUP(K165,'Offence Database'!$A$7:$D$1360,4, )</f>
        <v>-</v>
      </c>
      <c r="AL165" s="10" t="str">
        <f>VLOOKUP(L165,'Offence Database'!$A$7:$D$1360,4, )</f>
        <v>-</v>
      </c>
      <c r="AM165" s="10" t="str">
        <f>VLOOKUP(M165,'Offence Database'!$A$7:$D$1360,4, )</f>
        <v>-</v>
      </c>
      <c r="AN165" s="10" t="str">
        <f>VLOOKUP(N165,'Offence Database'!$A$7:$D$1360,4, )</f>
        <v>-</v>
      </c>
      <c r="AO165" s="10" t="str">
        <f>VLOOKUP(O165,'Offence Database'!$A$7:$D$1360,4, )</f>
        <v>-</v>
      </c>
      <c r="AP165" s="10">
        <f t="shared" ref="AP165:AU165" si="351">IF(AJ165="Non-Compoundable",$AB$1,$AC$1)</f>
        <v>0</v>
      </c>
      <c r="AQ165" s="10">
        <f t="shared" si="351"/>
        <v>0</v>
      </c>
      <c r="AR165" s="10">
        <f t="shared" si="351"/>
        <v>0</v>
      </c>
      <c r="AS165" s="10">
        <f t="shared" si="351"/>
        <v>0</v>
      </c>
      <c r="AT165" s="10">
        <f t="shared" si="351"/>
        <v>0</v>
      </c>
      <c r="AU165" s="10">
        <f t="shared" si="351"/>
        <v>0</v>
      </c>
      <c r="AV165" s="10">
        <f t="shared" si="4"/>
        <v>0</v>
      </c>
      <c r="AW165" s="17" t="str">
        <f t="shared" si="5"/>
        <v>Compoundable</v>
      </c>
      <c r="AX165" s="24"/>
      <c r="AY165" s="26">
        <f t="shared" si="6"/>
        <v>2</v>
      </c>
      <c r="AZ165" s="27">
        <f t="shared" si="7"/>
        <v>60</v>
      </c>
      <c r="BA165" s="28">
        <f t="shared" si="8"/>
        <v>0</v>
      </c>
      <c r="BB165" s="28">
        <f t="shared" ca="1" si="9"/>
        <v>0</v>
      </c>
      <c r="BC165" s="29" t="str">
        <f t="shared" si="10"/>
        <v>YES</v>
      </c>
      <c r="BD165" s="10" t="str">
        <f t="shared" si="11"/>
        <v>YES</v>
      </c>
      <c r="BE165" s="29" t="str">
        <f t="shared" ca="1" si="12"/>
        <v>NO</v>
      </c>
      <c r="BF165" s="29" t="str">
        <f t="shared" ca="1" si="13"/>
        <v>YES</v>
      </c>
      <c r="BG165" s="29" t="str">
        <f t="shared" ca="1" si="14"/>
        <v>YES</v>
      </c>
      <c r="BH165" s="29" t="str">
        <f t="shared" ca="1" si="15"/>
        <v>YES</v>
      </c>
      <c r="BI165" s="10">
        <f t="shared" ca="1" si="16"/>
        <v>1</v>
      </c>
      <c r="BJ165" s="28">
        <f t="shared" si="17"/>
        <v>0</v>
      </c>
      <c r="BK165" s="30">
        <f t="shared" si="18"/>
        <v>0</v>
      </c>
      <c r="BL165" s="31">
        <f t="shared" ca="1" si="19"/>
        <v>-119.72328767123288</v>
      </c>
      <c r="BM165" s="28">
        <f t="shared" si="20"/>
        <v>0</v>
      </c>
      <c r="BN165" s="28">
        <f t="shared" si="21"/>
        <v>0</v>
      </c>
      <c r="BO165" s="30">
        <f t="shared" si="22"/>
        <v>0</v>
      </c>
      <c r="BP165" s="31">
        <f t="shared" ca="1" si="23"/>
        <v>-119.72328767123288</v>
      </c>
      <c r="BQ165" s="32">
        <f t="shared" ca="1" si="24"/>
        <v>119.72328767123288</v>
      </c>
      <c r="BR165" s="32"/>
    </row>
    <row r="166" spans="1:70" ht="12" customHeight="1" x14ac:dyDescent="0.25">
      <c r="A166" s="10">
        <f t="shared" si="25"/>
        <v>165</v>
      </c>
      <c r="B166" s="11"/>
      <c r="C166" s="12"/>
      <c r="D166" s="13"/>
      <c r="E166" s="13"/>
      <c r="F166" s="13"/>
      <c r="G166" s="14"/>
      <c r="H166" s="15"/>
      <c r="I166" s="27"/>
      <c r="J166" s="17"/>
      <c r="K166" s="17"/>
      <c r="L166" s="17"/>
      <c r="M166" s="17"/>
      <c r="N166" s="17"/>
      <c r="O166" s="17"/>
      <c r="P166" s="10" t="str">
        <f>VLOOKUP(J166,'Offence Database'!$A$7:$B$1360,2, )</f>
        <v>-</v>
      </c>
      <c r="Q166" s="10" t="str">
        <f>VLOOKUP(K166,'Offence Database'!$A$7:$B$1360,2, )</f>
        <v>-</v>
      </c>
      <c r="R166" s="10" t="str">
        <f>VLOOKUP(L166,'Offence Database'!$A$7:$B$1360,2, )</f>
        <v>-</v>
      </c>
      <c r="S166" s="10" t="str">
        <f>VLOOKUP(M166,'Offence Database'!$A$7:$B$1360,2, )</f>
        <v>-</v>
      </c>
      <c r="T166" s="10" t="str">
        <f>VLOOKUP(N166,'Offence Database'!$A$7:$B$1360,2, )</f>
        <v>-</v>
      </c>
      <c r="U166" s="10" t="str">
        <f>VLOOKUP(O166,'Offence Database'!$A$7:$B$1360,2, )</f>
        <v>-</v>
      </c>
      <c r="V166" s="10" t="str">
        <f>VLOOKUP(J166,'Offence Database'!$A$7:$C$1360,3, )</f>
        <v>-</v>
      </c>
      <c r="W166" s="10" t="str">
        <f>VLOOKUP(K166,'Offence Database'!$A$7:$C$1360,3, )</f>
        <v>-</v>
      </c>
      <c r="X166" s="10" t="str">
        <f>VLOOKUP(L166,'Offence Database'!$A$7:$C$1360,3, )</f>
        <v>-</v>
      </c>
      <c r="Y166" s="10" t="str">
        <f>VLOOKUP(M166,'Offence Database'!$A$7:$C$1360,3, )</f>
        <v>-</v>
      </c>
      <c r="Z166" s="10" t="str">
        <f>VLOOKUP(N166,'Offence Database'!$A$7:$C$1360,3, )</f>
        <v>-</v>
      </c>
      <c r="AA166" s="10" t="str">
        <f>VLOOKUP(O166,'Offence Database'!$A$7:$C$1360,3, )</f>
        <v>-</v>
      </c>
      <c r="AB166" s="10">
        <f t="shared" ref="AB166:AG166" si="352">IF(V166="Non-Bailable",$AB$1,$AC$1)</f>
        <v>0</v>
      </c>
      <c r="AC166" s="10">
        <f t="shared" si="352"/>
        <v>0</v>
      </c>
      <c r="AD166" s="10">
        <f t="shared" si="352"/>
        <v>0</v>
      </c>
      <c r="AE166" s="10">
        <f t="shared" si="352"/>
        <v>0</v>
      </c>
      <c r="AF166" s="10">
        <f t="shared" si="352"/>
        <v>0</v>
      </c>
      <c r="AG166" s="10">
        <f t="shared" si="352"/>
        <v>0</v>
      </c>
      <c r="AH166" s="10">
        <f t="shared" si="1"/>
        <v>0</v>
      </c>
      <c r="AI166" s="17" t="str">
        <f t="shared" si="2"/>
        <v>Bailable</v>
      </c>
      <c r="AJ166" s="10" t="str">
        <f>VLOOKUP(J166,'Offence Database'!$A$7:$D$1360,4, )</f>
        <v>-</v>
      </c>
      <c r="AK166" s="10" t="str">
        <f>VLOOKUP(K166,'Offence Database'!$A$7:$D$1360,4, )</f>
        <v>-</v>
      </c>
      <c r="AL166" s="10" t="str">
        <f>VLOOKUP(L166,'Offence Database'!$A$7:$D$1360,4, )</f>
        <v>-</v>
      </c>
      <c r="AM166" s="10" t="str">
        <f>VLOOKUP(M166,'Offence Database'!$A$7:$D$1360,4, )</f>
        <v>-</v>
      </c>
      <c r="AN166" s="10" t="str">
        <f>VLOOKUP(N166,'Offence Database'!$A$7:$D$1360,4, )</f>
        <v>-</v>
      </c>
      <c r="AO166" s="10" t="str">
        <f>VLOOKUP(O166,'Offence Database'!$A$7:$D$1360,4, )</f>
        <v>-</v>
      </c>
      <c r="AP166" s="10">
        <f t="shared" ref="AP166:AU166" si="353">IF(AJ166="Non-Compoundable",$AB$1,$AC$1)</f>
        <v>0</v>
      </c>
      <c r="AQ166" s="10">
        <f t="shared" si="353"/>
        <v>0</v>
      </c>
      <c r="AR166" s="10">
        <f t="shared" si="353"/>
        <v>0</v>
      </c>
      <c r="AS166" s="10">
        <f t="shared" si="353"/>
        <v>0</v>
      </c>
      <c r="AT166" s="10">
        <f t="shared" si="353"/>
        <v>0</v>
      </c>
      <c r="AU166" s="10">
        <f t="shared" si="353"/>
        <v>0</v>
      </c>
      <c r="AV166" s="10">
        <f t="shared" si="4"/>
        <v>0</v>
      </c>
      <c r="AW166" s="17" t="str">
        <f t="shared" si="5"/>
        <v>Compoundable</v>
      </c>
      <c r="AX166" s="24"/>
      <c r="AY166" s="26">
        <f t="shared" si="6"/>
        <v>2</v>
      </c>
      <c r="AZ166" s="27">
        <f t="shared" si="7"/>
        <v>60</v>
      </c>
      <c r="BA166" s="28">
        <f t="shared" si="8"/>
        <v>0</v>
      </c>
      <c r="BB166" s="28">
        <f t="shared" ca="1" si="9"/>
        <v>0</v>
      </c>
      <c r="BC166" s="29" t="str">
        <f t="shared" si="10"/>
        <v>YES</v>
      </c>
      <c r="BD166" s="10" t="str">
        <f t="shared" si="11"/>
        <v>YES</v>
      </c>
      <c r="BE166" s="29" t="str">
        <f t="shared" ca="1" si="12"/>
        <v>NO</v>
      </c>
      <c r="BF166" s="29" t="str">
        <f t="shared" ca="1" si="13"/>
        <v>YES</v>
      </c>
      <c r="BG166" s="29" t="str">
        <f t="shared" ca="1" si="14"/>
        <v>YES</v>
      </c>
      <c r="BH166" s="29" t="str">
        <f t="shared" ca="1" si="15"/>
        <v>YES</v>
      </c>
      <c r="BI166" s="10">
        <f t="shared" ca="1" si="16"/>
        <v>1</v>
      </c>
      <c r="BJ166" s="28">
        <f t="shared" si="17"/>
        <v>0</v>
      </c>
      <c r="BK166" s="30">
        <f t="shared" si="18"/>
        <v>0</v>
      </c>
      <c r="BL166" s="31">
        <f t="shared" ca="1" si="19"/>
        <v>-119.72328767123288</v>
      </c>
      <c r="BM166" s="28">
        <f t="shared" si="20"/>
        <v>0</v>
      </c>
      <c r="BN166" s="28">
        <f t="shared" si="21"/>
        <v>0</v>
      </c>
      <c r="BO166" s="30">
        <f t="shared" si="22"/>
        <v>0</v>
      </c>
      <c r="BP166" s="31">
        <f t="shared" ca="1" si="23"/>
        <v>-119.72328767123288</v>
      </c>
      <c r="BQ166" s="32">
        <f t="shared" ca="1" si="24"/>
        <v>119.72328767123288</v>
      </c>
      <c r="BR166" s="32"/>
    </row>
    <row r="167" spans="1:70" ht="12" customHeight="1" x14ac:dyDescent="0.25">
      <c r="A167" s="10">
        <f t="shared" si="25"/>
        <v>166</v>
      </c>
      <c r="B167" s="11"/>
      <c r="C167" s="12"/>
      <c r="D167" s="13"/>
      <c r="E167" s="13"/>
      <c r="F167" s="13"/>
      <c r="G167" s="14"/>
      <c r="H167" s="15"/>
      <c r="I167" s="27"/>
      <c r="J167" s="17"/>
      <c r="K167" s="17"/>
      <c r="L167" s="17"/>
      <c r="M167" s="17"/>
      <c r="N167" s="17"/>
      <c r="O167" s="17"/>
      <c r="P167" s="10" t="str">
        <f>VLOOKUP(J167,'Offence Database'!$A$7:$B$1360,2, )</f>
        <v>-</v>
      </c>
      <c r="Q167" s="10" t="str">
        <f>VLOOKUP(K167,'Offence Database'!$A$7:$B$1360,2, )</f>
        <v>-</v>
      </c>
      <c r="R167" s="10" t="str">
        <f>VLOOKUP(L167,'Offence Database'!$A$7:$B$1360,2, )</f>
        <v>-</v>
      </c>
      <c r="S167" s="10" t="str">
        <f>VLOOKUP(M167,'Offence Database'!$A$7:$B$1360,2, )</f>
        <v>-</v>
      </c>
      <c r="T167" s="10" t="str">
        <f>VLOOKUP(N167,'Offence Database'!$A$7:$B$1360,2, )</f>
        <v>-</v>
      </c>
      <c r="U167" s="10" t="str">
        <f>VLOOKUP(O167,'Offence Database'!$A$7:$B$1360,2, )</f>
        <v>-</v>
      </c>
      <c r="V167" s="10" t="str">
        <f>VLOOKUP(J167,'Offence Database'!$A$7:$C$1360,3, )</f>
        <v>-</v>
      </c>
      <c r="W167" s="10" t="str">
        <f>VLOOKUP(K167,'Offence Database'!$A$7:$C$1360,3, )</f>
        <v>-</v>
      </c>
      <c r="X167" s="10" t="str">
        <f>VLOOKUP(L167,'Offence Database'!$A$7:$C$1360,3, )</f>
        <v>-</v>
      </c>
      <c r="Y167" s="10" t="str">
        <f>VLOOKUP(M167,'Offence Database'!$A$7:$C$1360,3, )</f>
        <v>-</v>
      </c>
      <c r="Z167" s="10" t="str">
        <f>VLOOKUP(N167,'Offence Database'!$A$7:$C$1360,3, )</f>
        <v>-</v>
      </c>
      <c r="AA167" s="10" t="str">
        <f>VLOOKUP(O167,'Offence Database'!$A$7:$C$1360,3, )</f>
        <v>-</v>
      </c>
      <c r="AB167" s="10">
        <f t="shared" ref="AB167:AG167" si="354">IF(V167="Non-Bailable",$AB$1,$AC$1)</f>
        <v>0</v>
      </c>
      <c r="AC167" s="10">
        <f t="shared" si="354"/>
        <v>0</v>
      </c>
      <c r="AD167" s="10">
        <f t="shared" si="354"/>
        <v>0</v>
      </c>
      <c r="AE167" s="10">
        <f t="shared" si="354"/>
        <v>0</v>
      </c>
      <c r="AF167" s="10">
        <f t="shared" si="354"/>
        <v>0</v>
      </c>
      <c r="AG167" s="10">
        <f t="shared" si="354"/>
        <v>0</v>
      </c>
      <c r="AH167" s="10">
        <f t="shared" si="1"/>
        <v>0</v>
      </c>
      <c r="AI167" s="17" t="str">
        <f t="shared" si="2"/>
        <v>Bailable</v>
      </c>
      <c r="AJ167" s="10" t="str">
        <f>VLOOKUP(J167,'Offence Database'!$A$7:$D$1360,4, )</f>
        <v>-</v>
      </c>
      <c r="AK167" s="10" t="str">
        <f>VLOOKUP(K167,'Offence Database'!$A$7:$D$1360,4, )</f>
        <v>-</v>
      </c>
      <c r="AL167" s="10" t="str">
        <f>VLOOKUP(L167,'Offence Database'!$A$7:$D$1360,4, )</f>
        <v>-</v>
      </c>
      <c r="AM167" s="10" t="str">
        <f>VLOOKUP(M167,'Offence Database'!$A$7:$D$1360,4, )</f>
        <v>-</v>
      </c>
      <c r="AN167" s="10" t="str">
        <f>VLOOKUP(N167,'Offence Database'!$A$7:$D$1360,4, )</f>
        <v>-</v>
      </c>
      <c r="AO167" s="10" t="str">
        <f>VLOOKUP(O167,'Offence Database'!$A$7:$D$1360,4, )</f>
        <v>-</v>
      </c>
      <c r="AP167" s="10">
        <f t="shared" ref="AP167:AU167" si="355">IF(AJ167="Non-Compoundable",$AB$1,$AC$1)</f>
        <v>0</v>
      </c>
      <c r="AQ167" s="10">
        <f t="shared" si="355"/>
        <v>0</v>
      </c>
      <c r="AR167" s="10">
        <f t="shared" si="355"/>
        <v>0</v>
      </c>
      <c r="AS167" s="10">
        <f t="shared" si="355"/>
        <v>0</v>
      </c>
      <c r="AT167" s="10">
        <f t="shared" si="355"/>
        <v>0</v>
      </c>
      <c r="AU167" s="10">
        <f t="shared" si="355"/>
        <v>0</v>
      </c>
      <c r="AV167" s="10">
        <f t="shared" si="4"/>
        <v>0</v>
      </c>
      <c r="AW167" s="17" t="str">
        <f t="shared" si="5"/>
        <v>Compoundable</v>
      </c>
      <c r="AX167" s="24"/>
      <c r="AY167" s="26">
        <f t="shared" si="6"/>
        <v>2</v>
      </c>
      <c r="AZ167" s="27">
        <f t="shared" si="7"/>
        <v>60</v>
      </c>
      <c r="BA167" s="28">
        <f t="shared" si="8"/>
        <v>0</v>
      </c>
      <c r="BB167" s="28">
        <f t="shared" ca="1" si="9"/>
        <v>0</v>
      </c>
      <c r="BC167" s="29" t="str">
        <f t="shared" si="10"/>
        <v>YES</v>
      </c>
      <c r="BD167" s="10" t="str">
        <f t="shared" si="11"/>
        <v>YES</v>
      </c>
      <c r="BE167" s="29" t="str">
        <f t="shared" ca="1" si="12"/>
        <v>NO</v>
      </c>
      <c r="BF167" s="29" t="str">
        <f t="shared" ca="1" si="13"/>
        <v>YES</v>
      </c>
      <c r="BG167" s="29" t="str">
        <f t="shared" ca="1" si="14"/>
        <v>YES</v>
      </c>
      <c r="BH167" s="29" t="str">
        <f t="shared" ca="1" si="15"/>
        <v>YES</v>
      </c>
      <c r="BI167" s="10">
        <f t="shared" ca="1" si="16"/>
        <v>1</v>
      </c>
      <c r="BJ167" s="28">
        <f t="shared" si="17"/>
        <v>0</v>
      </c>
      <c r="BK167" s="30">
        <f t="shared" si="18"/>
        <v>0</v>
      </c>
      <c r="BL167" s="31">
        <f t="shared" ca="1" si="19"/>
        <v>-119.72328767123288</v>
      </c>
      <c r="BM167" s="28">
        <f t="shared" si="20"/>
        <v>0</v>
      </c>
      <c r="BN167" s="28">
        <f t="shared" si="21"/>
        <v>0</v>
      </c>
      <c r="BO167" s="30">
        <f t="shared" si="22"/>
        <v>0</v>
      </c>
      <c r="BP167" s="31">
        <f t="shared" ca="1" si="23"/>
        <v>-119.72328767123288</v>
      </c>
      <c r="BQ167" s="32">
        <f t="shared" ca="1" si="24"/>
        <v>119.72328767123288</v>
      </c>
      <c r="BR167" s="32"/>
    </row>
    <row r="168" spans="1:70" ht="12" customHeight="1" x14ac:dyDescent="0.25">
      <c r="A168" s="10">
        <f t="shared" si="25"/>
        <v>167</v>
      </c>
      <c r="B168" s="11"/>
      <c r="C168" s="12"/>
      <c r="D168" s="13"/>
      <c r="E168" s="13"/>
      <c r="F168" s="13"/>
      <c r="G168" s="14"/>
      <c r="H168" s="15"/>
      <c r="I168" s="27"/>
      <c r="J168" s="17"/>
      <c r="K168" s="17"/>
      <c r="L168" s="17"/>
      <c r="M168" s="17"/>
      <c r="N168" s="17"/>
      <c r="O168" s="17"/>
      <c r="P168" s="10" t="str">
        <f>VLOOKUP(J168,'Offence Database'!$A$7:$B$1360,2, )</f>
        <v>-</v>
      </c>
      <c r="Q168" s="10" t="str">
        <f>VLOOKUP(K168,'Offence Database'!$A$7:$B$1360,2, )</f>
        <v>-</v>
      </c>
      <c r="R168" s="10" t="str">
        <f>VLOOKUP(L168,'Offence Database'!$A$7:$B$1360,2, )</f>
        <v>-</v>
      </c>
      <c r="S168" s="10" t="str">
        <f>VLOOKUP(M168,'Offence Database'!$A$7:$B$1360,2, )</f>
        <v>-</v>
      </c>
      <c r="T168" s="10" t="str">
        <f>VLOOKUP(N168,'Offence Database'!$A$7:$B$1360,2, )</f>
        <v>-</v>
      </c>
      <c r="U168" s="10" t="str">
        <f>VLOOKUP(O168,'Offence Database'!$A$7:$B$1360,2, )</f>
        <v>-</v>
      </c>
      <c r="V168" s="10" t="str">
        <f>VLOOKUP(J168,'Offence Database'!$A$7:$C$1360,3, )</f>
        <v>-</v>
      </c>
      <c r="W168" s="10" t="str">
        <f>VLOOKUP(K168,'Offence Database'!$A$7:$C$1360,3, )</f>
        <v>-</v>
      </c>
      <c r="X168" s="10" t="str">
        <f>VLOOKUP(L168,'Offence Database'!$A$7:$C$1360,3, )</f>
        <v>-</v>
      </c>
      <c r="Y168" s="10" t="str">
        <f>VLOOKUP(M168,'Offence Database'!$A$7:$C$1360,3, )</f>
        <v>-</v>
      </c>
      <c r="Z168" s="10" t="str">
        <f>VLOOKUP(N168,'Offence Database'!$A$7:$C$1360,3, )</f>
        <v>-</v>
      </c>
      <c r="AA168" s="10" t="str">
        <f>VLOOKUP(O168,'Offence Database'!$A$7:$C$1360,3, )</f>
        <v>-</v>
      </c>
      <c r="AB168" s="10">
        <f t="shared" ref="AB168:AG168" si="356">IF(V168="Non-Bailable",$AB$1,$AC$1)</f>
        <v>0</v>
      </c>
      <c r="AC168" s="10">
        <f t="shared" si="356"/>
        <v>0</v>
      </c>
      <c r="AD168" s="10">
        <f t="shared" si="356"/>
        <v>0</v>
      </c>
      <c r="AE168" s="10">
        <f t="shared" si="356"/>
        <v>0</v>
      </c>
      <c r="AF168" s="10">
        <f t="shared" si="356"/>
        <v>0</v>
      </c>
      <c r="AG168" s="10">
        <f t="shared" si="356"/>
        <v>0</v>
      </c>
      <c r="AH168" s="10">
        <f t="shared" si="1"/>
        <v>0</v>
      </c>
      <c r="AI168" s="17" t="str">
        <f t="shared" si="2"/>
        <v>Bailable</v>
      </c>
      <c r="AJ168" s="10" t="str">
        <f>VLOOKUP(J168,'Offence Database'!$A$7:$D$1360,4, )</f>
        <v>-</v>
      </c>
      <c r="AK168" s="10" t="str">
        <f>VLOOKUP(K168,'Offence Database'!$A$7:$D$1360,4, )</f>
        <v>-</v>
      </c>
      <c r="AL168" s="10" t="str">
        <f>VLOOKUP(L168,'Offence Database'!$A$7:$D$1360,4, )</f>
        <v>-</v>
      </c>
      <c r="AM168" s="10" t="str">
        <f>VLOOKUP(M168,'Offence Database'!$A$7:$D$1360,4, )</f>
        <v>-</v>
      </c>
      <c r="AN168" s="10" t="str">
        <f>VLOOKUP(N168,'Offence Database'!$A$7:$D$1360,4, )</f>
        <v>-</v>
      </c>
      <c r="AO168" s="10" t="str">
        <f>VLOOKUP(O168,'Offence Database'!$A$7:$D$1360,4, )</f>
        <v>-</v>
      </c>
      <c r="AP168" s="10">
        <f t="shared" ref="AP168:AU168" si="357">IF(AJ168="Non-Compoundable",$AB$1,$AC$1)</f>
        <v>0</v>
      </c>
      <c r="AQ168" s="10">
        <f t="shared" si="357"/>
        <v>0</v>
      </c>
      <c r="AR168" s="10">
        <f t="shared" si="357"/>
        <v>0</v>
      </c>
      <c r="AS168" s="10">
        <f t="shared" si="357"/>
        <v>0</v>
      </c>
      <c r="AT168" s="10">
        <f t="shared" si="357"/>
        <v>0</v>
      </c>
      <c r="AU168" s="10">
        <f t="shared" si="357"/>
        <v>0</v>
      </c>
      <c r="AV168" s="10">
        <f t="shared" si="4"/>
        <v>0</v>
      </c>
      <c r="AW168" s="17" t="str">
        <f t="shared" si="5"/>
        <v>Compoundable</v>
      </c>
      <c r="AX168" s="24"/>
      <c r="AY168" s="26">
        <f t="shared" si="6"/>
        <v>2</v>
      </c>
      <c r="AZ168" s="27">
        <f t="shared" si="7"/>
        <v>60</v>
      </c>
      <c r="BA168" s="28">
        <f t="shared" si="8"/>
        <v>0</v>
      </c>
      <c r="BB168" s="28">
        <f t="shared" ca="1" si="9"/>
        <v>0</v>
      </c>
      <c r="BC168" s="29" t="str">
        <f t="shared" si="10"/>
        <v>YES</v>
      </c>
      <c r="BD168" s="10" t="str">
        <f t="shared" si="11"/>
        <v>YES</v>
      </c>
      <c r="BE168" s="29" t="str">
        <f t="shared" ca="1" si="12"/>
        <v>NO</v>
      </c>
      <c r="BF168" s="29" t="str">
        <f t="shared" ca="1" si="13"/>
        <v>YES</v>
      </c>
      <c r="BG168" s="29" t="str">
        <f t="shared" ca="1" si="14"/>
        <v>YES</v>
      </c>
      <c r="BH168" s="29" t="str">
        <f t="shared" ca="1" si="15"/>
        <v>YES</v>
      </c>
      <c r="BI168" s="10">
        <f t="shared" ca="1" si="16"/>
        <v>1</v>
      </c>
      <c r="BJ168" s="28">
        <f t="shared" si="17"/>
        <v>0</v>
      </c>
      <c r="BK168" s="30">
        <f t="shared" si="18"/>
        <v>0</v>
      </c>
      <c r="BL168" s="31">
        <f t="shared" ca="1" si="19"/>
        <v>-119.72328767123288</v>
      </c>
      <c r="BM168" s="28">
        <f t="shared" si="20"/>
        <v>0</v>
      </c>
      <c r="BN168" s="28">
        <f t="shared" si="21"/>
        <v>0</v>
      </c>
      <c r="BO168" s="30">
        <f t="shared" si="22"/>
        <v>0</v>
      </c>
      <c r="BP168" s="31">
        <f t="shared" ca="1" si="23"/>
        <v>-119.72328767123288</v>
      </c>
      <c r="BQ168" s="32">
        <f t="shared" ca="1" si="24"/>
        <v>119.72328767123288</v>
      </c>
      <c r="BR168" s="32"/>
    </row>
    <row r="169" spans="1:70" ht="12" customHeight="1" x14ac:dyDescent="0.25">
      <c r="A169" s="10">
        <f t="shared" si="25"/>
        <v>168</v>
      </c>
      <c r="B169" s="11"/>
      <c r="C169" s="12"/>
      <c r="D169" s="13"/>
      <c r="E169" s="13"/>
      <c r="F169" s="13"/>
      <c r="G169" s="14"/>
      <c r="H169" s="15"/>
      <c r="I169" s="27"/>
      <c r="J169" s="17"/>
      <c r="K169" s="17"/>
      <c r="L169" s="17"/>
      <c r="M169" s="17"/>
      <c r="N169" s="17"/>
      <c r="O169" s="17"/>
      <c r="P169" s="10" t="str">
        <f>VLOOKUP(J169,'Offence Database'!$A$7:$B$1360,2, )</f>
        <v>-</v>
      </c>
      <c r="Q169" s="10" t="str">
        <f>VLOOKUP(K169,'Offence Database'!$A$7:$B$1360,2, )</f>
        <v>-</v>
      </c>
      <c r="R169" s="10" t="str">
        <f>VLOOKUP(L169,'Offence Database'!$A$7:$B$1360,2, )</f>
        <v>-</v>
      </c>
      <c r="S169" s="10" t="str">
        <f>VLOOKUP(M169,'Offence Database'!$A$7:$B$1360,2, )</f>
        <v>-</v>
      </c>
      <c r="T169" s="10" t="str">
        <f>VLOOKUP(N169,'Offence Database'!$A$7:$B$1360,2, )</f>
        <v>-</v>
      </c>
      <c r="U169" s="10" t="str">
        <f>VLOOKUP(O169,'Offence Database'!$A$7:$B$1360,2, )</f>
        <v>-</v>
      </c>
      <c r="V169" s="10" t="str">
        <f>VLOOKUP(J169,'Offence Database'!$A$7:$C$1360,3, )</f>
        <v>-</v>
      </c>
      <c r="W169" s="10" t="str">
        <f>VLOOKUP(K169,'Offence Database'!$A$7:$C$1360,3, )</f>
        <v>-</v>
      </c>
      <c r="X169" s="10" t="str">
        <f>VLOOKUP(L169,'Offence Database'!$A$7:$C$1360,3, )</f>
        <v>-</v>
      </c>
      <c r="Y169" s="10" t="str">
        <f>VLOOKUP(M169,'Offence Database'!$A$7:$C$1360,3, )</f>
        <v>-</v>
      </c>
      <c r="Z169" s="10" t="str">
        <f>VLOOKUP(N169,'Offence Database'!$A$7:$C$1360,3, )</f>
        <v>-</v>
      </c>
      <c r="AA169" s="10" t="str">
        <f>VLOOKUP(O169,'Offence Database'!$A$7:$C$1360,3, )</f>
        <v>-</v>
      </c>
      <c r="AB169" s="10">
        <f t="shared" ref="AB169:AG169" si="358">IF(V169="Non-Bailable",$AB$1,$AC$1)</f>
        <v>0</v>
      </c>
      <c r="AC169" s="10">
        <f t="shared" si="358"/>
        <v>0</v>
      </c>
      <c r="AD169" s="10">
        <f t="shared" si="358"/>
        <v>0</v>
      </c>
      <c r="AE169" s="10">
        <f t="shared" si="358"/>
        <v>0</v>
      </c>
      <c r="AF169" s="10">
        <f t="shared" si="358"/>
        <v>0</v>
      </c>
      <c r="AG169" s="10">
        <f t="shared" si="358"/>
        <v>0</v>
      </c>
      <c r="AH169" s="10">
        <f t="shared" si="1"/>
        <v>0</v>
      </c>
      <c r="AI169" s="17" t="str">
        <f t="shared" si="2"/>
        <v>Bailable</v>
      </c>
      <c r="AJ169" s="10" t="str">
        <f>VLOOKUP(J169,'Offence Database'!$A$7:$D$1360,4, )</f>
        <v>-</v>
      </c>
      <c r="AK169" s="10" t="str">
        <f>VLOOKUP(K169,'Offence Database'!$A$7:$D$1360,4, )</f>
        <v>-</v>
      </c>
      <c r="AL169" s="10" t="str">
        <f>VLOOKUP(L169,'Offence Database'!$A$7:$D$1360,4, )</f>
        <v>-</v>
      </c>
      <c r="AM169" s="10" t="str">
        <f>VLOOKUP(M169,'Offence Database'!$A$7:$D$1360,4, )</f>
        <v>-</v>
      </c>
      <c r="AN169" s="10" t="str">
        <f>VLOOKUP(N169,'Offence Database'!$A$7:$D$1360,4, )</f>
        <v>-</v>
      </c>
      <c r="AO169" s="10" t="str">
        <f>VLOOKUP(O169,'Offence Database'!$A$7:$D$1360,4, )</f>
        <v>-</v>
      </c>
      <c r="AP169" s="10">
        <f t="shared" ref="AP169:AU169" si="359">IF(AJ169="Non-Compoundable",$AB$1,$AC$1)</f>
        <v>0</v>
      </c>
      <c r="AQ169" s="10">
        <f t="shared" si="359"/>
        <v>0</v>
      </c>
      <c r="AR169" s="10">
        <f t="shared" si="359"/>
        <v>0</v>
      </c>
      <c r="AS169" s="10">
        <f t="shared" si="359"/>
        <v>0</v>
      </c>
      <c r="AT169" s="10">
        <f t="shared" si="359"/>
        <v>0</v>
      </c>
      <c r="AU169" s="10">
        <f t="shared" si="359"/>
        <v>0</v>
      </c>
      <c r="AV169" s="10">
        <f t="shared" si="4"/>
        <v>0</v>
      </c>
      <c r="AW169" s="17" t="str">
        <f t="shared" si="5"/>
        <v>Compoundable</v>
      </c>
      <c r="AX169" s="24"/>
      <c r="AY169" s="26">
        <f t="shared" si="6"/>
        <v>2</v>
      </c>
      <c r="AZ169" s="27">
        <f t="shared" si="7"/>
        <v>60</v>
      </c>
      <c r="BA169" s="28">
        <f t="shared" si="8"/>
        <v>0</v>
      </c>
      <c r="BB169" s="28">
        <f t="shared" ca="1" si="9"/>
        <v>0</v>
      </c>
      <c r="BC169" s="29" t="str">
        <f t="shared" si="10"/>
        <v>YES</v>
      </c>
      <c r="BD169" s="10" t="str">
        <f t="shared" si="11"/>
        <v>YES</v>
      </c>
      <c r="BE169" s="29" t="str">
        <f t="shared" ca="1" si="12"/>
        <v>NO</v>
      </c>
      <c r="BF169" s="29" t="str">
        <f t="shared" ca="1" si="13"/>
        <v>YES</v>
      </c>
      <c r="BG169" s="29" t="str">
        <f t="shared" ca="1" si="14"/>
        <v>YES</v>
      </c>
      <c r="BH169" s="29" t="str">
        <f t="shared" ca="1" si="15"/>
        <v>YES</v>
      </c>
      <c r="BI169" s="10">
        <f t="shared" ca="1" si="16"/>
        <v>1</v>
      </c>
      <c r="BJ169" s="28">
        <f t="shared" si="17"/>
        <v>0</v>
      </c>
      <c r="BK169" s="30">
        <f t="shared" si="18"/>
        <v>0</v>
      </c>
      <c r="BL169" s="31">
        <f t="shared" ca="1" si="19"/>
        <v>-119.72328767123288</v>
      </c>
      <c r="BM169" s="28">
        <f t="shared" si="20"/>
        <v>0</v>
      </c>
      <c r="BN169" s="28">
        <f t="shared" si="21"/>
        <v>0</v>
      </c>
      <c r="BO169" s="30">
        <f t="shared" si="22"/>
        <v>0</v>
      </c>
      <c r="BP169" s="31">
        <f t="shared" ca="1" si="23"/>
        <v>-119.72328767123288</v>
      </c>
      <c r="BQ169" s="32">
        <f t="shared" ca="1" si="24"/>
        <v>119.72328767123288</v>
      </c>
      <c r="BR169" s="32"/>
    </row>
    <row r="170" spans="1:70" ht="12" customHeight="1" x14ac:dyDescent="0.25">
      <c r="A170" s="10">
        <f t="shared" si="25"/>
        <v>169</v>
      </c>
      <c r="B170" s="11"/>
      <c r="C170" s="12"/>
      <c r="D170" s="13"/>
      <c r="E170" s="13"/>
      <c r="F170" s="13"/>
      <c r="G170" s="14"/>
      <c r="H170" s="15"/>
      <c r="I170" s="27"/>
      <c r="J170" s="17"/>
      <c r="K170" s="17"/>
      <c r="L170" s="17"/>
      <c r="M170" s="17"/>
      <c r="N170" s="17"/>
      <c r="O170" s="17"/>
      <c r="P170" s="10" t="str">
        <f>VLOOKUP(J170,'Offence Database'!$A$7:$B$1360,2, )</f>
        <v>-</v>
      </c>
      <c r="Q170" s="10" t="str">
        <f>VLOOKUP(K170,'Offence Database'!$A$7:$B$1360,2, )</f>
        <v>-</v>
      </c>
      <c r="R170" s="10" t="str">
        <f>VLOOKUP(L170,'Offence Database'!$A$7:$B$1360,2, )</f>
        <v>-</v>
      </c>
      <c r="S170" s="10" t="str">
        <f>VLOOKUP(M170,'Offence Database'!$A$7:$B$1360,2, )</f>
        <v>-</v>
      </c>
      <c r="T170" s="10" t="str">
        <f>VLOOKUP(N170,'Offence Database'!$A$7:$B$1360,2, )</f>
        <v>-</v>
      </c>
      <c r="U170" s="10" t="str">
        <f>VLOOKUP(O170,'Offence Database'!$A$7:$B$1360,2, )</f>
        <v>-</v>
      </c>
      <c r="V170" s="10" t="str">
        <f>VLOOKUP(J170,'Offence Database'!$A$7:$C$1360,3, )</f>
        <v>-</v>
      </c>
      <c r="W170" s="10" t="str">
        <f>VLOOKUP(K170,'Offence Database'!$A$7:$C$1360,3, )</f>
        <v>-</v>
      </c>
      <c r="X170" s="10" t="str">
        <f>VLOOKUP(L170,'Offence Database'!$A$7:$C$1360,3, )</f>
        <v>-</v>
      </c>
      <c r="Y170" s="10" t="str">
        <f>VLOOKUP(M170,'Offence Database'!$A$7:$C$1360,3, )</f>
        <v>-</v>
      </c>
      <c r="Z170" s="10" t="str">
        <f>VLOOKUP(N170,'Offence Database'!$A$7:$C$1360,3, )</f>
        <v>-</v>
      </c>
      <c r="AA170" s="10" t="str">
        <f>VLOOKUP(O170,'Offence Database'!$A$7:$C$1360,3, )</f>
        <v>-</v>
      </c>
      <c r="AB170" s="10">
        <f t="shared" ref="AB170:AG170" si="360">IF(V170="Non-Bailable",$AB$1,$AC$1)</f>
        <v>0</v>
      </c>
      <c r="AC170" s="10">
        <f t="shared" si="360"/>
        <v>0</v>
      </c>
      <c r="AD170" s="10">
        <f t="shared" si="360"/>
        <v>0</v>
      </c>
      <c r="AE170" s="10">
        <f t="shared" si="360"/>
        <v>0</v>
      </c>
      <c r="AF170" s="10">
        <f t="shared" si="360"/>
        <v>0</v>
      </c>
      <c r="AG170" s="10">
        <f t="shared" si="360"/>
        <v>0</v>
      </c>
      <c r="AH170" s="10">
        <f t="shared" si="1"/>
        <v>0</v>
      </c>
      <c r="AI170" s="17" t="str">
        <f t="shared" si="2"/>
        <v>Bailable</v>
      </c>
      <c r="AJ170" s="10" t="str">
        <f>VLOOKUP(J170,'Offence Database'!$A$7:$D$1360,4, )</f>
        <v>-</v>
      </c>
      <c r="AK170" s="10" t="str">
        <f>VLOOKUP(K170,'Offence Database'!$A$7:$D$1360,4, )</f>
        <v>-</v>
      </c>
      <c r="AL170" s="10" t="str">
        <f>VLOOKUP(L170,'Offence Database'!$A$7:$D$1360,4, )</f>
        <v>-</v>
      </c>
      <c r="AM170" s="10" t="str">
        <f>VLOOKUP(M170,'Offence Database'!$A$7:$D$1360,4, )</f>
        <v>-</v>
      </c>
      <c r="AN170" s="10" t="str">
        <f>VLOOKUP(N170,'Offence Database'!$A$7:$D$1360,4, )</f>
        <v>-</v>
      </c>
      <c r="AO170" s="10" t="str">
        <f>VLOOKUP(O170,'Offence Database'!$A$7:$D$1360,4, )</f>
        <v>-</v>
      </c>
      <c r="AP170" s="10">
        <f t="shared" ref="AP170:AU170" si="361">IF(AJ170="Non-Compoundable",$AB$1,$AC$1)</f>
        <v>0</v>
      </c>
      <c r="AQ170" s="10">
        <f t="shared" si="361"/>
        <v>0</v>
      </c>
      <c r="AR170" s="10">
        <f t="shared" si="361"/>
        <v>0</v>
      </c>
      <c r="AS170" s="10">
        <f t="shared" si="361"/>
        <v>0</v>
      </c>
      <c r="AT170" s="10">
        <f t="shared" si="361"/>
        <v>0</v>
      </c>
      <c r="AU170" s="10">
        <f t="shared" si="361"/>
        <v>0</v>
      </c>
      <c r="AV170" s="10">
        <f t="shared" si="4"/>
        <v>0</v>
      </c>
      <c r="AW170" s="17" t="str">
        <f t="shared" si="5"/>
        <v>Compoundable</v>
      </c>
      <c r="AX170" s="24"/>
      <c r="AY170" s="26">
        <f t="shared" si="6"/>
        <v>2</v>
      </c>
      <c r="AZ170" s="27">
        <f t="shared" si="7"/>
        <v>60</v>
      </c>
      <c r="BA170" s="28">
        <f t="shared" si="8"/>
        <v>0</v>
      </c>
      <c r="BB170" s="28">
        <f t="shared" ca="1" si="9"/>
        <v>0</v>
      </c>
      <c r="BC170" s="29" t="str">
        <f t="shared" si="10"/>
        <v>YES</v>
      </c>
      <c r="BD170" s="10" t="str">
        <f t="shared" si="11"/>
        <v>YES</v>
      </c>
      <c r="BE170" s="29" t="str">
        <f t="shared" ca="1" si="12"/>
        <v>NO</v>
      </c>
      <c r="BF170" s="29" t="str">
        <f t="shared" ca="1" si="13"/>
        <v>YES</v>
      </c>
      <c r="BG170" s="29" t="str">
        <f t="shared" ca="1" si="14"/>
        <v>YES</v>
      </c>
      <c r="BH170" s="29" t="str">
        <f t="shared" ca="1" si="15"/>
        <v>YES</v>
      </c>
      <c r="BI170" s="10">
        <f t="shared" ca="1" si="16"/>
        <v>1</v>
      </c>
      <c r="BJ170" s="28">
        <f t="shared" si="17"/>
        <v>0</v>
      </c>
      <c r="BK170" s="30">
        <f t="shared" si="18"/>
        <v>0</v>
      </c>
      <c r="BL170" s="31">
        <f t="shared" ca="1" si="19"/>
        <v>-119.72328767123288</v>
      </c>
      <c r="BM170" s="28">
        <f t="shared" si="20"/>
        <v>0</v>
      </c>
      <c r="BN170" s="28">
        <f t="shared" si="21"/>
        <v>0</v>
      </c>
      <c r="BO170" s="30">
        <f t="shared" si="22"/>
        <v>0</v>
      </c>
      <c r="BP170" s="31">
        <f t="shared" ca="1" si="23"/>
        <v>-119.72328767123288</v>
      </c>
      <c r="BQ170" s="32">
        <f t="shared" ca="1" si="24"/>
        <v>119.72328767123288</v>
      </c>
      <c r="BR170" s="32"/>
    </row>
    <row r="171" spans="1:70" ht="12" customHeight="1" x14ac:dyDescent="0.25">
      <c r="A171" s="10">
        <f t="shared" si="25"/>
        <v>170</v>
      </c>
      <c r="B171" s="11"/>
      <c r="C171" s="12"/>
      <c r="D171" s="13"/>
      <c r="E171" s="13"/>
      <c r="F171" s="13"/>
      <c r="G171" s="14"/>
      <c r="H171" s="15"/>
      <c r="I171" s="27"/>
      <c r="J171" s="17"/>
      <c r="K171" s="17"/>
      <c r="L171" s="17"/>
      <c r="M171" s="17"/>
      <c r="N171" s="17"/>
      <c r="O171" s="17"/>
      <c r="P171" s="10" t="str">
        <f>VLOOKUP(J171,'Offence Database'!$A$7:$B$1360,2, )</f>
        <v>-</v>
      </c>
      <c r="Q171" s="10" t="str">
        <f>VLOOKUP(K171,'Offence Database'!$A$7:$B$1360,2, )</f>
        <v>-</v>
      </c>
      <c r="R171" s="10" t="str">
        <f>VLOOKUP(L171,'Offence Database'!$A$7:$B$1360,2, )</f>
        <v>-</v>
      </c>
      <c r="S171" s="10" t="str">
        <f>VLOOKUP(M171,'Offence Database'!$A$7:$B$1360,2, )</f>
        <v>-</v>
      </c>
      <c r="T171" s="10" t="str">
        <f>VLOOKUP(N171,'Offence Database'!$A$7:$B$1360,2, )</f>
        <v>-</v>
      </c>
      <c r="U171" s="10" t="str">
        <f>VLOOKUP(O171,'Offence Database'!$A$7:$B$1360,2, )</f>
        <v>-</v>
      </c>
      <c r="V171" s="10" t="str">
        <f>VLOOKUP(J171,'Offence Database'!$A$7:$C$1360,3, )</f>
        <v>-</v>
      </c>
      <c r="W171" s="10" t="str">
        <f>VLOOKUP(K171,'Offence Database'!$A$7:$C$1360,3, )</f>
        <v>-</v>
      </c>
      <c r="X171" s="10" t="str">
        <f>VLOOKUP(L171,'Offence Database'!$A$7:$C$1360,3, )</f>
        <v>-</v>
      </c>
      <c r="Y171" s="10" t="str">
        <f>VLOOKUP(M171,'Offence Database'!$A$7:$C$1360,3, )</f>
        <v>-</v>
      </c>
      <c r="Z171" s="10" t="str">
        <f>VLOOKUP(N171,'Offence Database'!$A$7:$C$1360,3, )</f>
        <v>-</v>
      </c>
      <c r="AA171" s="10" t="str">
        <f>VLOOKUP(O171,'Offence Database'!$A$7:$C$1360,3, )</f>
        <v>-</v>
      </c>
      <c r="AB171" s="10">
        <f t="shared" ref="AB171:AG171" si="362">IF(V171="Non-Bailable",$AB$1,$AC$1)</f>
        <v>0</v>
      </c>
      <c r="AC171" s="10">
        <f t="shared" si="362"/>
        <v>0</v>
      </c>
      <c r="AD171" s="10">
        <f t="shared" si="362"/>
        <v>0</v>
      </c>
      <c r="AE171" s="10">
        <f t="shared" si="362"/>
        <v>0</v>
      </c>
      <c r="AF171" s="10">
        <f t="shared" si="362"/>
        <v>0</v>
      </c>
      <c r="AG171" s="10">
        <f t="shared" si="362"/>
        <v>0</v>
      </c>
      <c r="AH171" s="10">
        <f t="shared" si="1"/>
        <v>0</v>
      </c>
      <c r="AI171" s="17" t="str">
        <f t="shared" si="2"/>
        <v>Bailable</v>
      </c>
      <c r="AJ171" s="10" t="str">
        <f>VLOOKUP(J171,'Offence Database'!$A$7:$D$1360,4, )</f>
        <v>-</v>
      </c>
      <c r="AK171" s="10" t="str">
        <f>VLOOKUP(K171,'Offence Database'!$A$7:$D$1360,4, )</f>
        <v>-</v>
      </c>
      <c r="AL171" s="10" t="str">
        <f>VLOOKUP(L171,'Offence Database'!$A$7:$D$1360,4, )</f>
        <v>-</v>
      </c>
      <c r="AM171" s="10" t="str">
        <f>VLOOKUP(M171,'Offence Database'!$A$7:$D$1360,4, )</f>
        <v>-</v>
      </c>
      <c r="AN171" s="10" t="str">
        <f>VLOOKUP(N171,'Offence Database'!$A$7:$D$1360,4, )</f>
        <v>-</v>
      </c>
      <c r="AO171" s="10" t="str">
        <f>VLOOKUP(O171,'Offence Database'!$A$7:$D$1360,4, )</f>
        <v>-</v>
      </c>
      <c r="AP171" s="10">
        <f t="shared" ref="AP171:AU171" si="363">IF(AJ171="Non-Compoundable",$AB$1,$AC$1)</f>
        <v>0</v>
      </c>
      <c r="AQ171" s="10">
        <f t="shared" si="363"/>
        <v>0</v>
      </c>
      <c r="AR171" s="10">
        <f t="shared" si="363"/>
        <v>0</v>
      </c>
      <c r="AS171" s="10">
        <f t="shared" si="363"/>
        <v>0</v>
      </c>
      <c r="AT171" s="10">
        <f t="shared" si="363"/>
        <v>0</v>
      </c>
      <c r="AU171" s="10">
        <f t="shared" si="363"/>
        <v>0</v>
      </c>
      <c r="AV171" s="10">
        <f t="shared" si="4"/>
        <v>0</v>
      </c>
      <c r="AW171" s="17" t="str">
        <f t="shared" si="5"/>
        <v>Compoundable</v>
      </c>
      <c r="AX171" s="24"/>
      <c r="AY171" s="26">
        <f t="shared" si="6"/>
        <v>2</v>
      </c>
      <c r="AZ171" s="27">
        <f t="shared" si="7"/>
        <v>60</v>
      </c>
      <c r="BA171" s="28">
        <f t="shared" si="8"/>
        <v>0</v>
      </c>
      <c r="BB171" s="28">
        <f t="shared" ca="1" si="9"/>
        <v>0</v>
      </c>
      <c r="BC171" s="29" t="str">
        <f t="shared" si="10"/>
        <v>YES</v>
      </c>
      <c r="BD171" s="10" t="str">
        <f t="shared" si="11"/>
        <v>YES</v>
      </c>
      <c r="BE171" s="29" t="str">
        <f t="shared" ca="1" si="12"/>
        <v>NO</v>
      </c>
      <c r="BF171" s="29" t="str">
        <f t="shared" ca="1" si="13"/>
        <v>YES</v>
      </c>
      <c r="BG171" s="29" t="str">
        <f t="shared" ca="1" si="14"/>
        <v>YES</v>
      </c>
      <c r="BH171" s="29" t="str">
        <f t="shared" ca="1" si="15"/>
        <v>YES</v>
      </c>
      <c r="BI171" s="10">
        <f t="shared" ca="1" si="16"/>
        <v>1</v>
      </c>
      <c r="BJ171" s="28">
        <f t="shared" si="17"/>
        <v>0</v>
      </c>
      <c r="BK171" s="30">
        <f t="shared" si="18"/>
        <v>0</v>
      </c>
      <c r="BL171" s="31">
        <f t="shared" ca="1" si="19"/>
        <v>-119.72328767123288</v>
      </c>
      <c r="BM171" s="28">
        <f t="shared" si="20"/>
        <v>0</v>
      </c>
      <c r="BN171" s="28">
        <f t="shared" si="21"/>
        <v>0</v>
      </c>
      <c r="BO171" s="30">
        <f t="shared" si="22"/>
        <v>0</v>
      </c>
      <c r="BP171" s="31">
        <f t="shared" ca="1" si="23"/>
        <v>-119.72328767123288</v>
      </c>
      <c r="BQ171" s="32">
        <f t="shared" ca="1" si="24"/>
        <v>119.72328767123288</v>
      </c>
      <c r="BR171" s="32"/>
    </row>
    <row r="172" spans="1:70" ht="12" customHeight="1" x14ac:dyDescent="0.25">
      <c r="A172" s="10">
        <f t="shared" si="25"/>
        <v>171</v>
      </c>
      <c r="B172" s="11"/>
      <c r="C172" s="12"/>
      <c r="D172" s="13"/>
      <c r="E172" s="13"/>
      <c r="F172" s="13"/>
      <c r="G172" s="14"/>
      <c r="H172" s="15"/>
      <c r="I172" s="27"/>
      <c r="J172" s="17"/>
      <c r="K172" s="17"/>
      <c r="L172" s="17"/>
      <c r="M172" s="17"/>
      <c r="N172" s="17"/>
      <c r="O172" s="17"/>
      <c r="P172" s="10" t="str">
        <f>VLOOKUP(J172,'Offence Database'!$A$7:$B$1360,2, )</f>
        <v>-</v>
      </c>
      <c r="Q172" s="10" t="str">
        <f>VLOOKUP(K172,'Offence Database'!$A$7:$B$1360,2, )</f>
        <v>-</v>
      </c>
      <c r="R172" s="10" t="str">
        <f>VLOOKUP(L172,'Offence Database'!$A$7:$B$1360,2, )</f>
        <v>-</v>
      </c>
      <c r="S172" s="10" t="str">
        <f>VLOOKUP(M172,'Offence Database'!$A$7:$B$1360,2, )</f>
        <v>-</v>
      </c>
      <c r="T172" s="10" t="str">
        <f>VLOOKUP(N172,'Offence Database'!$A$7:$B$1360,2, )</f>
        <v>-</v>
      </c>
      <c r="U172" s="10" t="str">
        <f>VLOOKUP(O172,'Offence Database'!$A$7:$B$1360,2, )</f>
        <v>-</v>
      </c>
      <c r="V172" s="10" t="str">
        <f>VLOOKUP(J172,'Offence Database'!$A$7:$C$1360,3, )</f>
        <v>-</v>
      </c>
      <c r="W172" s="10" t="str">
        <f>VLOOKUP(K172,'Offence Database'!$A$7:$C$1360,3, )</f>
        <v>-</v>
      </c>
      <c r="X172" s="10" t="str">
        <f>VLOOKUP(L172,'Offence Database'!$A$7:$C$1360,3, )</f>
        <v>-</v>
      </c>
      <c r="Y172" s="10" t="str">
        <f>VLOOKUP(M172,'Offence Database'!$A$7:$C$1360,3, )</f>
        <v>-</v>
      </c>
      <c r="Z172" s="10" t="str">
        <f>VLOOKUP(N172,'Offence Database'!$A$7:$C$1360,3, )</f>
        <v>-</v>
      </c>
      <c r="AA172" s="10" t="str">
        <f>VLOOKUP(O172,'Offence Database'!$A$7:$C$1360,3, )</f>
        <v>-</v>
      </c>
      <c r="AB172" s="10">
        <f t="shared" ref="AB172:AG172" si="364">IF(V172="Non-Bailable",$AB$1,$AC$1)</f>
        <v>0</v>
      </c>
      <c r="AC172" s="10">
        <f t="shared" si="364"/>
        <v>0</v>
      </c>
      <c r="AD172" s="10">
        <f t="shared" si="364"/>
        <v>0</v>
      </c>
      <c r="AE172" s="10">
        <f t="shared" si="364"/>
        <v>0</v>
      </c>
      <c r="AF172" s="10">
        <f t="shared" si="364"/>
        <v>0</v>
      </c>
      <c r="AG172" s="10">
        <f t="shared" si="364"/>
        <v>0</v>
      </c>
      <c r="AH172" s="10">
        <f t="shared" si="1"/>
        <v>0</v>
      </c>
      <c r="AI172" s="17" t="str">
        <f t="shared" si="2"/>
        <v>Bailable</v>
      </c>
      <c r="AJ172" s="10" t="str">
        <f>VLOOKUP(J172,'Offence Database'!$A$7:$D$1360,4, )</f>
        <v>-</v>
      </c>
      <c r="AK172" s="10" t="str">
        <f>VLOOKUP(K172,'Offence Database'!$A$7:$D$1360,4, )</f>
        <v>-</v>
      </c>
      <c r="AL172" s="10" t="str">
        <f>VLOOKUP(L172,'Offence Database'!$A$7:$D$1360,4, )</f>
        <v>-</v>
      </c>
      <c r="AM172" s="10" t="str">
        <f>VLOOKUP(M172,'Offence Database'!$A$7:$D$1360,4, )</f>
        <v>-</v>
      </c>
      <c r="AN172" s="10" t="str">
        <f>VLOOKUP(N172,'Offence Database'!$A$7:$D$1360,4, )</f>
        <v>-</v>
      </c>
      <c r="AO172" s="10" t="str">
        <f>VLOOKUP(O172,'Offence Database'!$A$7:$D$1360,4, )</f>
        <v>-</v>
      </c>
      <c r="AP172" s="10">
        <f t="shared" ref="AP172:AU172" si="365">IF(AJ172="Non-Compoundable",$AB$1,$AC$1)</f>
        <v>0</v>
      </c>
      <c r="AQ172" s="10">
        <f t="shared" si="365"/>
        <v>0</v>
      </c>
      <c r="AR172" s="10">
        <f t="shared" si="365"/>
        <v>0</v>
      </c>
      <c r="AS172" s="10">
        <f t="shared" si="365"/>
        <v>0</v>
      </c>
      <c r="AT172" s="10">
        <f t="shared" si="365"/>
        <v>0</v>
      </c>
      <c r="AU172" s="10">
        <f t="shared" si="365"/>
        <v>0</v>
      </c>
      <c r="AV172" s="10">
        <f t="shared" si="4"/>
        <v>0</v>
      </c>
      <c r="AW172" s="17" t="str">
        <f t="shared" si="5"/>
        <v>Compoundable</v>
      </c>
      <c r="AX172" s="24"/>
      <c r="AY172" s="26">
        <f t="shared" si="6"/>
        <v>2</v>
      </c>
      <c r="AZ172" s="27">
        <f t="shared" si="7"/>
        <v>60</v>
      </c>
      <c r="BA172" s="28">
        <f t="shared" si="8"/>
        <v>0</v>
      </c>
      <c r="BB172" s="28">
        <f t="shared" ca="1" si="9"/>
        <v>0</v>
      </c>
      <c r="BC172" s="29" t="str">
        <f t="shared" si="10"/>
        <v>YES</v>
      </c>
      <c r="BD172" s="10" t="str">
        <f t="shared" si="11"/>
        <v>YES</v>
      </c>
      <c r="BE172" s="29" t="str">
        <f t="shared" ca="1" si="12"/>
        <v>NO</v>
      </c>
      <c r="BF172" s="29" t="str">
        <f t="shared" ca="1" si="13"/>
        <v>YES</v>
      </c>
      <c r="BG172" s="29" t="str">
        <f t="shared" ca="1" si="14"/>
        <v>YES</v>
      </c>
      <c r="BH172" s="29" t="str">
        <f t="shared" ca="1" si="15"/>
        <v>YES</v>
      </c>
      <c r="BI172" s="10">
        <f t="shared" ca="1" si="16"/>
        <v>1</v>
      </c>
      <c r="BJ172" s="28">
        <f t="shared" si="17"/>
        <v>0</v>
      </c>
      <c r="BK172" s="30">
        <f t="shared" si="18"/>
        <v>0</v>
      </c>
      <c r="BL172" s="31">
        <f t="shared" ca="1" si="19"/>
        <v>-119.72328767123288</v>
      </c>
      <c r="BM172" s="28">
        <f t="shared" si="20"/>
        <v>0</v>
      </c>
      <c r="BN172" s="28">
        <f t="shared" si="21"/>
        <v>0</v>
      </c>
      <c r="BO172" s="30">
        <f t="shared" si="22"/>
        <v>0</v>
      </c>
      <c r="BP172" s="31">
        <f t="shared" ca="1" si="23"/>
        <v>-119.72328767123288</v>
      </c>
      <c r="BQ172" s="32">
        <f t="shared" ca="1" si="24"/>
        <v>119.72328767123288</v>
      </c>
      <c r="BR172" s="32"/>
    </row>
    <row r="173" spans="1:70" ht="12" customHeight="1" x14ac:dyDescent="0.25">
      <c r="A173" s="10">
        <f t="shared" si="25"/>
        <v>172</v>
      </c>
      <c r="B173" s="11"/>
      <c r="C173" s="12"/>
      <c r="D173" s="13"/>
      <c r="E173" s="13"/>
      <c r="F173" s="13"/>
      <c r="G173" s="14"/>
      <c r="H173" s="15"/>
      <c r="I173" s="27"/>
      <c r="J173" s="17"/>
      <c r="K173" s="17"/>
      <c r="L173" s="17"/>
      <c r="M173" s="17"/>
      <c r="N173" s="17"/>
      <c r="O173" s="17"/>
      <c r="P173" s="10" t="str">
        <f>VLOOKUP(J173,'Offence Database'!$A$7:$B$1360,2, )</f>
        <v>-</v>
      </c>
      <c r="Q173" s="10" t="str">
        <f>VLOOKUP(K173,'Offence Database'!$A$7:$B$1360,2, )</f>
        <v>-</v>
      </c>
      <c r="R173" s="10" t="str">
        <f>VLOOKUP(L173,'Offence Database'!$A$7:$B$1360,2, )</f>
        <v>-</v>
      </c>
      <c r="S173" s="10" t="str">
        <f>VLOOKUP(M173,'Offence Database'!$A$7:$B$1360,2, )</f>
        <v>-</v>
      </c>
      <c r="T173" s="10" t="str">
        <f>VLOOKUP(N173,'Offence Database'!$A$7:$B$1360,2, )</f>
        <v>-</v>
      </c>
      <c r="U173" s="10" t="str">
        <f>VLOOKUP(O173,'Offence Database'!$A$7:$B$1360,2, )</f>
        <v>-</v>
      </c>
      <c r="V173" s="10" t="str">
        <f>VLOOKUP(J173,'Offence Database'!$A$7:$C$1360,3, )</f>
        <v>-</v>
      </c>
      <c r="W173" s="10" t="str">
        <f>VLOOKUP(K173,'Offence Database'!$A$7:$C$1360,3, )</f>
        <v>-</v>
      </c>
      <c r="X173" s="10" t="str">
        <f>VLOOKUP(L173,'Offence Database'!$A$7:$C$1360,3, )</f>
        <v>-</v>
      </c>
      <c r="Y173" s="10" t="str">
        <f>VLOOKUP(M173,'Offence Database'!$A$7:$C$1360,3, )</f>
        <v>-</v>
      </c>
      <c r="Z173" s="10" t="str">
        <f>VLOOKUP(N173,'Offence Database'!$A$7:$C$1360,3, )</f>
        <v>-</v>
      </c>
      <c r="AA173" s="10" t="str">
        <f>VLOOKUP(O173,'Offence Database'!$A$7:$C$1360,3, )</f>
        <v>-</v>
      </c>
      <c r="AB173" s="10">
        <f t="shared" ref="AB173:AG173" si="366">IF(V173="Non-Bailable",$AB$1,$AC$1)</f>
        <v>0</v>
      </c>
      <c r="AC173" s="10">
        <f t="shared" si="366"/>
        <v>0</v>
      </c>
      <c r="AD173" s="10">
        <f t="shared" si="366"/>
        <v>0</v>
      </c>
      <c r="AE173" s="10">
        <f t="shared" si="366"/>
        <v>0</v>
      </c>
      <c r="AF173" s="10">
        <f t="shared" si="366"/>
        <v>0</v>
      </c>
      <c r="AG173" s="10">
        <f t="shared" si="366"/>
        <v>0</v>
      </c>
      <c r="AH173" s="10">
        <f t="shared" si="1"/>
        <v>0</v>
      </c>
      <c r="AI173" s="17" t="str">
        <f t="shared" si="2"/>
        <v>Bailable</v>
      </c>
      <c r="AJ173" s="10" t="str">
        <f>VLOOKUP(J173,'Offence Database'!$A$7:$D$1360,4, )</f>
        <v>-</v>
      </c>
      <c r="AK173" s="10" t="str">
        <f>VLOOKUP(K173,'Offence Database'!$A$7:$D$1360,4, )</f>
        <v>-</v>
      </c>
      <c r="AL173" s="10" t="str">
        <f>VLOOKUP(L173,'Offence Database'!$A$7:$D$1360,4, )</f>
        <v>-</v>
      </c>
      <c r="AM173" s="10" t="str">
        <f>VLOOKUP(M173,'Offence Database'!$A$7:$D$1360,4, )</f>
        <v>-</v>
      </c>
      <c r="AN173" s="10" t="str">
        <f>VLOOKUP(N173,'Offence Database'!$A$7:$D$1360,4, )</f>
        <v>-</v>
      </c>
      <c r="AO173" s="10" t="str">
        <f>VLOOKUP(O173,'Offence Database'!$A$7:$D$1360,4, )</f>
        <v>-</v>
      </c>
      <c r="AP173" s="10">
        <f t="shared" ref="AP173:AU173" si="367">IF(AJ173="Non-Compoundable",$AB$1,$AC$1)</f>
        <v>0</v>
      </c>
      <c r="AQ173" s="10">
        <f t="shared" si="367"/>
        <v>0</v>
      </c>
      <c r="AR173" s="10">
        <f t="shared" si="367"/>
        <v>0</v>
      </c>
      <c r="AS173" s="10">
        <f t="shared" si="367"/>
        <v>0</v>
      </c>
      <c r="AT173" s="10">
        <f t="shared" si="367"/>
        <v>0</v>
      </c>
      <c r="AU173" s="10">
        <f t="shared" si="367"/>
        <v>0</v>
      </c>
      <c r="AV173" s="10">
        <f t="shared" si="4"/>
        <v>0</v>
      </c>
      <c r="AW173" s="17" t="str">
        <f t="shared" si="5"/>
        <v>Compoundable</v>
      </c>
      <c r="AX173" s="24"/>
      <c r="AY173" s="26">
        <f t="shared" si="6"/>
        <v>2</v>
      </c>
      <c r="AZ173" s="27">
        <f t="shared" si="7"/>
        <v>60</v>
      </c>
      <c r="BA173" s="28">
        <f t="shared" si="8"/>
        <v>0</v>
      </c>
      <c r="BB173" s="28">
        <f t="shared" ca="1" si="9"/>
        <v>0</v>
      </c>
      <c r="BC173" s="29" t="str">
        <f t="shared" si="10"/>
        <v>YES</v>
      </c>
      <c r="BD173" s="10" t="str">
        <f t="shared" si="11"/>
        <v>YES</v>
      </c>
      <c r="BE173" s="29" t="str">
        <f t="shared" ca="1" si="12"/>
        <v>NO</v>
      </c>
      <c r="BF173" s="29" t="str">
        <f t="shared" ca="1" si="13"/>
        <v>YES</v>
      </c>
      <c r="BG173" s="29" t="str">
        <f t="shared" ca="1" si="14"/>
        <v>YES</v>
      </c>
      <c r="BH173" s="29" t="str">
        <f t="shared" ca="1" si="15"/>
        <v>YES</v>
      </c>
      <c r="BI173" s="10">
        <f t="shared" ca="1" si="16"/>
        <v>1</v>
      </c>
      <c r="BJ173" s="28">
        <f t="shared" si="17"/>
        <v>0</v>
      </c>
      <c r="BK173" s="30">
        <f t="shared" si="18"/>
        <v>0</v>
      </c>
      <c r="BL173" s="31">
        <f t="shared" ca="1" si="19"/>
        <v>-119.72328767123288</v>
      </c>
      <c r="BM173" s="28">
        <f t="shared" si="20"/>
        <v>0</v>
      </c>
      <c r="BN173" s="28">
        <f t="shared" si="21"/>
        <v>0</v>
      </c>
      <c r="BO173" s="30">
        <f t="shared" si="22"/>
        <v>0</v>
      </c>
      <c r="BP173" s="31">
        <f t="shared" ca="1" si="23"/>
        <v>-119.72328767123288</v>
      </c>
      <c r="BQ173" s="32">
        <f t="shared" ca="1" si="24"/>
        <v>119.72328767123288</v>
      </c>
      <c r="BR173" s="32"/>
    </row>
    <row r="174" spans="1:70" ht="12" customHeight="1" x14ac:dyDescent="0.25">
      <c r="A174" s="10">
        <f t="shared" si="25"/>
        <v>173</v>
      </c>
      <c r="B174" s="11"/>
      <c r="C174" s="12"/>
      <c r="D174" s="13"/>
      <c r="E174" s="13"/>
      <c r="F174" s="13"/>
      <c r="G174" s="14"/>
      <c r="H174" s="15"/>
      <c r="I174" s="27"/>
      <c r="J174" s="17"/>
      <c r="K174" s="17"/>
      <c r="L174" s="17"/>
      <c r="M174" s="17"/>
      <c r="N174" s="17"/>
      <c r="O174" s="17"/>
      <c r="P174" s="10" t="str">
        <f>VLOOKUP(J174,'Offence Database'!$A$7:$B$1360,2, )</f>
        <v>-</v>
      </c>
      <c r="Q174" s="10" t="str">
        <f>VLOOKUP(K174,'Offence Database'!$A$7:$B$1360,2, )</f>
        <v>-</v>
      </c>
      <c r="R174" s="10" t="str">
        <f>VLOOKUP(L174,'Offence Database'!$A$7:$B$1360,2, )</f>
        <v>-</v>
      </c>
      <c r="S174" s="10" t="str">
        <f>VLOOKUP(M174,'Offence Database'!$A$7:$B$1360,2, )</f>
        <v>-</v>
      </c>
      <c r="T174" s="10" t="str">
        <f>VLOOKUP(N174,'Offence Database'!$A$7:$B$1360,2, )</f>
        <v>-</v>
      </c>
      <c r="U174" s="10" t="str">
        <f>VLOOKUP(O174,'Offence Database'!$A$7:$B$1360,2, )</f>
        <v>-</v>
      </c>
      <c r="V174" s="10" t="str">
        <f>VLOOKUP(J174,'Offence Database'!$A$7:$C$1360,3, )</f>
        <v>-</v>
      </c>
      <c r="W174" s="10" t="str">
        <f>VLOOKUP(K174,'Offence Database'!$A$7:$C$1360,3, )</f>
        <v>-</v>
      </c>
      <c r="X174" s="10" t="str">
        <f>VLOOKUP(L174,'Offence Database'!$A$7:$C$1360,3, )</f>
        <v>-</v>
      </c>
      <c r="Y174" s="10" t="str">
        <f>VLOOKUP(M174,'Offence Database'!$A$7:$C$1360,3, )</f>
        <v>-</v>
      </c>
      <c r="Z174" s="10" t="str">
        <f>VLOOKUP(N174,'Offence Database'!$A$7:$C$1360,3, )</f>
        <v>-</v>
      </c>
      <c r="AA174" s="10" t="str">
        <f>VLOOKUP(O174,'Offence Database'!$A$7:$C$1360,3, )</f>
        <v>-</v>
      </c>
      <c r="AB174" s="10">
        <f t="shared" ref="AB174:AG174" si="368">IF(V174="Non-Bailable",$AB$1,$AC$1)</f>
        <v>0</v>
      </c>
      <c r="AC174" s="10">
        <f t="shared" si="368"/>
        <v>0</v>
      </c>
      <c r="AD174" s="10">
        <f t="shared" si="368"/>
        <v>0</v>
      </c>
      <c r="AE174" s="10">
        <f t="shared" si="368"/>
        <v>0</v>
      </c>
      <c r="AF174" s="10">
        <f t="shared" si="368"/>
        <v>0</v>
      </c>
      <c r="AG174" s="10">
        <f t="shared" si="368"/>
        <v>0</v>
      </c>
      <c r="AH174" s="10">
        <f t="shared" si="1"/>
        <v>0</v>
      </c>
      <c r="AI174" s="17" t="str">
        <f t="shared" si="2"/>
        <v>Bailable</v>
      </c>
      <c r="AJ174" s="10" t="str">
        <f>VLOOKUP(J174,'Offence Database'!$A$7:$D$1360,4, )</f>
        <v>-</v>
      </c>
      <c r="AK174" s="10" t="str">
        <f>VLOOKUP(K174,'Offence Database'!$A$7:$D$1360,4, )</f>
        <v>-</v>
      </c>
      <c r="AL174" s="10" t="str">
        <f>VLOOKUP(L174,'Offence Database'!$A$7:$D$1360,4, )</f>
        <v>-</v>
      </c>
      <c r="AM174" s="10" t="str">
        <f>VLOOKUP(M174,'Offence Database'!$A$7:$D$1360,4, )</f>
        <v>-</v>
      </c>
      <c r="AN174" s="10" t="str">
        <f>VLOOKUP(N174,'Offence Database'!$A$7:$D$1360,4, )</f>
        <v>-</v>
      </c>
      <c r="AO174" s="10" t="str">
        <f>VLOOKUP(O174,'Offence Database'!$A$7:$D$1360,4, )</f>
        <v>-</v>
      </c>
      <c r="AP174" s="10">
        <f t="shared" ref="AP174:AU174" si="369">IF(AJ174="Non-Compoundable",$AB$1,$AC$1)</f>
        <v>0</v>
      </c>
      <c r="AQ174" s="10">
        <f t="shared" si="369"/>
        <v>0</v>
      </c>
      <c r="AR174" s="10">
        <f t="shared" si="369"/>
        <v>0</v>
      </c>
      <c r="AS174" s="10">
        <f t="shared" si="369"/>
        <v>0</v>
      </c>
      <c r="AT174" s="10">
        <f t="shared" si="369"/>
        <v>0</v>
      </c>
      <c r="AU174" s="10">
        <f t="shared" si="369"/>
        <v>0</v>
      </c>
      <c r="AV174" s="10">
        <f t="shared" si="4"/>
        <v>0</v>
      </c>
      <c r="AW174" s="17" t="str">
        <f t="shared" si="5"/>
        <v>Compoundable</v>
      </c>
      <c r="AX174" s="24"/>
      <c r="AY174" s="26">
        <f t="shared" si="6"/>
        <v>2</v>
      </c>
      <c r="AZ174" s="27">
        <f t="shared" si="7"/>
        <v>60</v>
      </c>
      <c r="BA174" s="28">
        <f t="shared" si="8"/>
        <v>0</v>
      </c>
      <c r="BB174" s="28">
        <f t="shared" ca="1" si="9"/>
        <v>0</v>
      </c>
      <c r="BC174" s="29" t="str">
        <f t="shared" si="10"/>
        <v>YES</v>
      </c>
      <c r="BD174" s="10" t="str">
        <f t="shared" si="11"/>
        <v>YES</v>
      </c>
      <c r="BE174" s="29" t="str">
        <f t="shared" ca="1" si="12"/>
        <v>NO</v>
      </c>
      <c r="BF174" s="29" t="str">
        <f t="shared" ca="1" si="13"/>
        <v>YES</v>
      </c>
      <c r="BG174" s="29" t="str">
        <f t="shared" ca="1" si="14"/>
        <v>YES</v>
      </c>
      <c r="BH174" s="29" t="str">
        <f t="shared" ca="1" si="15"/>
        <v>YES</v>
      </c>
      <c r="BI174" s="10">
        <f t="shared" ca="1" si="16"/>
        <v>1</v>
      </c>
      <c r="BJ174" s="28">
        <f t="shared" si="17"/>
        <v>0</v>
      </c>
      <c r="BK174" s="30">
        <f t="shared" si="18"/>
        <v>0</v>
      </c>
      <c r="BL174" s="31">
        <f t="shared" ca="1" si="19"/>
        <v>-119.72328767123288</v>
      </c>
      <c r="BM174" s="28">
        <f t="shared" si="20"/>
        <v>0</v>
      </c>
      <c r="BN174" s="28">
        <f t="shared" si="21"/>
        <v>0</v>
      </c>
      <c r="BO174" s="30">
        <f t="shared" si="22"/>
        <v>0</v>
      </c>
      <c r="BP174" s="31">
        <f t="shared" ca="1" si="23"/>
        <v>-119.72328767123288</v>
      </c>
      <c r="BQ174" s="32">
        <f t="shared" ca="1" si="24"/>
        <v>119.72328767123288</v>
      </c>
      <c r="BR174" s="32"/>
    </row>
    <row r="175" spans="1:70" ht="12" customHeight="1" x14ac:dyDescent="0.25">
      <c r="A175" s="10">
        <f t="shared" si="25"/>
        <v>174</v>
      </c>
      <c r="B175" s="11"/>
      <c r="C175" s="12"/>
      <c r="D175" s="13"/>
      <c r="E175" s="13"/>
      <c r="F175" s="13"/>
      <c r="G175" s="14"/>
      <c r="H175" s="15"/>
      <c r="I175" s="27"/>
      <c r="J175" s="17"/>
      <c r="K175" s="17"/>
      <c r="L175" s="17"/>
      <c r="M175" s="17"/>
      <c r="N175" s="17"/>
      <c r="O175" s="17"/>
      <c r="P175" s="10" t="str">
        <f>VLOOKUP(J175,'Offence Database'!$A$7:$B$1360,2, )</f>
        <v>-</v>
      </c>
      <c r="Q175" s="10" t="str">
        <f>VLOOKUP(K175,'Offence Database'!$A$7:$B$1360,2, )</f>
        <v>-</v>
      </c>
      <c r="R175" s="10" t="str">
        <f>VLOOKUP(L175,'Offence Database'!$A$7:$B$1360,2, )</f>
        <v>-</v>
      </c>
      <c r="S175" s="10" t="str">
        <f>VLOOKUP(M175,'Offence Database'!$A$7:$B$1360,2, )</f>
        <v>-</v>
      </c>
      <c r="T175" s="10" t="str">
        <f>VLOOKUP(N175,'Offence Database'!$A$7:$B$1360,2, )</f>
        <v>-</v>
      </c>
      <c r="U175" s="10" t="str">
        <f>VLOOKUP(O175,'Offence Database'!$A$7:$B$1360,2, )</f>
        <v>-</v>
      </c>
      <c r="V175" s="10" t="str">
        <f>VLOOKUP(J175,'Offence Database'!$A$7:$C$1360,3, )</f>
        <v>-</v>
      </c>
      <c r="W175" s="10" t="str">
        <f>VLOOKUP(K175,'Offence Database'!$A$7:$C$1360,3, )</f>
        <v>-</v>
      </c>
      <c r="X175" s="10" t="str">
        <f>VLOOKUP(L175,'Offence Database'!$A$7:$C$1360,3, )</f>
        <v>-</v>
      </c>
      <c r="Y175" s="10" t="str">
        <f>VLOOKUP(M175,'Offence Database'!$A$7:$C$1360,3, )</f>
        <v>-</v>
      </c>
      <c r="Z175" s="10" t="str">
        <f>VLOOKUP(N175,'Offence Database'!$A$7:$C$1360,3, )</f>
        <v>-</v>
      </c>
      <c r="AA175" s="10" t="str">
        <f>VLOOKUP(O175,'Offence Database'!$A$7:$C$1360,3, )</f>
        <v>-</v>
      </c>
      <c r="AB175" s="10">
        <f t="shared" ref="AB175:AG175" si="370">IF(V175="Non-Bailable",$AB$1,$AC$1)</f>
        <v>0</v>
      </c>
      <c r="AC175" s="10">
        <f t="shared" si="370"/>
        <v>0</v>
      </c>
      <c r="AD175" s="10">
        <f t="shared" si="370"/>
        <v>0</v>
      </c>
      <c r="AE175" s="10">
        <f t="shared" si="370"/>
        <v>0</v>
      </c>
      <c r="AF175" s="10">
        <f t="shared" si="370"/>
        <v>0</v>
      </c>
      <c r="AG175" s="10">
        <f t="shared" si="370"/>
        <v>0</v>
      </c>
      <c r="AH175" s="10">
        <f t="shared" si="1"/>
        <v>0</v>
      </c>
      <c r="AI175" s="17" t="str">
        <f t="shared" si="2"/>
        <v>Bailable</v>
      </c>
      <c r="AJ175" s="10" t="str">
        <f>VLOOKUP(J175,'Offence Database'!$A$7:$D$1360,4, )</f>
        <v>-</v>
      </c>
      <c r="AK175" s="10" t="str">
        <f>VLOOKUP(K175,'Offence Database'!$A$7:$D$1360,4, )</f>
        <v>-</v>
      </c>
      <c r="AL175" s="10" t="str">
        <f>VLOOKUP(L175,'Offence Database'!$A$7:$D$1360,4, )</f>
        <v>-</v>
      </c>
      <c r="AM175" s="10" t="str">
        <f>VLOOKUP(M175,'Offence Database'!$A$7:$D$1360,4, )</f>
        <v>-</v>
      </c>
      <c r="AN175" s="10" t="str">
        <f>VLOOKUP(N175,'Offence Database'!$A$7:$D$1360,4, )</f>
        <v>-</v>
      </c>
      <c r="AO175" s="10" t="str">
        <f>VLOOKUP(O175,'Offence Database'!$A$7:$D$1360,4, )</f>
        <v>-</v>
      </c>
      <c r="AP175" s="10">
        <f t="shared" ref="AP175:AU175" si="371">IF(AJ175="Non-Compoundable",$AB$1,$AC$1)</f>
        <v>0</v>
      </c>
      <c r="AQ175" s="10">
        <f t="shared" si="371"/>
        <v>0</v>
      </c>
      <c r="AR175" s="10">
        <f t="shared" si="371"/>
        <v>0</v>
      </c>
      <c r="AS175" s="10">
        <f t="shared" si="371"/>
        <v>0</v>
      </c>
      <c r="AT175" s="10">
        <f t="shared" si="371"/>
        <v>0</v>
      </c>
      <c r="AU175" s="10">
        <f t="shared" si="371"/>
        <v>0</v>
      </c>
      <c r="AV175" s="10">
        <f t="shared" si="4"/>
        <v>0</v>
      </c>
      <c r="AW175" s="17" t="str">
        <f t="shared" si="5"/>
        <v>Compoundable</v>
      </c>
      <c r="AX175" s="24"/>
      <c r="AY175" s="26">
        <f t="shared" si="6"/>
        <v>2</v>
      </c>
      <c r="AZ175" s="27">
        <f t="shared" si="7"/>
        <v>60</v>
      </c>
      <c r="BA175" s="28">
        <f t="shared" si="8"/>
        <v>0</v>
      </c>
      <c r="BB175" s="28">
        <f t="shared" ca="1" si="9"/>
        <v>0</v>
      </c>
      <c r="BC175" s="29" t="str">
        <f t="shared" si="10"/>
        <v>YES</v>
      </c>
      <c r="BD175" s="10" t="str">
        <f t="shared" si="11"/>
        <v>YES</v>
      </c>
      <c r="BE175" s="29" t="str">
        <f t="shared" ca="1" si="12"/>
        <v>NO</v>
      </c>
      <c r="BF175" s="29" t="str">
        <f t="shared" ca="1" si="13"/>
        <v>YES</v>
      </c>
      <c r="BG175" s="29" t="str">
        <f t="shared" ca="1" si="14"/>
        <v>YES</v>
      </c>
      <c r="BH175" s="29" t="str">
        <f t="shared" ca="1" si="15"/>
        <v>YES</v>
      </c>
      <c r="BI175" s="10">
        <f t="shared" ca="1" si="16"/>
        <v>1</v>
      </c>
      <c r="BJ175" s="28">
        <f t="shared" si="17"/>
        <v>0</v>
      </c>
      <c r="BK175" s="30">
        <f t="shared" si="18"/>
        <v>0</v>
      </c>
      <c r="BL175" s="31">
        <f t="shared" ca="1" si="19"/>
        <v>-119.72328767123288</v>
      </c>
      <c r="BM175" s="28">
        <f t="shared" si="20"/>
        <v>0</v>
      </c>
      <c r="BN175" s="28">
        <f t="shared" si="21"/>
        <v>0</v>
      </c>
      <c r="BO175" s="30">
        <f t="shared" si="22"/>
        <v>0</v>
      </c>
      <c r="BP175" s="31">
        <f t="shared" ca="1" si="23"/>
        <v>-119.72328767123288</v>
      </c>
      <c r="BQ175" s="32">
        <f t="shared" ca="1" si="24"/>
        <v>119.72328767123288</v>
      </c>
      <c r="BR175" s="32"/>
    </row>
    <row r="176" spans="1:70" ht="12" customHeight="1" x14ac:dyDescent="0.25">
      <c r="A176" s="10">
        <f t="shared" si="25"/>
        <v>175</v>
      </c>
      <c r="B176" s="11"/>
      <c r="C176" s="12"/>
      <c r="D176" s="13"/>
      <c r="E176" s="13"/>
      <c r="F176" s="13"/>
      <c r="G176" s="14"/>
      <c r="H176" s="15"/>
      <c r="I176" s="27"/>
      <c r="J176" s="17"/>
      <c r="K176" s="17"/>
      <c r="L176" s="17"/>
      <c r="M176" s="17"/>
      <c r="N176" s="17"/>
      <c r="O176" s="17"/>
      <c r="P176" s="10" t="str">
        <f>VLOOKUP(J176,'Offence Database'!$A$7:$B$1360,2, )</f>
        <v>-</v>
      </c>
      <c r="Q176" s="10" t="str">
        <f>VLOOKUP(K176,'Offence Database'!$A$7:$B$1360,2, )</f>
        <v>-</v>
      </c>
      <c r="R176" s="10" t="str">
        <f>VLOOKUP(L176,'Offence Database'!$A$7:$B$1360,2, )</f>
        <v>-</v>
      </c>
      <c r="S176" s="10" t="str">
        <f>VLOOKUP(M176,'Offence Database'!$A$7:$B$1360,2, )</f>
        <v>-</v>
      </c>
      <c r="T176" s="10" t="str">
        <f>VLOOKUP(N176,'Offence Database'!$A$7:$B$1360,2, )</f>
        <v>-</v>
      </c>
      <c r="U176" s="10" t="str">
        <f>VLOOKUP(O176,'Offence Database'!$A$7:$B$1360,2, )</f>
        <v>-</v>
      </c>
      <c r="V176" s="10" t="str">
        <f>VLOOKUP(J176,'Offence Database'!$A$7:$C$1360,3, )</f>
        <v>-</v>
      </c>
      <c r="W176" s="10" t="str">
        <f>VLOOKUP(K176,'Offence Database'!$A$7:$C$1360,3, )</f>
        <v>-</v>
      </c>
      <c r="X176" s="10" t="str">
        <f>VLOOKUP(L176,'Offence Database'!$A$7:$C$1360,3, )</f>
        <v>-</v>
      </c>
      <c r="Y176" s="10" t="str">
        <f>VLOOKUP(M176,'Offence Database'!$A$7:$C$1360,3, )</f>
        <v>-</v>
      </c>
      <c r="Z176" s="10" t="str">
        <f>VLOOKUP(N176,'Offence Database'!$A$7:$C$1360,3, )</f>
        <v>-</v>
      </c>
      <c r="AA176" s="10" t="str">
        <f>VLOOKUP(O176,'Offence Database'!$A$7:$C$1360,3, )</f>
        <v>-</v>
      </c>
      <c r="AB176" s="10">
        <f t="shared" ref="AB176:AG176" si="372">IF(V176="Non-Bailable",$AB$1,$AC$1)</f>
        <v>0</v>
      </c>
      <c r="AC176" s="10">
        <f t="shared" si="372"/>
        <v>0</v>
      </c>
      <c r="AD176" s="10">
        <f t="shared" si="372"/>
        <v>0</v>
      </c>
      <c r="AE176" s="10">
        <f t="shared" si="372"/>
        <v>0</v>
      </c>
      <c r="AF176" s="10">
        <f t="shared" si="372"/>
        <v>0</v>
      </c>
      <c r="AG176" s="10">
        <f t="shared" si="372"/>
        <v>0</v>
      </c>
      <c r="AH176" s="10">
        <f t="shared" si="1"/>
        <v>0</v>
      </c>
      <c r="AI176" s="17" t="str">
        <f t="shared" si="2"/>
        <v>Bailable</v>
      </c>
      <c r="AJ176" s="10" t="str">
        <f>VLOOKUP(J176,'Offence Database'!$A$7:$D$1360,4, )</f>
        <v>-</v>
      </c>
      <c r="AK176" s="10" t="str">
        <f>VLOOKUP(K176,'Offence Database'!$A$7:$D$1360,4, )</f>
        <v>-</v>
      </c>
      <c r="AL176" s="10" t="str">
        <f>VLOOKUP(L176,'Offence Database'!$A$7:$D$1360,4, )</f>
        <v>-</v>
      </c>
      <c r="AM176" s="10" t="str">
        <f>VLOOKUP(M176,'Offence Database'!$A$7:$D$1360,4, )</f>
        <v>-</v>
      </c>
      <c r="AN176" s="10" t="str">
        <f>VLOOKUP(N176,'Offence Database'!$A$7:$D$1360,4, )</f>
        <v>-</v>
      </c>
      <c r="AO176" s="10" t="str">
        <f>VLOOKUP(O176,'Offence Database'!$A$7:$D$1360,4, )</f>
        <v>-</v>
      </c>
      <c r="AP176" s="10">
        <f t="shared" ref="AP176:AU176" si="373">IF(AJ176="Non-Compoundable",$AB$1,$AC$1)</f>
        <v>0</v>
      </c>
      <c r="AQ176" s="10">
        <f t="shared" si="373"/>
        <v>0</v>
      </c>
      <c r="AR176" s="10">
        <f t="shared" si="373"/>
        <v>0</v>
      </c>
      <c r="AS176" s="10">
        <f t="shared" si="373"/>
        <v>0</v>
      </c>
      <c r="AT176" s="10">
        <f t="shared" si="373"/>
        <v>0</v>
      </c>
      <c r="AU176" s="10">
        <f t="shared" si="373"/>
        <v>0</v>
      </c>
      <c r="AV176" s="10">
        <f t="shared" si="4"/>
        <v>0</v>
      </c>
      <c r="AW176" s="17" t="str">
        <f t="shared" si="5"/>
        <v>Compoundable</v>
      </c>
      <c r="AX176" s="24"/>
      <c r="AY176" s="26">
        <f t="shared" si="6"/>
        <v>2</v>
      </c>
      <c r="AZ176" s="27">
        <f t="shared" si="7"/>
        <v>60</v>
      </c>
      <c r="BA176" s="28">
        <f t="shared" si="8"/>
        <v>0</v>
      </c>
      <c r="BB176" s="28">
        <f t="shared" ca="1" si="9"/>
        <v>0</v>
      </c>
      <c r="BC176" s="29" t="str">
        <f t="shared" si="10"/>
        <v>YES</v>
      </c>
      <c r="BD176" s="10" t="str">
        <f t="shared" si="11"/>
        <v>YES</v>
      </c>
      <c r="BE176" s="29" t="str">
        <f t="shared" ca="1" si="12"/>
        <v>NO</v>
      </c>
      <c r="BF176" s="29" t="str">
        <f t="shared" ca="1" si="13"/>
        <v>YES</v>
      </c>
      <c r="BG176" s="29" t="str">
        <f t="shared" ca="1" si="14"/>
        <v>YES</v>
      </c>
      <c r="BH176" s="29" t="str">
        <f t="shared" ca="1" si="15"/>
        <v>YES</v>
      </c>
      <c r="BI176" s="10">
        <f t="shared" ca="1" si="16"/>
        <v>1</v>
      </c>
      <c r="BJ176" s="28">
        <f t="shared" si="17"/>
        <v>0</v>
      </c>
      <c r="BK176" s="30">
        <f t="shared" si="18"/>
        <v>0</v>
      </c>
      <c r="BL176" s="31">
        <f t="shared" ca="1" si="19"/>
        <v>-119.72328767123288</v>
      </c>
      <c r="BM176" s="28">
        <f t="shared" si="20"/>
        <v>0</v>
      </c>
      <c r="BN176" s="28">
        <f t="shared" si="21"/>
        <v>0</v>
      </c>
      <c r="BO176" s="30">
        <f t="shared" si="22"/>
        <v>0</v>
      </c>
      <c r="BP176" s="31">
        <f t="shared" ca="1" si="23"/>
        <v>-119.72328767123288</v>
      </c>
      <c r="BQ176" s="32">
        <f t="shared" ca="1" si="24"/>
        <v>119.72328767123288</v>
      </c>
      <c r="BR176" s="32"/>
    </row>
    <row r="177" spans="1:70" ht="12" customHeight="1" x14ac:dyDescent="0.25">
      <c r="A177" s="10">
        <f t="shared" si="25"/>
        <v>176</v>
      </c>
      <c r="B177" s="11"/>
      <c r="C177" s="12"/>
      <c r="D177" s="13"/>
      <c r="E177" s="13"/>
      <c r="F177" s="13"/>
      <c r="G177" s="14"/>
      <c r="H177" s="15"/>
      <c r="I177" s="27"/>
      <c r="J177" s="17"/>
      <c r="K177" s="17"/>
      <c r="L177" s="17"/>
      <c r="M177" s="17"/>
      <c r="N177" s="17"/>
      <c r="O177" s="17"/>
      <c r="P177" s="10" t="str">
        <f>VLOOKUP(J177,'Offence Database'!$A$7:$B$1360,2, )</f>
        <v>-</v>
      </c>
      <c r="Q177" s="10" t="str">
        <f>VLOOKUP(K177,'Offence Database'!$A$7:$B$1360,2, )</f>
        <v>-</v>
      </c>
      <c r="R177" s="10" t="str">
        <f>VLOOKUP(L177,'Offence Database'!$A$7:$B$1360,2, )</f>
        <v>-</v>
      </c>
      <c r="S177" s="10" t="str">
        <f>VLOOKUP(M177,'Offence Database'!$A$7:$B$1360,2, )</f>
        <v>-</v>
      </c>
      <c r="T177" s="10" t="str">
        <f>VLOOKUP(N177,'Offence Database'!$A$7:$B$1360,2, )</f>
        <v>-</v>
      </c>
      <c r="U177" s="10" t="str">
        <f>VLOOKUP(O177,'Offence Database'!$A$7:$B$1360,2, )</f>
        <v>-</v>
      </c>
      <c r="V177" s="10" t="str">
        <f>VLOOKUP(J177,'Offence Database'!$A$7:$C$1360,3, )</f>
        <v>-</v>
      </c>
      <c r="W177" s="10" t="str">
        <f>VLOOKUP(K177,'Offence Database'!$A$7:$C$1360,3, )</f>
        <v>-</v>
      </c>
      <c r="X177" s="10" t="str">
        <f>VLOOKUP(L177,'Offence Database'!$A$7:$C$1360,3, )</f>
        <v>-</v>
      </c>
      <c r="Y177" s="10" t="str">
        <f>VLOOKUP(M177,'Offence Database'!$A$7:$C$1360,3, )</f>
        <v>-</v>
      </c>
      <c r="Z177" s="10" t="str">
        <f>VLOOKUP(N177,'Offence Database'!$A$7:$C$1360,3, )</f>
        <v>-</v>
      </c>
      <c r="AA177" s="10" t="str">
        <f>VLOOKUP(O177,'Offence Database'!$A$7:$C$1360,3, )</f>
        <v>-</v>
      </c>
      <c r="AB177" s="10">
        <f t="shared" ref="AB177:AG177" si="374">IF(V177="Non-Bailable",$AB$1,$AC$1)</f>
        <v>0</v>
      </c>
      <c r="AC177" s="10">
        <f t="shared" si="374"/>
        <v>0</v>
      </c>
      <c r="AD177" s="10">
        <f t="shared" si="374"/>
        <v>0</v>
      </c>
      <c r="AE177" s="10">
        <f t="shared" si="374"/>
        <v>0</v>
      </c>
      <c r="AF177" s="10">
        <f t="shared" si="374"/>
        <v>0</v>
      </c>
      <c r="AG177" s="10">
        <f t="shared" si="374"/>
        <v>0</v>
      </c>
      <c r="AH177" s="10">
        <f t="shared" si="1"/>
        <v>0</v>
      </c>
      <c r="AI177" s="17" t="str">
        <f t="shared" si="2"/>
        <v>Bailable</v>
      </c>
      <c r="AJ177" s="10" t="str">
        <f>VLOOKUP(J177,'Offence Database'!$A$7:$D$1360,4, )</f>
        <v>-</v>
      </c>
      <c r="AK177" s="10" t="str">
        <f>VLOOKUP(K177,'Offence Database'!$A$7:$D$1360,4, )</f>
        <v>-</v>
      </c>
      <c r="AL177" s="10" t="str">
        <f>VLOOKUP(L177,'Offence Database'!$A$7:$D$1360,4, )</f>
        <v>-</v>
      </c>
      <c r="AM177" s="10" t="str">
        <f>VLOOKUP(M177,'Offence Database'!$A$7:$D$1360,4, )</f>
        <v>-</v>
      </c>
      <c r="AN177" s="10" t="str">
        <f>VLOOKUP(N177,'Offence Database'!$A$7:$D$1360,4, )</f>
        <v>-</v>
      </c>
      <c r="AO177" s="10" t="str">
        <f>VLOOKUP(O177,'Offence Database'!$A$7:$D$1360,4, )</f>
        <v>-</v>
      </c>
      <c r="AP177" s="10">
        <f t="shared" ref="AP177:AU177" si="375">IF(AJ177="Non-Compoundable",$AB$1,$AC$1)</f>
        <v>0</v>
      </c>
      <c r="AQ177" s="10">
        <f t="shared" si="375"/>
        <v>0</v>
      </c>
      <c r="AR177" s="10">
        <f t="shared" si="375"/>
        <v>0</v>
      </c>
      <c r="AS177" s="10">
        <f t="shared" si="375"/>
        <v>0</v>
      </c>
      <c r="AT177" s="10">
        <f t="shared" si="375"/>
        <v>0</v>
      </c>
      <c r="AU177" s="10">
        <f t="shared" si="375"/>
        <v>0</v>
      </c>
      <c r="AV177" s="10">
        <f t="shared" si="4"/>
        <v>0</v>
      </c>
      <c r="AW177" s="17" t="str">
        <f t="shared" si="5"/>
        <v>Compoundable</v>
      </c>
      <c r="AX177" s="24"/>
      <c r="AY177" s="26">
        <f t="shared" si="6"/>
        <v>2</v>
      </c>
      <c r="AZ177" s="27">
        <f t="shared" si="7"/>
        <v>60</v>
      </c>
      <c r="BA177" s="28">
        <f t="shared" si="8"/>
        <v>0</v>
      </c>
      <c r="BB177" s="28">
        <f t="shared" ca="1" si="9"/>
        <v>0</v>
      </c>
      <c r="BC177" s="29" t="str">
        <f t="shared" si="10"/>
        <v>YES</v>
      </c>
      <c r="BD177" s="10" t="str">
        <f t="shared" si="11"/>
        <v>YES</v>
      </c>
      <c r="BE177" s="29" t="str">
        <f t="shared" ca="1" si="12"/>
        <v>NO</v>
      </c>
      <c r="BF177" s="29" t="str">
        <f t="shared" ca="1" si="13"/>
        <v>YES</v>
      </c>
      <c r="BG177" s="29" t="str">
        <f t="shared" ca="1" si="14"/>
        <v>YES</v>
      </c>
      <c r="BH177" s="29" t="str">
        <f t="shared" ca="1" si="15"/>
        <v>YES</v>
      </c>
      <c r="BI177" s="10">
        <f t="shared" ca="1" si="16"/>
        <v>1</v>
      </c>
      <c r="BJ177" s="28">
        <f t="shared" si="17"/>
        <v>0</v>
      </c>
      <c r="BK177" s="30">
        <f t="shared" si="18"/>
        <v>0</v>
      </c>
      <c r="BL177" s="31">
        <f t="shared" ca="1" si="19"/>
        <v>-119.72328767123288</v>
      </c>
      <c r="BM177" s="28">
        <f t="shared" si="20"/>
        <v>0</v>
      </c>
      <c r="BN177" s="28">
        <f t="shared" si="21"/>
        <v>0</v>
      </c>
      <c r="BO177" s="30">
        <f t="shared" si="22"/>
        <v>0</v>
      </c>
      <c r="BP177" s="31">
        <f t="shared" ca="1" si="23"/>
        <v>-119.72328767123288</v>
      </c>
      <c r="BQ177" s="32">
        <f t="shared" ca="1" si="24"/>
        <v>119.72328767123288</v>
      </c>
      <c r="BR177" s="32"/>
    </row>
    <row r="178" spans="1:70" ht="12" customHeight="1" x14ac:dyDescent="0.25">
      <c r="A178" s="10">
        <f t="shared" si="25"/>
        <v>177</v>
      </c>
      <c r="B178" s="11"/>
      <c r="C178" s="12"/>
      <c r="D178" s="13"/>
      <c r="E178" s="13"/>
      <c r="F178" s="13"/>
      <c r="G178" s="14"/>
      <c r="H178" s="15"/>
      <c r="I178" s="27"/>
      <c r="J178" s="17"/>
      <c r="K178" s="17"/>
      <c r="L178" s="17"/>
      <c r="M178" s="17"/>
      <c r="N178" s="17"/>
      <c r="O178" s="17"/>
      <c r="P178" s="10" t="str">
        <f>VLOOKUP(J178,'Offence Database'!$A$7:$B$1360,2, )</f>
        <v>-</v>
      </c>
      <c r="Q178" s="10" t="str">
        <f>VLOOKUP(K178,'Offence Database'!$A$7:$B$1360,2, )</f>
        <v>-</v>
      </c>
      <c r="R178" s="10" t="str">
        <f>VLOOKUP(L178,'Offence Database'!$A$7:$B$1360,2, )</f>
        <v>-</v>
      </c>
      <c r="S178" s="10" t="str">
        <f>VLOOKUP(M178,'Offence Database'!$A$7:$B$1360,2, )</f>
        <v>-</v>
      </c>
      <c r="T178" s="10" t="str">
        <f>VLOOKUP(N178,'Offence Database'!$A$7:$B$1360,2, )</f>
        <v>-</v>
      </c>
      <c r="U178" s="10" t="str">
        <f>VLOOKUP(O178,'Offence Database'!$A$7:$B$1360,2, )</f>
        <v>-</v>
      </c>
      <c r="V178" s="10" t="str">
        <f>VLOOKUP(J178,'Offence Database'!$A$7:$C$1360,3, )</f>
        <v>-</v>
      </c>
      <c r="W178" s="10" t="str">
        <f>VLOOKUP(K178,'Offence Database'!$A$7:$C$1360,3, )</f>
        <v>-</v>
      </c>
      <c r="X178" s="10" t="str">
        <f>VLOOKUP(L178,'Offence Database'!$A$7:$C$1360,3, )</f>
        <v>-</v>
      </c>
      <c r="Y178" s="10" t="str">
        <f>VLOOKUP(M178,'Offence Database'!$A$7:$C$1360,3, )</f>
        <v>-</v>
      </c>
      <c r="Z178" s="10" t="str">
        <f>VLOOKUP(N178,'Offence Database'!$A$7:$C$1360,3, )</f>
        <v>-</v>
      </c>
      <c r="AA178" s="10" t="str">
        <f>VLOOKUP(O178,'Offence Database'!$A$7:$C$1360,3, )</f>
        <v>-</v>
      </c>
      <c r="AB178" s="10">
        <f t="shared" ref="AB178:AG178" si="376">IF(V178="Non-Bailable",$AB$1,$AC$1)</f>
        <v>0</v>
      </c>
      <c r="AC178" s="10">
        <f t="shared" si="376"/>
        <v>0</v>
      </c>
      <c r="AD178" s="10">
        <f t="shared" si="376"/>
        <v>0</v>
      </c>
      <c r="AE178" s="10">
        <f t="shared" si="376"/>
        <v>0</v>
      </c>
      <c r="AF178" s="10">
        <f t="shared" si="376"/>
        <v>0</v>
      </c>
      <c r="AG178" s="10">
        <f t="shared" si="376"/>
        <v>0</v>
      </c>
      <c r="AH178" s="10">
        <f t="shared" si="1"/>
        <v>0</v>
      </c>
      <c r="AI178" s="17" t="str">
        <f t="shared" si="2"/>
        <v>Bailable</v>
      </c>
      <c r="AJ178" s="10" t="str">
        <f>VLOOKUP(J178,'Offence Database'!$A$7:$D$1360,4, )</f>
        <v>-</v>
      </c>
      <c r="AK178" s="10" t="str">
        <f>VLOOKUP(K178,'Offence Database'!$A$7:$D$1360,4, )</f>
        <v>-</v>
      </c>
      <c r="AL178" s="10" t="str">
        <f>VLOOKUP(L178,'Offence Database'!$A$7:$D$1360,4, )</f>
        <v>-</v>
      </c>
      <c r="AM178" s="10" t="str">
        <f>VLOOKUP(M178,'Offence Database'!$A$7:$D$1360,4, )</f>
        <v>-</v>
      </c>
      <c r="AN178" s="10" t="str">
        <f>VLOOKUP(N178,'Offence Database'!$A$7:$D$1360,4, )</f>
        <v>-</v>
      </c>
      <c r="AO178" s="10" t="str">
        <f>VLOOKUP(O178,'Offence Database'!$A$7:$D$1360,4, )</f>
        <v>-</v>
      </c>
      <c r="AP178" s="10">
        <f t="shared" ref="AP178:AU178" si="377">IF(AJ178="Non-Compoundable",$AB$1,$AC$1)</f>
        <v>0</v>
      </c>
      <c r="AQ178" s="10">
        <f t="shared" si="377"/>
        <v>0</v>
      </c>
      <c r="AR178" s="10">
        <f t="shared" si="377"/>
        <v>0</v>
      </c>
      <c r="AS178" s="10">
        <f t="shared" si="377"/>
        <v>0</v>
      </c>
      <c r="AT178" s="10">
        <f t="shared" si="377"/>
        <v>0</v>
      </c>
      <c r="AU178" s="10">
        <f t="shared" si="377"/>
        <v>0</v>
      </c>
      <c r="AV178" s="10">
        <f t="shared" si="4"/>
        <v>0</v>
      </c>
      <c r="AW178" s="17" t="str">
        <f t="shared" si="5"/>
        <v>Compoundable</v>
      </c>
      <c r="AX178" s="24"/>
      <c r="AY178" s="26">
        <f t="shared" si="6"/>
        <v>2</v>
      </c>
      <c r="AZ178" s="27">
        <f t="shared" si="7"/>
        <v>60</v>
      </c>
      <c r="BA178" s="28">
        <f t="shared" si="8"/>
        <v>0</v>
      </c>
      <c r="BB178" s="28">
        <f t="shared" ca="1" si="9"/>
        <v>0</v>
      </c>
      <c r="BC178" s="29" t="str">
        <f t="shared" si="10"/>
        <v>YES</v>
      </c>
      <c r="BD178" s="10" t="str">
        <f t="shared" si="11"/>
        <v>YES</v>
      </c>
      <c r="BE178" s="29" t="str">
        <f t="shared" ca="1" si="12"/>
        <v>NO</v>
      </c>
      <c r="BF178" s="29" t="str">
        <f t="shared" ca="1" si="13"/>
        <v>YES</v>
      </c>
      <c r="BG178" s="29" t="str">
        <f t="shared" ca="1" si="14"/>
        <v>YES</v>
      </c>
      <c r="BH178" s="29" t="str">
        <f t="shared" ca="1" si="15"/>
        <v>YES</v>
      </c>
      <c r="BI178" s="10">
        <f t="shared" ca="1" si="16"/>
        <v>1</v>
      </c>
      <c r="BJ178" s="28">
        <f t="shared" si="17"/>
        <v>0</v>
      </c>
      <c r="BK178" s="30">
        <f t="shared" si="18"/>
        <v>0</v>
      </c>
      <c r="BL178" s="31">
        <f t="shared" ca="1" si="19"/>
        <v>-119.72328767123288</v>
      </c>
      <c r="BM178" s="28">
        <f t="shared" si="20"/>
        <v>0</v>
      </c>
      <c r="BN178" s="28">
        <f t="shared" si="21"/>
        <v>0</v>
      </c>
      <c r="BO178" s="30">
        <f t="shared" si="22"/>
        <v>0</v>
      </c>
      <c r="BP178" s="31">
        <f t="shared" ca="1" si="23"/>
        <v>-119.72328767123288</v>
      </c>
      <c r="BQ178" s="32">
        <f t="shared" ca="1" si="24"/>
        <v>119.72328767123288</v>
      </c>
      <c r="BR178" s="32"/>
    </row>
    <row r="179" spans="1:70" ht="12" customHeight="1" x14ac:dyDescent="0.25">
      <c r="A179" s="10">
        <f t="shared" si="25"/>
        <v>178</v>
      </c>
      <c r="B179" s="11"/>
      <c r="C179" s="12"/>
      <c r="D179" s="13"/>
      <c r="E179" s="13"/>
      <c r="F179" s="13"/>
      <c r="G179" s="14"/>
      <c r="H179" s="15"/>
      <c r="I179" s="27"/>
      <c r="J179" s="17"/>
      <c r="K179" s="17"/>
      <c r="L179" s="17"/>
      <c r="M179" s="17"/>
      <c r="N179" s="17"/>
      <c r="O179" s="17"/>
      <c r="P179" s="10" t="str">
        <f>VLOOKUP(J179,'Offence Database'!$A$7:$B$1360,2, )</f>
        <v>-</v>
      </c>
      <c r="Q179" s="10" t="str">
        <f>VLOOKUP(K179,'Offence Database'!$A$7:$B$1360,2, )</f>
        <v>-</v>
      </c>
      <c r="R179" s="10" t="str">
        <f>VLOOKUP(L179,'Offence Database'!$A$7:$B$1360,2, )</f>
        <v>-</v>
      </c>
      <c r="S179" s="10" t="str">
        <f>VLOOKUP(M179,'Offence Database'!$A$7:$B$1360,2, )</f>
        <v>-</v>
      </c>
      <c r="T179" s="10" t="str">
        <f>VLOOKUP(N179,'Offence Database'!$A$7:$B$1360,2, )</f>
        <v>-</v>
      </c>
      <c r="U179" s="10" t="str">
        <f>VLOOKUP(O179,'Offence Database'!$A$7:$B$1360,2, )</f>
        <v>-</v>
      </c>
      <c r="V179" s="10" t="str">
        <f>VLOOKUP(J179,'Offence Database'!$A$7:$C$1360,3, )</f>
        <v>-</v>
      </c>
      <c r="W179" s="10" t="str">
        <f>VLOOKUP(K179,'Offence Database'!$A$7:$C$1360,3, )</f>
        <v>-</v>
      </c>
      <c r="X179" s="10" t="str">
        <f>VLOOKUP(L179,'Offence Database'!$A$7:$C$1360,3, )</f>
        <v>-</v>
      </c>
      <c r="Y179" s="10" t="str">
        <f>VLOOKUP(M179,'Offence Database'!$A$7:$C$1360,3, )</f>
        <v>-</v>
      </c>
      <c r="Z179" s="10" t="str">
        <f>VLOOKUP(N179,'Offence Database'!$A$7:$C$1360,3, )</f>
        <v>-</v>
      </c>
      <c r="AA179" s="10" t="str">
        <f>VLOOKUP(O179,'Offence Database'!$A$7:$C$1360,3, )</f>
        <v>-</v>
      </c>
      <c r="AB179" s="10">
        <f t="shared" ref="AB179:AG179" si="378">IF(V179="Non-Bailable",$AB$1,$AC$1)</f>
        <v>0</v>
      </c>
      <c r="AC179" s="10">
        <f t="shared" si="378"/>
        <v>0</v>
      </c>
      <c r="AD179" s="10">
        <f t="shared" si="378"/>
        <v>0</v>
      </c>
      <c r="AE179" s="10">
        <f t="shared" si="378"/>
        <v>0</v>
      </c>
      <c r="AF179" s="10">
        <f t="shared" si="378"/>
        <v>0</v>
      </c>
      <c r="AG179" s="10">
        <f t="shared" si="378"/>
        <v>0</v>
      </c>
      <c r="AH179" s="10">
        <f t="shared" si="1"/>
        <v>0</v>
      </c>
      <c r="AI179" s="17" t="str">
        <f t="shared" si="2"/>
        <v>Bailable</v>
      </c>
      <c r="AJ179" s="10" t="str">
        <f>VLOOKUP(J179,'Offence Database'!$A$7:$D$1360,4, )</f>
        <v>-</v>
      </c>
      <c r="AK179" s="10" t="str">
        <f>VLOOKUP(K179,'Offence Database'!$A$7:$D$1360,4, )</f>
        <v>-</v>
      </c>
      <c r="AL179" s="10" t="str">
        <f>VLOOKUP(L179,'Offence Database'!$A$7:$D$1360,4, )</f>
        <v>-</v>
      </c>
      <c r="AM179" s="10" t="str">
        <f>VLOOKUP(M179,'Offence Database'!$A$7:$D$1360,4, )</f>
        <v>-</v>
      </c>
      <c r="AN179" s="10" t="str">
        <f>VLOOKUP(N179,'Offence Database'!$A$7:$D$1360,4, )</f>
        <v>-</v>
      </c>
      <c r="AO179" s="10" t="str">
        <f>VLOOKUP(O179,'Offence Database'!$A$7:$D$1360,4, )</f>
        <v>-</v>
      </c>
      <c r="AP179" s="10">
        <f t="shared" ref="AP179:AU179" si="379">IF(AJ179="Non-Compoundable",$AB$1,$AC$1)</f>
        <v>0</v>
      </c>
      <c r="AQ179" s="10">
        <f t="shared" si="379"/>
        <v>0</v>
      </c>
      <c r="AR179" s="10">
        <f t="shared" si="379"/>
        <v>0</v>
      </c>
      <c r="AS179" s="10">
        <f t="shared" si="379"/>
        <v>0</v>
      </c>
      <c r="AT179" s="10">
        <f t="shared" si="379"/>
        <v>0</v>
      </c>
      <c r="AU179" s="10">
        <f t="shared" si="379"/>
        <v>0</v>
      </c>
      <c r="AV179" s="10">
        <f t="shared" si="4"/>
        <v>0</v>
      </c>
      <c r="AW179" s="17" t="str">
        <f t="shared" si="5"/>
        <v>Compoundable</v>
      </c>
      <c r="AX179" s="24"/>
      <c r="AY179" s="26">
        <f t="shared" si="6"/>
        <v>2</v>
      </c>
      <c r="AZ179" s="27">
        <f t="shared" si="7"/>
        <v>60</v>
      </c>
      <c r="BA179" s="28">
        <f t="shared" si="8"/>
        <v>0</v>
      </c>
      <c r="BB179" s="28">
        <f t="shared" ca="1" si="9"/>
        <v>0</v>
      </c>
      <c r="BC179" s="29" t="str">
        <f t="shared" si="10"/>
        <v>YES</v>
      </c>
      <c r="BD179" s="10" t="str">
        <f t="shared" si="11"/>
        <v>YES</v>
      </c>
      <c r="BE179" s="29" t="str">
        <f t="shared" ca="1" si="12"/>
        <v>NO</v>
      </c>
      <c r="BF179" s="29" t="str">
        <f t="shared" ca="1" si="13"/>
        <v>YES</v>
      </c>
      <c r="BG179" s="29" t="str">
        <f t="shared" ca="1" si="14"/>
        <v>YES</v>
      </c>
      <c r="BH179" s="29" t="str">
        <f t="shared" ca="1" si="15"/>
        <v>YES</v>
      </c>
      <c r="BI179" s="10">
        <f t="shared" ca="1" si="16"/>
        <v>1</v>
      </c>
      <c r="BJ179" s="28">
        <f t="shared" si="17"/>
        <v>0</v>
      </c>
      <c r="BK179" s="30">
        <f t="shared" si="18"/>
        <v>0</v>
      </c>
      <c r="BL179" s="31">
        <f t="shared" ca="1" si="19"/>
        <v>-119.72328767123288</v>
      </c>
      <c r="BM179" s="28">
        <f t="shared" si="20"/>
        <v>0</v>
      </c>
      <c r="BN179" s="28">
        <f t="shared" si="21"/>
        <v>0</v>
      </c>
      <c r="BO179" s="30">
        <f t="shared" si="22"/>
        <v>0</v>
      </c>
      <c r="BP179" s="31">
        <f t="shared" ca="1" si="23"/>
        <v>-119.72328767123288</v>
      </c>
      <c r="BQ179" s="32">
        <f t="shared" ca="1" si="24"/>
        <v>119.72328767123288</v>
      </c>
      <c r="BR179" s="32"/>
    </row>
    <row r="180" spans="1:70" ht="12" customHeight="1" x14ac:dyDescent="0.25">
      <c r="A180" s="10">
        <f t="shared" si="25"/>
        <v>179</v>
      </c>
      <c r="B180" s="11"/>
      <c r="C180" s="12"/>
      <c r="D180" s="13"/>
      <c r="E180" s="13"/>
      <c r="F180" s="13"/>
      <c r="G180" s="14"/>
      <c r="H180" s="15"/>
      <c r="I180" s="27"/>
      <c r="J180" s="17"/>
      <c r="K180" s="17"/>
      <c r="L180" s="17"/>
      <c r="M180" s="17"/>
      <c r="N180" s="17"/>
      <c r="O180" s="17"/>
      <c r="P180" s="10" t="str">
        <f>VLOOKUP(J180,'Offence Database'!$A$7:$B$1360,2, )</f>
        <v>-</v>
      </c>
      <c r="Q180" s="10" t="str">
        <f>VLOOKUP(K180,'Offence Database'!$A$7:$B$1360,2, )</f>
        <v>-</v>
      </c>
      <c r="R180" s="10" t="str">
        <f>VLOOKUP(L180,'Offence Database'!$A$7:$B$1360,2, )</f>
        <v>-</v>
      </c>
      <c r="S180" s="10" t="str">
        <f>VLOOKUP(M180,'Offence Database'!$A$7:$B$1360,2, )</f>
        <v>-</v>
      </c>
      <c r="T180" s="10" t="str">
        <f>VLOOKUP(N180,'Offence Database'!$A$7:$B$1360,2, )</f>
        <v>-</v>
      </c>
      <c r="U180" s="10" t="str">
        <f>VLOOKUP(O180,'Offence Database'!$A$7:$B$1360,2, )</f>
        <v>-</v>
      </c>
      <c r="V180" s="10" t="str">
        <f>VLOOKUP(J180,'Offence Database'!$A$7:$C$1360,3, )</f>
        <v>-</v>
      </c>
      <c r="W180" s="10" t="str">
        <f>VLOOKUP(K180,'Offence Database'!$A$7:$C$1360,3, )</f>
        <v>-</v>
      </c>
      <c r="X180" s="10" t="str">
        <f>VLOOKUP(L180,'Offence Database'!$A$7:$C$1360,3, )</f>
        <v>-</v>
      </c>
      <c r="Y180" s="10" t="str">
        <f>VLOOKUP(M180,'Offence Database'!$A$7:$C$1360,3, )</f>
        <v>-</v>
      </c>
      <c r="Z180" s="10" t="str">
        <f>VLOOKUP(N180,'Offence Database'!$A$7:$C$1360,3, )</f>
        <v>-</v>
      </c>
      <c r="AA180" s="10" t="str">
        <f>VLOOKUP(O180,'Offence Database'!$A$7:$C$1360,3, )</f>
        <v>-</v>
      </c>
      <c r="AB180" s="10">
        <f t="shared" ref="AB180:AG180" si="380">IF(V180="Non-Bailable",$AB$1,$AC$1)</f>
        <v>0</v>
      </c>
      <c r="AC180" s="10">
        <f t="shared" si="380"/>
        <v>0</v>
      </c>
      <c r="AD180" s="10">
        <f t="shared" si="380"/>
        <v>0</v>
      </c>
      <c r="AE180" s="10">
        <f t="shared" si="380"/>
        <v>0</v>
      </c>
      <c r="AF180" s="10">
        <f t="shared" si="380"/>
        <v>0</v>
      </c>
      <c r="AG180" s="10">
        <f t="shared" si="380"/>
        <v>0</v>
      </c>
      <c r="AH180" s="10">
        <f t="shared" si="1"/>
        <v>0</v>
      </c>
      <c r="AI180" s="17" t="str">
        <f t="shared" si="2"/>
        <v>Bailable</v>
      </c>
      <c r="AJ180" s="10" t="str">
        <f>VLOOKUP(J180,'Offence Database'!$A$7:$D$1360,4, )</f>
        <v>-</v>
      </c>
      <c r="AK180" s="10" t="str">
        <f>VLOOKUP(K180,'Offence Database'!$A$7:$D$1360,4, )</f>
        <v>-</v>
      </c>
      <c r="AL180" s="10" t="str">
        <f>VLOOKUP(L180,'Offence Database'!$A$7:$D$1360,4, )</f>
        <v>-</v>
      </c>
      <c r="AM180" s="10" t="str">
        <f>VLOOKUP(M180,'Offence Database'!$A$7:$D$1360,4, )</f>
        <v>-</v>
      </c>
      <c r="AN180" s="10" t="str">
        <f>VLOOKUP(N180,'Offence Database'!$A$7:$D$1360,4, )</f>
        <v>-</v>
      </c>
      <c r="AO180" s="10" t="str">
        <f>VLOOKUP(O180,'Offence Database'!$A$7:$D$1360,4, )</f>
        <v>-</v>
      </c>
      <c r="AP180" s="10">
        <f t="shared" ref="AP180:AU180" si="381">IF(AJ180="Non-Compoundable",$AB$1,$AC$1)</f>
        <v>0</v>
      </c>
      <c r="AQ180" s="10">
        <f t="shared" si="381"/>
        <v>0</v>
      </c>
      <c r="AR180" s="10">
        <f t="shared" si="381"/>
        <v>0</v>
      </c>
      <c r="AS180" s="10">
        <f t="shared" si="381"/>
        <v>0</v>
      </c>
      <c r="AT180" s="10">
        <f t="shared" si="381"/>
        <v>0</v>
      </c>
      <c r="AU180" s="10">
        <f t="shared" si="381"/>
        <v>0</v>
      </c>
      <c r="AV180" s="10">
        <f t="shared" si="4"/>
        <v>0</v>
      </c>
      <c r="AW180" s="17" t="str">
        <f t="shared" si="5"/>
        <v>Compoundable</v>
      </c>
      <c r="AX180" s="24"/>
      <c r="AY180" s="26">
        <f t="shared" si="6"/>
        <v>2</v>
      </c>
      <c r="AZ180" s="27">
        <f t="shared" si="7"/>
        <v>60</v>
      </c>
      <c r="BA180" s="28">
        <f t="shared" si="8"/>
        <v>0</v>
      </c>
      <c r="BB180" s="28">
        <f t="shared" ca="1" si="9"/>
        <v>0</v>
      </c>
      <c r="BC180" s="29" t="str">
        <f t="shared" si="10"/>
        <v>YES</v>
      </c>
      <c r="BD180" s="10" t="str">
        <f t="shared" si="11"/>
        <v>YES</v>
      </c>
      <c r="BE180" s="29" t="str">
        <f t="shared" ca="1" si="12"/>
        <v>NO</v>
      </c>
      <c r="BF180" s="29" t="str">
        <f t="shared" ca="1" si="13"/>
        <v>YES</v>
      </c>
      <c r="BG180" s="29" t="str">
        <f t="shared" ca="1" si="14"/>
        <v>YES</v>
      </c>
      <c r="BH180" s="29" t="str">
        <f t="shared" ca="1" si="15"/>
        <v>YES</v>
      </c>
      <c r="BI180" s="10">
        <f t="shared" ca="1" si="16"/>
        <v>1</v>
      </c>
      <c r="BJ180" s="28">
        <f t="shared" si="17"/>
        <v>0</v>
      </c>
      <c r="BK180" s="30">
        <f t="shared" si="18"/>
        <v>0</v>
      </c>
      <c r="BL180" s="31">
        <f t="shared" ca="1" si="19"/>
        <v>-119.72328767123288</v>
      </c>
      <c r="BM180" s="28">
        <f t="shared" si="20"/>
        <v>0</v>
      </c>
      <c r="BN180" s="28">
        <f t="shared" si="21"/>
        <v>0</v>
      </c>
      <c r="BO180" s="30">
        <f t="shared" si="22"/>
        <v>0</v>
      </c>
      <c r="BP180" s="31">
        <f t="shared" ca="1" si="23"/>
        <v>-119.72328767123288</v>
      </c>
      <c r="BQ180" s="32">
        <f t="shared" ca="1" si="24"/>
        <v>119.72328767123288</v>
      </c>
      <c r="BR180" s="32"/>
    </row>
    <row r="181" spans="1:70" ht="12" customHeight="1" x14ac:dyDescent="0.25">
      <c r="A181" s="10">
        <f t="shared" si="25"/>
        <v>180</v>
      </c>
      <c r="B181" s="11"/>
      <c r="C181" s="12"/>
      <c r="D181" s="13"/>
      <c r="E181" s="13"/>
      <c r="F181" s="13"/>
      <c r="G181" s="14"/>
      <c r="H181" s="15"/>
      <c r="I181" s="27"/>
      <c r="J181" s="17"/>
      <c r="K181" s="17"/>
      <c r="L181" s="17"/>
      <c r="M181" s="17"/>
      <c r="N181" s="17"/>
      <c r="O181" s="17"/>
      <c r="P181" s="10" t="str">
        <f>VLOOKUP(J181,'Offence Database'!$A$7:$B$1360,2, )</f>
        <v>-</v>
      </c>
      <c r="Q181" s="10" t="str">
        <f>VLOOKUP(K181,'Offence Database'!$A$7:$B$1360,2, )</f>
        <v>-</v>
      </c>
      <c r="R181" s="10" t="str">
        <f>VLOOKUP(L181,'Offence Database'!$A$7:$B$1360,2, )</f>
        <v>-</v>
      </c>
      <c r="S181" s="10" t="str">
        <f>VLOOKUP(M181,'Offence Database'!$A$7:$B$1360,2, )</f>
        <v>-</v>
      </c>
      <c r="T181" s="10" t="str">
        <f>VLOOKUP(N181,'Offence Database'!$A$7:$B$1360,2, )</f>
        <v>-</v>
      </c>
      <c r="U181" s="10" t="str">
        <f>VLOOKUP(O181,'Offence Database'!$A$7:$B$1360,2, )</f>
        <v>-</v>
      </c>
      <c r="V181" s="10" t="str">
        <f>VLOOKUP(J181,'Offence Database'!$A$7:$C$1360,3, )</f>
        <v>-</v>
      </c>
      <c r="W181" s="10" t="str">
        <f>VLOOKUP(K181,'Offence Database'!$A$7:$C$1360,3, )</f>
        <v>-</v>
      </c>
      <c r="X181" s="10" t="str">
        <f>VLOOKUP(L181,'Offence Database'!$A$7:$C$1360,3, )</f>
        <v>-</v>
      </c>
      <c r="Y181" s="10" t="str">
        <f>VLOOKUP(M181,'Offence Database'!$A$7:$C$1360,3, )</f>
        <v>-</v>
      </c>
      <c r="Z181" s="10" t="str">
        <f>VLOOKUP(N181,'Offence Database'!$A$7:$C$1360,3, )</f>
        <v>-</v>
      </c>
      <c r="AA181" s="10" t="str">
        <f>VLOOKUP(O181,'Offence Database'!$A$7:$C$1360,3, )</f>
        <v>-</v>
      </c>
      <c r="AB181" s="10">
        <f t="shared" ref="AB181:AG181" si="382">IF(V181="Non-Bailable",$AB$1,$AC$1)</f>
        <v>0</v>
      </c>
      <c r="AC181" s="10">
        <f t="shared" si="382"/>
        <v>0</v>
      </c>
      <c r="AD181" s="10">
        <f t="shared" si="382"/>
        <v>0</v>
      </c>
      <c r="AE181" s="10">
        <f t="shared" si="382"/>
        <v>0</v>
      </c>
      <c r="AF181" s="10">
        <f t="shared" si="382"/>
        <v>0</v>
      </c>
      <c r="AG181" s="10">
        <f t="shared" si="382"/>
        <v>0</v>
      </c>
      <c r="AH181" s="10">
        <f t="shared" si="1"/>
        <v>0</v>
      </c>
      <c r="AI181" s="17" t="str">
        <f t="shared" si="2"/>
        <v>Bailable</v>
      </c>
      <c r="AJ181" s="10" t="str">
        <f>VLOOKUP(J181,'Offence Database'!$A$7:$D$1360,4, )</f>
        <v>-</v>
      </c>
      <c r="AK181" s="10" t="str">
        <f>VLOOKUP(K181,'Offence Database'!$A$7:$D$1360,4, )</f>
        <v>-</v>
      </c>
      <c r="AL181" s="10" t="str">
        <f>VLOOKUP(L181,'Offence Database'!$A$7:$D$1360,4, )</f>
        <v>-</v>
      </c>
      <c r="AM181" s="10" t="str">
        <f>VLOOKUP(M181,'Offence Database'!$A$7:$D$1360,4, )</f>
        <v>-</v>
      </c>
      <c r="AN181" s="10" t="str">
        <f>VLOOKUP(N181,'Offence Database'!$A$7:$D$1360,4, )</f>
        <v>-</v>
      </c>
      <c r="AO181" s="10" t="str">
        <f>VLOOKUP(O181,'Offence Database'!$A$7:$D$1360,4, )</f>
        <v>-</v>
      </c>
      <c r="AP181" s="10">
        <f t="shared" ref="AP181:AU181" si="383">IF(AJ181="Non-Compoundable",$AB$1,$AC$1)</f>
        <v>0</v>
      </c>
      <c r="AQ181" s="10">
        <f t="shared" si="383"/>
        <v>0</v>
      </c>
      <c r="AR181" s="10">
        <f t="shared" si="383"/>
        <v>0</v>
      </c>
      <c r="AS181" s="10">
        <f t="shared" si="383"/>
        <v>0</v>
      </c>
      <c r="AT181" s="10">
        <f t="shared" si="383"/>
        <v>0</v>
      </c>
      <c r="AU181" s="10">
        <f t="shared" si="383"/>
        <v>0</v>
      </c>
      <c r="AV181" s="10">
        <f t="shared" si="4"/>
        <v>0</v>
      </c>
      <c r="AW181" s="17" t="str">
        <f t="shared" si="5"/>
        <v>Compoundable</v>
      </c>
      <c r="AX181" s="24"/>
      <c r="AY181" s="26">
        <f t="shared" si="6"/>
        <v>2</v>
      </c>
      <c r="AZ181" s="27">
        <f t="shared" si="7"/>
        <v>60</v>
      </c>
      <c r="BA181" s="28">
        <f t="shared" si="8"/>
        <v>0</v>
      </c>
      <c r="BB181" s="28">
        <f t="shared" ca="1" si="9"/>
        <v>0</v>
      </c>
      <c r="BC181" s="29" t="str">
        <f t="shared" si="10"/>
        <v>YES</v>
      </c>
      <c r="BD181" s="10" t="str">
        <f t="shared" si="11"/>
        <v>YES</v>
      </c>
      <c r="BE181" s="29" t="str">
        <f t="shared" ca="1" si="12"/>
        <v>NO</v>
      </c>
      <c r="BF181" s="29" t="str">
        <f t="shared" ca="1" si="13"/>
        <v>YES</v>
      </c>
      <c r="BG181" s="29" t="str">
        <f t="shared" ca="1" si="14"/>
        <v>YES</v>
      </c>
      <c r="BH181" s="29" t="str">
        <f t="shared" ca="1" si="15"/>
        <v>YES</v>
      </c>
      <c r="BI181" s="10">
        <f t="shared" ca="1" si="16"/>
        <v>1</v>
      </c>
      <c r="BJ181" s="28">
        <f t="shared" si="17"/>
        <v>0</v>
      </c>
      <c r="BK181" s="30">
        <f t="shared" si="18"/>
        <v>0</v>
      </c>
      <c r="BL181" s="31">
        <f t="shared" ca="1" si="19"/>
        <v>-119.72328767123288</v>
      </c>
      <c r="BM181" s="28">
        <f t="shared" si="20"/>
        <v>0</v>
      </c>
      <c r="BN181" s="28">
        <f t="shared" si="21"/>
        <v>0</v>
      </c>
      <c r="BO181" s="30">
        <f t="shared" si="22"/>
        <v>0</v>
      </c>
      <c r="BP181" s="31">
        <f t="shared" ca="1" si="23"/>
        <v>-119.72328767123288</v>
      </c>
      <c r="BQ181" s="32">
        <f t="shared" ca="1" si="24"/>
        <v>119.72328767123288</v>
      </c>
      <c r="BR181" s="32"/>
    </row>
    <row r="182" spans="1:70" ht="12" customHeight="1" x14ac:dyDescent="0.25">
      <c r="A182" s="10">
        <f t="shared" si="25"/>
        <v>181</v>
      </c>
      <c r="B182" s="11"/>
      <c r="C182" s="12"/>
      <c r="D182" s="13"/>
      <c r="E182" s="13"/>
      <c r="F182" s="13"/>
      <c r="G182" s="14"/>
      <c r="H182" s="15"/>
      <c r="I182" s="27"/>
      <c r="J182" s="17"/>
      <c r="K182" s="17"/>
      <c r="L182" s="17"/>
      <c r="M182" s="17"/>
      <c r="N182" s="17"/>
      <c r="O182" s="17"/>
      <c r="P182" s="10" t="str">
        <f>VLOOKUP(J182,'Offence Database'!$A$7:$B$1360,2, )</f>
        <v>-</v>
      </c>
      <c r="Q182" s="10" t="str">
        <f>VLOOKUP(K182,'Offence Database'!$A$7:$B$1360,2, )</f>
        <v>-</v>
      </c>
      <c r="R182" s="10" t="str">
        <f>VLOOKUP(L182,'Offence Database'!$A$7:$B$1360,2, )</f>
        <v>-</v>
      </c>
      <c r="S182" s="10" t="str">
        <f>VLOOKUP(M182,'Offence Database'!$A$7:$B$1360,2, )</f>
        <v>-</v>
      </c>
      <c r="T182" s="10" t="str">
        <f>VLOOKUP(N182,'Offence Database'!$A$7:$B$1360,2, )</f>
        <v>-</v>
      </c>
      <c r="U182" s="10" t="str">
        <f>VLOOKUP(O182,'Offence Database'!$A$7:$B$1360,2, )</f>
        <v>-</v>
      </c>
      <c r="V182" s="10" t="str">
        <f>VLOOKUP(J182,'Offence Database'!$A$7:$C$1360,3, )</f>
        <v>-</v>
      </c>
      <c r="W182" s="10" t="str">
        <f>VLOOKUP(K182,'Offence Database'!$A$7:$C$1360,3, )</f>
        <v>-</v>
      </c>
      <c r="X182" s="10" t="str">
        <f>VLOOKUP(L182,'Offence Database'!$A$7:$C$1360,3, )</f>
        <v>-</v>
      </c>
      <c r="Y182" s="10" t="str">
        <f>VLOOKUP(M182,'Offence Database'!$A$7:$C$1360,3, )</f>
        <v>-</v>
      </c>
      <c r="Z182" s="10" t="str">
        <f>VLOOKUP(N182,'Offence Database'!$A$7:$C$1360,3, )</f>
        <v>-</v>
      </c>
      <c r="AA182" s="10" t="str">
        <f>VLOOKUP(O182,'Offence Database'!$A$7:$C$1360,3, )</f>
        <v>-</v>
      </c>
      <c r="AB182" s="10">
        <f t="shared" ref="AB182:AG182" si="384">IF(V182="Non-Bailable",$AB$1,$AC$1)</f>
        <v>0</v>
      </c>
      <c r="AC182" s="10">
        <f t="shared" si="384"/>
        <v>0</v>
      </c>
      <c r="AD182" s="10">
        <f t="shared" si="384"/>
        <v>0</v>
      </c>
      <c r="AE182" s="10">
        <f t="shared" si="384"/>
        <v>0</v>
      </c>
      <c r="AF182" s="10">
        <f t="shared" si="384"/>
        <v>0</v>
      </c>
      <c r="AG182" s="10">
        <f t="shared" si="384"/>
        <v>0</v>
      </c>
      <c r="AH182" s="10">
        <f t="shared" si="1"/>
        <v>0</v>
      </c>
      <c r="AI182" s="17" t="str">
        <f t="shared" si="2"/>
        <v>Bailable</v>
      </c>
      <c r="AJ182" s="10" t="str">
        <f>VLOOKUP(J182,'Offence Database'!$A$7:$D$1360,4, )</f>
        <v>-</v>
      </c>
      <c r="AK182" s="10" t="str">
        <f>VLOOKUP(K182,'Offence Database'!$A$7:$D$1360,4, )</f>
        <v>-</v>
      </c>
      <c r="AL182" s="10" t="str">
        <f>VLOOKUP(L182,'Offence Database'!$A$7:$D$1360,4, )</f>
        <v>-</v>
      </c>
      <c r="AM182" s="10" t="str">
        <f>VLOOKUP(M182,'Offence Database'!$A$7:$D$1360,4, )</f>
        <v>-</v>
      </c>
      <c r="AN182" s="10" t="str">
        <f>VLOOKUP(N182,'Offence Database'!$A$7:$D$1360,4, )</f>
        <v>-</v>
      </c>
      <c r="AO182" s="10" t="str">
        <f>VLOOKUP(O182,'Offence Database'!$A$7:$D$1360,4, )</f>
        <v>-</v>
      </c>
      <c r="AP182" s="10">
        <f t="shared" ref="AP182:AU182" si="385">IF(AJ182="Non-Compoundable",$AB$1,$AC$1)</f>
        <v>0</v>
      </c>
      <c r="AQ182" s="10">
        <f t="shared" si="385"/>
        <v>0</v>
      </c>
      <c r="AR182" s="10">
        <f t="shared" si="385"/>
        <v>0</v>
      </c>
      <c r="AS182" s="10">
        <f t="shared" si="385"/>
        <v>0</v>
      </c>
      <c r="AT182" s="10">
        <f t="shared" si="385"/>
        <v>0</v>
      </c>
      <c r="AU182" s="10">
        <f t="shared" si="385"/>
        <v>0</v>
      </c>
      <c r="AV182" s="10">
        <f t="shared" si="4"/>
        <v>0</v>
      </c>
      <c r="AW182" s="17" t="str">
        <f t="shared" si="5"/>
        <v>Compoundable</v>
      </c>
      <c r="AX182" s="24"/>
      <c r="AY182" s="26">
        <f t="shared" si="6"/>
        <v>2</v>
      </c>
      <c r="AZ182" s="27">
        <f t="shared" si="7"/>
        <v>60</v>
      </c>
      <c r="BA182" s="28">
        <f t="shared" si="8"/>
        <v>0</v>
      </c>
      <c r="BB182" s="28">
        <f t="shared" ca="1" si="9"/>
        <v>0</v>
      </c>
      <c r="BC182" s="29" t="str">
        <f t="shared" si="10"/>
        <v>YES</v>
      </c>
      <c r="BD182" s="10" t="str">
        <f t="shared" si="11"/>
        <v>YES</v>
      </c>
      <c r="BE182" s="29" t="str">
        <f t="shared" ca="1" si="12"/>
        <v>NO</v>
      </c>
      <c r="BF182" s="29" t="str">
        <f t="shared" ca="1" si="13"/>
        <v>YES</v>
      </c>
      <c r="BG182" s="29" t="str">
        <f t="shared" ca="1" si="14"/>
        <v>YES</v>
      </c>
      <c r="BH182" s="29" t="str">
        <f t="shared" ca="1" si="15"/>
        <v>YES</v>
      </c>
      <c r="BI182" s="10">
        <f t="shared" ca="1" si="16"/>
        <v>1</v>
      </c>
      <c r="BJ182" s="28">
        <f t="shared" si="17"/>
        <v>0</v>
      </c>
      <c r="BK182" s="30">
        <f t="shared" si="18"/>
        <v>0</v>
      </c>
      <c r="BL182" s="31">
        <f t="shared" ca="1" si="19"/>
        <v>-119.72328767123288</v>
      </c>
      <c r="BM182" s="28">
        <f t="shared" si="20"/>
        <v>0</v>
      </c>
      <c r="BN182" s="28">
        <f t="shared" si="21"/>
        <v>0</v>
      </c>
      <c r="BO182" s="30">
        <f t="shared" si="22"/>
        <v>0</v>
      </c>
      <c r="BP182" s="31">
        <f t="shared" ca="1" si="23"/>
        <v>-119.72328767123288</v>
      </c>
      <c r="BQ182" s="32">
        <f t="shared" ca="1" si="24"/>
        <v>119.72328767123288</v>
      </c>
      <c r="BR182" s="32"/>
    </row>
    <row r="183" spans="1:70" ht="12" customHeight="1" x14ac:dyDescent="0.25">
      <c r="A183" s="10">
        <f t="shared" si="25"/>
        <v>182</v>
      </c>
      <c r="B183" s="11"/>
      <c r="C183" s="12"/>
      <c r="D183" s="13"/>
      <c r="E183" s="13"/>
      <c r="F183" s="13"/>
      <c r="G183" s="14"/>
      <c r="H183" s="15"/>
      <c r="I183" s="27"/>
      <c r="J183" s="17"/>
      <c r="K183" s="17"/>
      <c r="L183" s="17"/>
      <c r="M183" s="17"/>
      <c r="N183" s="17"/>
      <c r="O183" s="17"/>
      <c r="P183" s="10" t="str">
        <f>VLOOKUP(J183,'Offence Database'!$A$7:$B$1360,2, )</f>
        <v>-</v>
      </c>
      <c r="Q183" s="10" t="str">
        <f>VLOOKUP(K183,'Offence Database'!$A$7:$B$1360,2, )</f>
        <v>-</v>
      </c>
      <c r="R183" s="10" t="str">
        <f>VLOOKUP(L183,'Offence Database'!$A$7:$B$1360,2, )</f>
        <v>-</v>
      </c>
      <c r="S183" s="10" t="str">
        <f>VLOOKUP(M183,'Offence Database'!$A$7:$B$1360,2, )</f>
        <v>-</v>
      </c>
      <c r="T183" s="10" t="str">
        <f>VLOOKUP(N183,'Offence Database'!$A$7:$B$1360,2, )</f>
        <v>-</v>
      </c>
      <c r="U183" s="10" t="str">
        <f>VLOOKUP(O183,'Offence Database'!$A$7:$B$1360,2, )</f>
        <v>-</v>
      </c>
      <c r="V183" s="10" t="str">
        <f>VLOOKUP(J183,'Offence Database'!$A$7:$C$1360,3, )</f>
        <v>-</v>
      </c>
      <c r="W183" s="10" t="str">
        <f>VLOOKUP(K183,'Offence Database'!$A$7:$C$1360,3, )</f>
        <v>-</v>
      </c>
      <c r="X183" s="10" t="str">
        <f>VLOOKUP(L183,'Offence Database'!$A$7:$C$1360,3, )</f>
        <v>-</v>
      </c>
      <c r="Y183" s="10" t="str">
        <f>VLOOKUP(M183,'Offence Database'!$A$7:$C$1360,3, )</f>
        <v>-</v>
      </c>
      <c r="Z183" s="10" t="str">
        <f>VLOOKUP(N183,'Offence Database'!$A$7:$C$1360,3, )</f>
        <v>-</v>
      </c>
      <c r="AA183" s="10" t="str">
        <f>VLOOKUP(O183,'Offence Database'!$A$7:$C$1360,3, )</f>
        <v>-</v>
      </c>
      <c r="AB183" s="10">
        <f t="shared" ref="AB183:AG183" si="386">IF(V183="Non-Bailable",$AB$1,$AC$1)</f>
        <v>0</v>
      </c>
      <c r="AC183" s="10">
        <f t="shared" si="386"/>
        <v>0</v>
      </c>
      <c r="AD183" s="10">
        <f t="shared" si="386"/>
        <v>0</v>
      </c>
      <c r="AE183" s="10">
        <f t="shared" si="386"/>
        <v>0</v>
      </c>
      <c r="AF183" s="10">
        <f t="shared" si="386"/>
        <v>0</v>
      </c>
      <c r="AG183" s="10">
        <f t="shared" si="386"/>
        <v>0</v>
      </c>
      <c r="AH183" s="10">
        <f t="shared" si="1"/>
        <v>0</v>
      </c>
      <c r="AI183" s="17" t="str">
        <f t="shared" si="2"/>
        <v>Bailable</v>
      </c>
      <c r="AJ183" s="10" t="str">
        <f>VLOOKUP(J183,'Offence Database'!$A$7:$D$1360,4, )</f>
        <v>-</v>
      </c>
      <c r="AK183" s="10" t="str">
        <f>VLOOKUP(K183,'Offence Database'!$A$7:$D$1360,4, )</f>
        <v>-</v>
      </c>
      <c r="AL183" s="10" t="str">
        <f>VLOOKUP(L183,'Offence Database'!$A$7:$D$1360,4, )</f>
        <v>-</v>
      </c>
      <c r="AM183" s="10" t="str">
        <f>VLOOKUP(M183,'Offence Database'!$A$7:$D$1360,4, )</f>
        <v>-</v>
      </c>
      <c r="AN183" s="10" t="str">
        <f>VLOOKUP(N183,'Offence Database'!$A$7:$D$1360,4, )</f>
        <v>-</v>
      </c>
      <c r="AO183" s="10" t="str">
        <f>VLOOKUP(O183,'Offence Database'!$A$7:$D$1360,4, )</f>
        <v>-</v>
      </c>
      <c r="AP183" s="10">
        <f t="shared" ref="AP183:AU183" si="387">IF(AJ183="Non-Compoundable",$AB$1,$AC$1)</f>
        <v>0</v>
      </c>
      <c r="AQ183" s="10">
        <f t="shared" si="387"/>
        <v>0</v>
      </c>
      <c r="AR183" s="10">
        <f t="shared" si="387"/>
        <v>0</v>
      </c>
      <c r="AS183" s="10">
        <f t="shared" si="387"/>
        <v>0</v>
      </c>
      <c r="AT183" s="10">
        <f t="shared" si="387"/>
        <v>0</v>
      </c>
      <c r="AU183" s="10">
        <f t="shared" si="387"/>
        <v>0</v>
      </c>
      <c r="AV183" s="10">
        <f t="shared" si="4"/>
        <v>0</v>
      </c>
      <c r="AW183" s="17" t="str">
        <f t="shared" si="5"/>
        <v>Compoundable</v>
      </c>
      <c r="AX183" s="24"/>
      <c r="AY183" s="26">
        <f t="shared" si="6"/>
        <v>2</v>
      </c>
      <c r="AZ183" s="27">
        <f t="shared" si="7"/>
        <v>60</v>
      </c>
      <c r="BA183" s="28">
        <f t="shared" si="8"/>
        <v>0</v>
      </c>
      <c r="BB183" s="28">
        <f t="shared" ca="1" si="9"/>
        <v>0</v>
      </c>
      <c r="BC183" s="29" t="str">
        <f t="shared" si="10"/>
        <v>YES</v>
      </c>
      <c r="BD183" s="10" t="str">
        <f t="shared" si="11"/>
        <v>YES</v>
      </c>
      <c r="BE183" s="29" t="str">
        <f t="shared" ca="1" si="12"/>
        <v>NO</v>
      </c>
      <c r="BF183" s="29" t="str">
        <f t="shared" ca="1" si="13"/>
        <v>YES</v>
      </c>
      <c r="BG183" s="29" t="str">
        <f t="shared" ca="1" si="14"/>
        <v>YES</v>
      </c>
      <c r="BH183" s="29" t="str">
        <f t="shared" ca="1" si="15"/>
        <v>YES</v>
      </c>
      <c r="BI183" s="10">
        <f t="shared" ca="1" si="16"/>
        <v>1</v>
      </c>
      <c r="BJ183" s="28">
        <f t="shared" si="17"/>
        <v>0</v>
      </c>
      <c r="BK183" s="30">
        <f t="shared" si="18"/>
        <v>0</v>
      </c>
      <c r="BL183" s="31">
        <f t="shared" ca="1" si="19"/>
        <v>-119.72328767123288</v>
      </c>
      <c r="BM183" s="28">
        <f t="shared" si="20"/>
        <v>0</v>
      </c>
      <c r="BN183" s="28">
        <f t="shared" si="21"/>
        <v>0</v>
      </c>
      <c r="BO183" s="30">
        <f t="shared" si="22"/>
        <v>0</v>
      </c>
      <c r="BP183" s="31">
        <f t="shared" ca="1" si="23"/>
        <v>-119.72328767123288</v>
      </c>
      <c r="BQ183" s="32">
        <f t="shared" ca="1" si="24"/>
        <v>119.72328767123288</v>
      </c>
      <c r="BR183" s="32"/>
    </row>
    <row r="184" spans="1:70" ht="12" customHeight="1" x14ac:dyDescent="0.25">
      <c r="A184" s="10">
        <f t="shared" si="25"/>
        <v>183</v>
      </c>
      <c r="B184" s="11"/>
      <c r="C184" s="12"/>
      <c r="D184" s="13"/>
      <c r="E184" s="13"/>
      <c r="F184" s="13"/>
      <c r="G184" s="14"/>
      <c r="H184" s="15"/>
      <c r="I184" s="27"/>
      <c r="J184" s="17"/>
      <c r="K184" s="17"/>
      <c r="L184" s="17"/>
      <c r="M184" s="17"/>
      <c r="N184" s="17"/>
      <c r="O184" s="17"/>
      <c r="P184" s="10" t="str">
        <f>VLOOKUP(J184,'Offence Database'!$A$7:$B$1360,2, )</f>
        <v>-</v>
      </c>
      <c r="Q184" s="10" t="str">
        <f>VLOOKUP(K184,'Offence Database'!$A$7:$B$1360,2, )</f>
        <v>-</v>
      </c>
      <c r="R184" s="10" t="str">
        <f>VLOOKUP(L184,'Offence Database'!$A$7:$B$1360,2, )</f>
        <v>-</v>
      </c>
      <c r="S184" s="10" t="str">
        <f>VLOOKUP(M184,'Offence Database'!$A$7:$B$1360,2, )</f>
        <v>-</v>
      </c>
      <c r="T184" s="10" t="str">
        <f>VLOOKUP(N184,'Offence Database'!$A$7:$B$1360,2, )</f>
        <v>-</v>
      </c>
      <c r="U184" s="10" t="str">
        <f>VLOOKUP(O184,'Offence Database'!$A$7:$B$1360,2, )</f>
        <v>-</v>
      </c>
      <c r="V184" s="10" t="str">
        <f>VLOOKUP(J184,'Offence Database'!$A$7:$C$1360,3, )</f>
        <v>-</v>
      </c>
      <c r="W184" s="10" t="str">
        <f>VLOOKUP(K184,'Offence Database'!$A$7:$C$1360,3, )</f>
        <v>-</v>
      </c>
      <c r="X184" s="10" t="str">
        <f>VLOOKUP(L184,'Offence Database'!$A$7:$C$1360,3, )</f>
        <v>-</v>
      </c>
      <c r="Y184" s="10" t="str">
        <f>VLOOKUP(M184,'Offence Database'!$A$7:$C$1360,3, )</f>
        <v>-</v>
      </c>
      <c r="Z184" s="10" t="str">
        <f>VLOOKUP(N184,'Offence Database'!$A$7:$C$1360,3, )</f>
        <v>-</v>
      </c>
      <c r="AA184" s="10" t="str">
        <f>VLOOKUP(O184,'Offence Database'!$A$7:$C$1360,3, )</f>
        <v>-</v>
      </c>
      <c r="AB184" s="10">
        <f t="shared" ref="AB184:AG184" si="388">IF(V184="Non-Bailable",$AB$1,$AC$1)</f>
        <v>0</v>
      </c>
      <c r="AC184" s="10">
        <f t="shared" si="388"/>
        <v>0</v>
      </c>
      <c r="AD184" s="10">
        <f t="shared" si="388"/>
        <v>0</v>
      </c>
      <c r="AE184" s="10">
        <f t="shared" si="388"/>
        <v>0</v>
      </c>
      <c r="AF184" s="10">
        <f t="shared" si="388"/>
        <v>0</v>
      </c>
      <c r="AG184" s="10">
        <f t="shared" si="388"/>
        <v>0</v>
      </c>
      <c r="AH184" s="10">
        <f t="shared" si="1"/>
        <v>0</v>
      </c>
      <c r="AI184" s="17" t="str">
        <f t="shared" si="2"/>
        <v>Bailable</v>
      </c>
      <c r="AJ184" s="10" t="str">
        <f>VLOOKUP(J184,'Offence Database'!$A$7:$D$1360,4, )</f>
        <v>-</v>
      </c>
      <c r="AK184" s="10" t="str">
        <f>VLOOKUP(K184,'Offence Database'!$A$7:$D$1360,4, )</f>
        <v>-</v>
      </c>
      <c r="AL184" s="10" t="str">
        <f>VLOOKUP(L184,'Offence Database'!$A$7:$D$1360,4, )</f>
        <v>-</v>
      </c>
      <c r="AM184" s="10" t="str">
        <f>VLOOKUP(M184,'Offence Database'!$A$7:$D$1360,4, )</f>
        <v>-</v>
      </c>
      <c r="AN184" s="10" t="str">
        <f>VLOOKUP(N184,'Offence Database'!$A$7:$D$1360,4, )</f>
        <v>-</v>
      </c>
      <c r="AO184" s="10" t="str">
        <f>VLOOKUP(O184,'Offence Database'!$A$7:$D$1360,4, )</f>
        <v>-</v>
      </c>
      <c r="AP184" s="10">
        <f t="shared" ref="AP184:AU184" si="389">IF(AJ184="Non-Compoundable",$AB$1,$AC$1)</f>
        <v>0</v>
      </c>
      <c r="AQ184" s="10">
        <f t="shared" si="389"/>
        <v>0</v>
      </c>
      <c r="AR184" s="10">
        <f t="shared" si="389"/>
        <v>0</v>
      </c>
      <c r="AS184" s="10">
        <f t="shared" si="389"/>
        <v>0</v>
      </c>
      <c r="AT184" s="10">
        <f t="shared" si="389"/>
        <v>0</v>
      </c>
      <c r="AU184" s="10">
        <f t="shared" si="389"/>
        <v>0</v>
      </c>
      <c r="AV184" s="10">
        <f t="shared" si="4"/>
        <v>0</v>
      </c>
      <c r="AW184" s="17" t="str">
        <f t="shared" si="5"/>
        <v>Compoundable</v>
      </c>
      <c r="AX184" s="24"/>
      <c r="AY184" s="26">
        <f t="shared" si="6"/>
        <v>2</v>
      </c>
      <c r="AZ184" s="27">
        <f t="shared" si="7"/>
        <v>60</v>
      </c>
      <c r="BA184" s="28">
        <f t="shared" si="8"/>
        <v>0</v>
      </c>
      <c r="BB184" s="28">
        <f t="shared" ca="1" si="9"/>
        <v>0</v>
      </c>
      <c r="BC184" s="29" t="str">
        <f t="shared" si="10"/>
        <v>YES</v>
      </c>
      <c r="BD184" s="10" t="str">
        <f t="shared" si="11"/>
        <v>YES</v>
      </c>
      <c r="BE184" s="29" t="str">
        <f t="shared" ca="1" si="12"/>
        <v>NO</v>
      </c>
      <c r="BF184" s="29" t="str">
        <f t="shared" ca="1" si="13"/>
        <v>YES</v>
      </c>
      <c r="BG184" s="29" t="str">
        <f t="shared" ca="1" si="14"/>
        <v>YES</v>
      </c>
      <c r="BH184" s="29" t="str">
        <f t="shared" ca="1" si="15"/>
        <v>YES</v>
      </c>
      <c r="BI184" s="10">
        <f t="shared" ca="1" si="16"/>
        <v>1</v>
      </c>
      <c r="BJ184" s="28">
        <f t="shared" si="17"/>
        <v>0</v>
      </c>
      <c r="BK184" s="30">
        <f t="shared" si="18"/>
        <v>0</v>
      </c>
      <c r="BL184" s="31">
        <f t="shared" ca="1" si="19"/>
        <v>-119.72328767123288</v>
      </c>
      <c r="BM184" s="28">
        <f t="shared" si="20"/>
        <v>0</v>
      </c>
      <c r="BN184" s="28">
        <f t="shared" si="21"/>
        <v>0</v>
      </c>
      <c r="BO184" s="30">
        <f t="shared" si="22"/>
        <v>0</v>
      </c>
      <c r="BP184" s="31">
        <f t="shared" ca="1" si="23"/>
        <v>-119.72328767123288</v>
      </c>
      <c r="BQ184" s="32">
        <f t="shared" ca="1" si="24"/>
        <v>119.72328767123288</v>
      </c>
      <c r="BR184" s="32"/>
    </row>
    <row r="185" spans="1:70" ht="12" customHeight="1" x14ac:dyDescent="0.25">
      <c r="A185" s="10">
        <f t="shared" si="25"/>
        <v>184</v>
      </c>
      <c r="B185" s="11"/>
      <c r="C185" s="12"/>
      <c r="D185" s="13"/>
      <c r="E185" s="13"/>
      <c r="F185" s="13"/>
      <c r="G185" s="14"/>
      <c r="H185" s="15"/>
      <c r="I185" s="27"/>
      <c r="J185" s="17"/>
      <c r="K185" s="17"/>
      <c r="L185" s="17"/>
      <c r="M185" s="17"/>
      <c r="N185" s="17"/>
      <c r="O185" s="17"/>
      <c r="P185" s="10" t="str">
        <f>VLOOKUP(J185,'Offence Database'!$A$7:$B$1360,2, )</f>
        <v>-</v>
      </c>
      <c r="Q185" s="10" t="str">
        <f>VLOOKUP(K185,'Offence Database'!$A$7:$B$1360,2, )</f>
        <v>-</v>
      </c>
      <c r="R185" s="10" t="str">
        <f>VLOOKUP(L185,'Offence Database'!$A$7:$B$1360,2, )</f>
        <v>-</v>
      </c>
      <c r="S185" s="10" t="str">
        <f>VLOOKUP(M185,'Offence Database'!$A$7:$B$1360,2, )</f>
        <v>-</v>
      </c>
      <c r="T185" s="10" t="str">
        <f>VLOOKUP(N185,'Offence Database'!$A$7:$B$1360,2, )</f>
        <v>-</v>
      </c>
      <c r="U185" s="10" t="str">
        <f>VLOOKUP(O185,'Offence Database'!$A$7:$B$1360,2, )</f>
        <v>-</v>
      </c>
      <c r="V185" s="10" t="str">
        <f>VLOOKUP(J185,'Offence Database'!$A$7:$C$1360,3, )</f>
        <v>-</v>
      </c>
      <c r="W185" s="10" t="str">
        <f>VLOOKUP(K185,'Offence Database'!$A$7:$C$1360,3, )</f>
        <v>-</v>
      </c>
      <c r="X185" s="10" t="str">
        <f>VLOOKUP(L185,'Offence Database'!$A$7:$C$1360,3, )</f>
        <v>-</v>
      </c>
      <c r="Y185" s="10" t="str">
        <f>VLOOKUP(M185,'Offence Database'!$A$7:$C$1360,3, )</f>
        <v>-</v>
      </c>
      <c r="Z185" s="10" t="str">
        <f>VLOOKUP(N185,'Offence Database'!$A$7:$C$1360,3, )</f>
        <v>-</v>
      </c>
      <c r="AA185" s="10" t="str">
        <f>VLOOKUP(O185,'Offence Database'!$A$7:$C$1360,3, )</f>
        <v>-</v>
      </c>
      <c r="AB185" s="10">
        <f t="shared" ref="AB185:AG185" si="390">IF(V185="Non-Bailable",$AB$1,$AC$1)</f>
        <v>0</v>
      </c>
      <c r="AC185" s="10">
        <f t="shared" si="390"/>
        <v>0</v>
      </c>
      <c r="AD185" s="10">
        <f t="shared" si="390"/>
        <v>0</v>
      </c>
      <c r="AE185" s="10">
        <f t="shared" si="390"/>
        <v>0</v>
      </c>
      <c r="AF185" s="10">
        <f t="shared" si="390"/>
        <v>0</v>
      </c>
      <c r="AG185" s="10">
        <f t="shared" si="390"/>
        <v>0</v>
      </c>
      <c r="AH185" s="10">
        <f t="shared" si="1"/>
        <v>0</v>
      </c>
      <c r="AI185" s="17" t="str">
        <f t="shared" si="2"/>
        <v>Bailable</v>
      </c>
      <c r="AJ185" s="10" t="str">
        <f>VLOOKUP(J185,'Offence Database'!$A$7:$D$1360,4, )</f>
        <v>-</v>
      </c>
      <c r="AK185" s="10" t="str">
        <f>VLOOKUP(K185,'Offence Database'!$A$7:$D$1360,4, )</f>
        <v>-</v>
      </c>
      <c r="AL185" s="10" t="str">
        <f>VLOOKUP(L185,'Offence Database'!$A$7:$D$1360,4, )</f>
        <v>-</v>
      </c>
      <c r="AM185" s="10" t="str">
        <f>VLOOKUP(M185,'Offence Database'!$A$7:$D$1360,4, )</f>
        <v>-</v>
      </c>
      <c r="AN185" s="10" t="str">
        <f>VLOOKUP(N185,'Offence Database'!$A$7:$D$1360,4, )</f>
        <v>-</v>
      </c>
      <c r="AO185" s="10" t="str">
        <f>VLOOKUP(O185,'Offence Database'!$A$7:$D$1360,4, )</f>
        <v>-</v>
      </c>
      <c r="AP185" s="10">
        <f t="shared" ref="AP185:AU185" si="391">IF(AJ185="Non-Compoundable",$AB$1,$AC$1)</f>
        <v>0</v>
      </c>
      <c r="AQ185" s="10">
        <f t="shared" si="391"/>
        <v>0</v>
      </c>
      <c r="AR185" s="10">
        <f t="shared" si="391"/>
        <v>0</v>
      </c>
      <c r="AS185" s="10">
        <f t="shared" si="391"/>
        <v>0</v>
      </c>
      <c r="AT185" s="10">
        <f t="shared" si="391"/>
        <v>0</v>
      </c>
      <c r="AU185" s="10">
        <f t="shared" si="391"/>
        <v>0</v>
      </c>
      <c r="AV185" s="10">
        <f t="shared" si="4"/>
        <v>0</v>
      </c>
      <c r="AW185" s="17" t="str">
        <f t="shared" si="5"/>
        <v>Compoundable</v>
      </c>
      <c r="AX185" s="24"/>
      <c r="AY185" s="26">
        <f t="shared" si="6"/>
        <v>2</v>
      </c>
      <c r="AZ185" s="27">
        <f t="shared" si="7"/>
        <v>60</v>
      </c>
      <c r="BA185" s="28">
        <f t="shared" si="8"/>
        <v>0</v>
      </c>
      <c r="BB185" s="28">
        <f t="shared" ca="1" si="9"/>
        <v>0</v>
      </c>
      <c r="BC185" s="29" t="str">
        <f t="shared" si="10"/>
        <v>YES</v>
      </c>
      <c r="BD185" s="10" t="str">
        <f t="shared" si="11"/>
        <v>YES</v>
      </c>
      <c r="BE185" s="29" t="str">
        <f t="shared" ca="1" si="12"/>
        <v>NO</v>
      </c>
      <c r="BF185" s="29" t="str">
        <f t="shared" ca="1" si="13"/>
        <v>YES</v>
      </c>
      <c r="BG185" s="29" t="str">
        <f t="shared" ca="1" si="14"/>
        <v>YES</v>
      </c>
      <c r="BH185" s="29" t="str">
        <f t="shared" ca="1" si="15"/>
        <v>YES</v>
      </c>
      <c r="BI185" s="10">
        <f t="shared" ca="1" si="16"/>
        <v>1</v>
      </c>
      <c r="BJ185" s="28">
        <f t="shared" si="17"/>
        <v>0</v>
      </c>
      <c r="BK185" s="30">
        <f t="shared" si="18"/>
        <v>0</v>
      </c>
      <c r="BL185" s="31">
        <f t="shared" ca="1" si="19"/>
        <v>-119.72328767123288</v>
      </c>
      <c r="BM185" s="28">
        <f t="shared" si="20"/>
        <v>0</v>
      </c>
      <c r="BN185" s="28">
        <f t="shared" si="21"/>
        <v>0</v>
      </c>
      <c r="BO185" s="30">
        <f t="shared" si="22"/>
        <v>0</v>
      </c>
      <c r="BP185" s="31">
        <f t="shared" ca="1" si="23"/>
        <v>-119.72328767123288</v>
      </c>
      <c r="BQ185" s="32">
        <f t="shared" ca="1" si="24"/>
        <v>119.72328767123288</v>
      </c>
      <c r="BR185" s="32"/>
    </row>
    <row r="186" spans="1:70" ht="12" customHeight="1" x14ac:dyDescent="0.25">
      <c r="A186" s="10">
        <f t="shared" si="25"/>
        <v>185</v>
      </c>
      <c r="B186" s="11"/>
      <c r="C186" s="12"/>
      <c r="D186" s="13"/>
      <c r="E186" s="13"/>
      <c r="F186" s="13"/>
      <c r="G186" s="14"/>
      <c r="H186" s="15"/>
      <c r="I186" s="27"/>
      <c r="J186" s="17"/>
      <c r="K186" s="17"/>
      <c r="L186" s="17"/>
      <c r="M186" s="17"/>
      <c r="N186" s="17"/>
      <c r="O186" s="17"/>
      <c r="P186" s="10" t="str">
        <f>VLOOKUP(J186,'Offence Database'!$A$7:$B$1360,2, )</f>
        <v>-</v>
      </c>
      <c r="Q186" s="10" t="str">
        <f>VLOOKUP(K186,'Offence Database'!$A$7:$B$1360,2, )</f>
        <v>-</v>
      </c>
      <c r="R186" s="10" t="str">
        <f>VLOOKUP(L186,'Offence Database'!$A$7:$B$1360,2, )</f>
        <v>-</v>
      </c>
      <c r="S186" s="10" t="str">
        <f>VLOOKUP(M186,'Offence Database'!$A$7:$B$1360,2, )</f>
        <v>-</v>
      </c>
      <c r="T186" s="10" t="str">
        <f>VLOOKUP(N186,'Offence Database'!$A$7:$B$1360,2, )</f>
        <v>-</v>
      </c>
      <c r="U186" s="10" t="str">
        <f>VLOOKUP(O186,'Offence Database'!$A$7:$B$1360,2, )</f>
        <v>-</v>
      </c>
      <c r="V186" s="10" t="str">
        <f>VLOOKUP(J186,'Offence Database'!$A$7:$C$1360,3, )</f>
        <v>-</v>
      </c>
      <c r="W186" s="10" t="str">
        <f>VLOOKUP(K186,'Offence Database'!$A$7:$C$1360,3, )</f>
        <v>-</v>
      </c>
      <c r="X186" s="10" t="str">
        <f>VLOOKUP(L186,'Offence Database'!$A$7:$C$1360,3, )</f>
        <v>-</v>
      </c>
      <c r="Y186" s="10" t="str">
        <f>VLOOKUP(M186,'Offence Database'!$A$7:$C$1360,3, )</f>
        <v>-</v>
      </c>
      <c r="Z186" s="10" t="str">
        <f>VLOOKUP(N186,'Offence Database'!$A$7:$C$1360,3, )</f>
        <v>-</v>
      </c>
      <c r="AA186" s="10" t="str">
        <f>VLOOKUP(O186,'Offence Database'!$A$7:$C$1360,3, )</f>
        <v>-</v>
      </c>
      <c r="AB186" s="10">
        <f t="shared" ref="AB186:AG186" si="392">IF(V186="Non-Bailable",$AB$1,$AC$1)</f>
        <v>0</v>
      </c>
      <c r="AC186" s="10">
        <f t="shared" si="392"/>
        <v>0</v>
      </c>
      <c r="AD186" s="10">
        <f t="shared" si="392"/>
        <v>0</v>
      </c>
      <c r="AE186" s="10">
        <f t="shared" si="392"/>
        <v>0</v>
      </c>
      <c r="AF186" s="10">
        <f t="shared" si="392"/>
        <v>0</v>
      </c>
      <c r="AG186" s="10">
        <f t="shared" si="392"/>
        <v>0</v>
      </c>
      <c r="AH186" s="10">
        <f t="shared" si="1"/>
        <v>0</v>
      </c>
      <c r="AI186" s="17" t="str">
        <f t="shared" si="2"/>
        <v>Bailable</v>
      </c>
      <c r="AJ186" s="10" t="str">
        <f>VLOOKUP(J186,'Offence Database'!$A$7:$D$1360,4, )</f>
        <v>-</v>
      </c>
      <c r="AK186" s="10" t="str">
        <f>VLOOKUP(K186,'Offence Database'!$A$7:$D$1360,4, )</f>
        <v>-</v>
      </c>
      <c r="AL186" s="10" t="str">
        <f>VLOOKUP(L186,'Offence Database'!$A$7:$D$1360,4, )</f>
        <v>-</v>
      </c>
      <c r="AM186" s="10" t="str">
        <f>VLOOKUP(M186,'Offence Database'!$A$7:$D$1360,4, )</f>
        <v>-</v>
      </c>
      <c r="AN186" s="10" t="str">
        <f>VLOOKUP(N186,'Offence Database'!$A$7:$D$1360,4, )</f>
        <v>-</v>
      </c>
      <c r="AO186" s="10" t="str">
        <f>VLOOKUP(O186,'Offence Database'!$A$7:$D$1360,4, )</f>
        <v>-</v>
      </c>
      <c r="AP186" s="10">
        <f t="shared" ref="AP186:AU186" si="393">IF(AJ186="Non-Compoundable",$AB$1,$AC$1)</f>
        <v>0</v>
      </c>
      <c r="AQ186" s="10">
        <f t="shared" si="393"/>
        <v>0</v>
      </c>
      <c r="AR186" s="10">
        <f t="shared" si="393"/>
        <v>0</v>
      </c>
      <c r="AS186" s="10">
        <f t="shared" si="393"/>
        <v>0</v>
      </c>
      <c r="AT186" s="10">
        <f t="shared" si="393"/>
        <v>0</v>
      </c>
      <c r="AU186" s="10">
        <f t="shared" si="393"/>
        <v>0</v>
      </c>
      <c r="AV186" s="10">
        <f t="shared" si="4"/>
        <v>0</v>
      </c>
      <c r="AW186" s="17" t="str">
        <f t="shared" si="5"/>
        <v>Compoundable</v>
      </c>
      <c r="AX186" s="24"/>
      <c r="AY186" s="26">
        <f t="shared" si="6"/>
        <v>2</v>
      </c>
      <c r="AZ186" s="27">
        <f t="shared" si="7"/>
        <v>60</v>
      </c>
      <c r="BA186" s="28">
        <f t="shared" si="8"/>
        <v>0</v>
      </c>
      <c r="BB186" s="28">
        <f t="shared" ca="1" si="9"/>
        <v>0</v>
      </c>
      <c r="BC186" s="29" t="str">
        <f t="shared" si="10"/>
        <v>YES</v>
      </c>
      <c r="BD186" s="10" t="str">
        <f t="shared" si="11"/>
        <v>YES</v>
      </c>
      <c r="BE186" s="29" t="str">
        <f t="shared" ca="1" si="12"/>
        <v>NO</v>
      </c>
      <c r="BF186" s="29" t="str">
        <f t="shared" ca="1" si="13"/>
        <v>YES</v>
      </c>
      <c r="BG186" s="29" t="str">
        <f t="shared" ca="1" si="14"/>
        <v>YES</v>
      </c>
      <c r="BH186" s="29" t="str">
        <f t="shared" ca="1" si="15"/>
        <v>YES</v>
      </c>
      <c r="BI186" s="10">
        <f t="shared" ca="1" si="16"/>
        <v>1</v>
      </c>
      <c r="BJ186" s="28">
        <f t="shared" si="17"/>
        <v>0</v>
      </c>
      <c r="BK186" s="30">
        <f t="shared" si="18"/>
        <v>0</v>
      </c>
      <c r="BL186" s="31">
        <f t="shared" ca="1" si="19"/>
        <v>-119.72328767123288</v>
      </c>
      <c r="BM186" s="28">
        <f t="shared" si="20"/>
        <v>0</v>
      </c>
      <c r="BN186" s="28">
        <f t="shared" si="21"/>
        <v>0</v>
      </c>
      <c r="BO186" s="30">
        <f t="shared" si="22"/>
        <v>0</v>
      </c>
      <c r="BP186" s="31">
        <f t="shared" ca="1" si="23"/>
        <v>-119.72328767123288</v>
      </c>
      <c r="BQ186" s="32">
        <f t="shared" ca="1" si="24"/>
        <v>119.72328767123288</v>
      </c>
      <c r="BR186" s="32"/>
    </row>
    <row r="187" spans="1:70" ht="12" customHeight="1" x14ac:dyDescent="0.25">
      <c r="A187" s="10">
        <f t="shared" si="25"/>
        <v>186</v>
      </c>
      <c r="B187" s="11"/>
      <c r="C187" s="12"/>
      <c r="D187" s="13"/>
      <c r="E187" s="13"/>
      <c r="F187" s="13"/>
      <c r="G187" s="14"/>
      <c r="H187" s="15"/>
      <c r="I187" s="27"/>
      <c r="J187" s="17"/>
      <c r="K187" s="17"/>
      <c r="L187" s="17"/>
      <c r="M187" s="17"/>
      <c r="N187" s="17"/>
      <c r="O187" s="17"/>
      <c r="P187" s="10" t="str">
        <f>VLOOKUP(J187,'Offence Database'!$A$7:$B$1360,2, )</f>
        <v>-</v>
      </c>
      <c r="Q187" s="10" t="str">
        <f>VLOOKUP(K187,'Offence Database'!$A$7:$B$1360,2, )</f>
        <v>-</v>
      </c>
      <c r="R187" s="10" t="str">
        <f>VLOOKUP(L187,'Offence Database'!$A$7:$B$1360,2, )</f>
        <v>-</v>
      </c>
      <c r="S187" s="10" t="str">
        <f>VLOOKUP(M187,'Offence Database'!$A$7:$B$1360,2, )</f>
        <v>-</v>
      </c>
      <c r="T187" s="10" t="str">
        <f>VLOOKUP(N187,'Offence Database'!$A$7:$B$1360,2, )</f>
        <v>-</v>
      </c>
      <c r="U187" s="10" t="str">
        <f>VLOOKUP(O187,'Offence Database'!$A$7:$B$1360,2, )</f>
        <v>-</v>
      </c>
      <c r="V187" s="10" t="str">
        <f>VLOOKUP(J187,'Offence Database'!$A$7:$C$1360,3, )</f>
        <v>-</v>
      </c>
      <c r="W187" s="10" t="str">
        <f>VLOOKUP(K187,'Offence Database'!$A$7:$C$1360,3, )</f>
        <v>-</v>
      </c>
      <c r="X187" s="10" t="str">
        <f>VLOOKUP(L187,'Offence Database'!$A$7:$C$1360,3, )</f>
        <v>-</v>
      </c>
      <c r="Y187" s="10" t="str">
        <f>VLOOKUP(M187,'Offence Database'!$A$7:$C$1360,3, )</f>
        <v>-</v>
      </c>
      <c r="Z187" s="10" t="str">
        <f>VLOOKUP(N187,'Offence Database'!$A$7:$C$1360,3, )</f>
        <v>-</v>
      </c>
      <c r="AA187" s="10" t="str">
        <f>VLOOKUP(O187,'Offence Database'!$A$7:$C$1360,3, )</f>
        <v>-</v>
      </c>
      <c r="AB187" s="10">
        <f t="shared" ref="AB187:AG187" si="394">IF(V187="Non-Bailable",$AB$1,$AC$1)</f>
        <v>0</v>
      </c>
      <c r="AC187" s="10">
        <f t="shared" si="394"/>
        <v>0</v>
      </c>
      <c r="AD187" s="10">
        <f t="shared" si="394"/>
        <v>0</v>
      </c>
      <c r="AE187" s="10">
        <f t="shared" si="394"/>
        <v>0</v>
      </c>
      <c r="AF187" s="10">
        <f t="shared" si="394"/>
        <v>0</v>
      </c>
      <c r="AG187" s="10">
        <f t="shared" si="394"/>
        <v>0</v>
      </c>
      <c r="AH187" s="10">
        <f t="shared" si="1"/>
        <v>0</v>
      </c>
      <c r="AI187" s="17" t="str">
        <f t="shared" si="2"/>
        <v>Bailable</v>
      </c>
      <c r="AJ187" s="10" t="str">
        <f>VLOOKUP(J187,'Offence Database'!$A$7:$D$1360,4, )</f>
        <v>-</v>
      </c>
      <c r="AK187" s="10" t="str">
        <f>VLOOKUP(K187,'Offence Database'!$A$7:$D$1360,4, )</f>
        <v>-</v>
      </c>
      <c r="AL187" s="10" t="str">
        <f>VLOOKUP(L187,'Offence Database'!$A$7:$D$1360,4, )</f>
        <v>-</v>
      </c>
      <c r="AM187" s="10" t="str">
        <f>VLOOKUP(M187,'Offence Database'!$A$7:$D$1360,4, )</f>
        <v>-</v>
      </c>
      <c r="AN187" s="10" t="str">
        <f>VLOOKUP(N187,'Offence Database'!$A$7:$D$1360,4, )</f>
        <v>-</v>
      </c>
      <c r="AO187" s="10" t="str">
        <f>VLOOKUP(O187,'Offence Database'!$A$7:$D$1360,4, )</f>
        <v>-</v>
      </c>
      <c r="AP187" s="10">
        <f t="shared" ref="AP187:AU187" si="395">IF(AJ187="Non-Compoundable",$AB$1,$AC$1)</f>
        <v>0</v>
      </c>
      <c r="AQ187" s="10">
        <f t="shared" si="395"/>
        <v>0</v>
      </c>
      <c r="AR187" s="10">
        <f t="shared" si="395"/>
        <v>0</v>
      </c>
      <c r="AS187" s="10">
        <f t="shared" si="395"/>
        <v>0</v>
      </c>
      <c r="AT187" s="10">
        <f t="shared" si="395"/>
        <v>0</v>
      </c>
      <c r="AU187" s="10">
        <f t="shared" si="395"/>
        <v>0</v>
      </c>
      <c r="AV187" s="10">
        <f t="shared" si="4"/>
        <v>0</v>
      </c>
      <c r="AW187" s="17" t="str">
        <f t="shared" si="5"/>
        <v>Compoundable</v>
      </c>
      <c r="AX187" s="24"/>
      <c r="AY187" s="26">
        <f t="shared" si="6"/>
        <v>2</v>
      </c>
      <c r="AZ187" s="27">
        <f t="shared" si="7"/>
        <v>60</v>
      </c>
      <c r="BA187" s="28">
        <f t="shared" si="8"/>
        <v>0</v>
      </c>
      <c r="BB187" s="28">
        <f t="shared" ca="1" si="9"/>
        <v>0</v>
      </c>
      <c r="BC187" s="29" t="str">
        <f t="shared" si="10"/>
        <v>YES</v>
      </c>
      <c r="BD187" s="10" t="str">
        <f t="shared" si="11"/>
        <v>YES</v>
      </c>
      <c r="BE187" s="29" t="str">
        <f t="shared" ca="1" si="12"/>
        <v>NO</v>
      </c>
      <c r="BF187" s="29" t="str">
        <f t="shared" ca="1" si="13"/>
        <v>YES</v>
      </c>
      <c r="BG187" s="29" t="str">
        <f t="shared" ca="1" si="14"/>
        <v>YES</v>
      </c>
      <c r="BH187" s="29" t="str">
        <f t="shared" ca="1" si="15"/>
        <v>YES</v>
      </c>
      <c r="BI187" s="10">
        <f t="shared" ca="1" si="16"/>
        <v>1</v>
      </c>
      <c r="BJ187" s="28">
        <f t="shared" si="17"/>
        <v>0</v>
      </c>
      <c r="BK187" s="30">
        <f t="shared" si="18"/>
        <v>0</v>
      </c>
      <c r="BL187" s="31">
        <f t="shared" ca="1" si="19"/>
        <v>-119.72328767123288</v>
      </c>
      <c r="BM187" s="28">
        <f t="shared" si="20"/>
        <v>0</v>
      </c>
      <c r="BN187" s="28">
        <f t="shared" si="21"/>
        <v>0</v>
      </c>
      <c r="BO187" s="30">
        <f t="shared" si="22"/>
        <v>0</v>
      </c>
      <c r="BP187" s="31">
        <f t="shared" ca="1" si="23"/>
        <v>-119.72328767123288</v>
      </c>
      <c r="BQ187" s="32">
        <f t="shared" ca="1" si="24"/>
        <v>119.72328767123288</v>
      </c>
      <c r="BR187" s="32"/>
    </row>
    <row r="188" spans="1:70" ht="12" customHeight="1" x14ac:dyDescent="0.25">
      <c r="A188" s="10">
        <f t="shared" si="25"/>
        <v>187</v>
      </c>
      <c r="B188" s="11"/>
      <c r="C188" s="12"/>
      <c r="D188" s="13"/>
      <c r="E188" s="13"/>
      <c r="F188" s="13"/>
      <c r="G188" s="14"/>
      <c r="H188" s="15"/>
      <c r="I188" s="27"/>
      <c r="J188" s="17"/>
      <c r="K188" s="17"/>
      <c r="L188" s="17"/>
      <c r="M188" s="17"/>
      <c r="N188" s="17"/>
      <c r="O188" s="17"/>
      <c r="P188" s="10" t="str">
        <f>VLOOKUP(J188,'Offence Database'!$A$7:$B$1360,2, )</f>
        <v>-</v>
      </c>
      <c r="Q188" s="10" t="str">
        <f>VLOOKUP(K188,'Offence Database'!$A$7:$B$1360,2, )</f>
        <v>-</v>
      </c>
      <c r="R188" s="10" t="str">
        <f>VLOOKUP(L188,'Offence Database'!$A$7:$B$1360,2, )</f>
        <v>-</v>
      </c>
      <c r="S188" s="10" t="str">
        <f>VLOOKUP(M188,'Offence Database'!$A$7:$B$1360,2, )</f>
        <v>-</v>
      </c>
      <c r="T188" s="10" t="str">
        <f>VLOOKUP(N188,'Offence Database'!$A$7:$B$1360,2, )</f>
        <v>-</v>
      </c>
      <c r="U188" s="10" t="str">
        <f>VLOOKUP(O188,'Offence Database'!$A$7:$B$1360,2, )</f>
        <v>-</v>
      </c>
      <c r="V188" s="10" t="str">
        <f>VLOOKUP(J188,'Offence Database'!$A$7:$C$1360,3, )</f>
        <v>-</v>
      </c>
      <c r="W188" s="10" t="str">
        <f>VLOOKUP(K188,'Offence Database'!$A$7:$C$1360,3, )</f>
        <v>-</v>
      </c>
      <c r="X188" s="10" t="str">
        <f>VLOOKUP(L188,'Offence Database'!$A$7:$C$1360,3, )</f>
        <v>-</v>
      </c>
      <c r="Y188" s="10" t="str">
        <f>VLOOKUP(M188,'Offence Database'!$A$7:$C$1360,3, )</f>
        <v>-</v>
      </c>
      <c r="Z188" s="10" t="str">
        <f>VLOOKUP(N188,'Offence Database'!$A$7:$C$1360,3, )</f>
        <v>-</v>
      </c>
      <c r="AA188" s="10" t="str">
        <f>VLOOKUP(O188,'Offence Database'!$A$7:$C$1360,3, )</f>
        <v>-</v>
      </c>
      <c r="AB188" s="10">
        <f t="shared" ref="AB188:AG188" si="396">IF(V188="Non-Bailable",$AB$1,$AC$1)</f>
        <v>0</v>
      </c>
      <c r="AC188" s="10">
        <f t="shared" si="396"/>
        <v>0</v>
      </c>
      <c r="AD188" s="10">
        <f t="shared" si="396"/>
        <v>0</v>
      </c>
      <c r="AE188" s="10">
        <f t="shared" si="396"/>
        <v>0</v>
      </c>
      <c r="AF188" s="10">
        <f t="shared" si="396"/>
        <v>0</v>
      </c>
      <c r="AG188" s="10">
        <f t="shared" si="396"/>
        <v>0</v>
      </c>
      <c r="AH188" s="10">
        <f t="shared" si="1"/>
        <v>0</v>
      </c>
      <c r="AI188" s="17" t="str">
        <f t="shared" si="2"/>
        <v>Bailable</v>
      </c>
      <c r="AJ188" s="10" t="str">
        <f>VLOOKUP(J188,'Offence Database'!$A$7:$D$1360,4, )</f>
        <v>-</v>
      </c>
      <c r="AK188" s="10" t="str">
        <f>VLOOKUP(K188,'Offence Database'!$A$7:$D$1360,4, )</f>
        <v>-</v>
      </c>
      <c r="AL188" s="10" t="str">
        <f>VLOOKUP(L188,'Offence Database'!$A$7:$D$1360,4, )</f>
        <v>-</v>
      </c>
      <c r="AM188" s="10" t="str">
        <f>VLOOKUP(M188,'Offence Database'!$A$7:$D$1360,4, )</f>
        <v>-</v>
      </c>
      <c r="AN188" s="10" t="str">
        <f>VLOOKUP(N188,'Offence Database'!$A$7:$D$1360,4, )</f>
        <v>-</v>
      </c>
      <c r="AO188" s="10" t="str">
        <f>VLOOKUP(O188,'Offence Database'!$A$7:$D$1360,4, )</f>
        <v>-</v>
      </c>
      <c r="AP188" s="10">
        <f t="shared" ref="AP188:AU188" si="397">IF(AJ188="Non-Compoundable",$AB$1,$AC$1)</f>
        <v>0</v>
      </c>
      <c r="AQ188" s="10">
        <f t="shared" si="397"/>
        <v>0</v>
      </c>
      <c r="AR188" s="10">
        <f t="shared" si="397"/>
        <v>0</v>
      </c>
      <c r="AS188" s="10">
        <f t="shared" si="397"/>
        <v>0</v>
      </c>
      <c r="AT188" s="10">
        <f t="shared" si="397"/>
        <v>0</v>
      </c>
      <c r="AU188" s="10">
        <f t="shared" si="397"/>
        <v>0</v>
      </c>
      <c r="AV188" s="10">
        <f t="shared" si="4"/>
        <v>0</v>
      </c>
      <c r="AW188" s="17" t="str">
        <f t="shared" si="5"/>
        <v>Compoundable</v>
      </c>
      <c r="AX188" s="24"/>
      <c r="AY188" s="26">
        <f t="shared" si="6"/>
        <v>2</v>
      </c>
      <c r="AZ188" s="27">
        <f t="shared" si="7"/>
        <v>60</v>
      </c>
      <c r="BA188" s="28">
        <f t="shared" si="8"/>
        <v>0</v>
      </c>
      <c r="BB188" s="28">
        <f t="shared" ca="1" si="9"/>
        <v>0</v>
      </c>
      <c r="BC188" s="29" t="str">
        <f t="shared" si="10"/>
        <v>YES</v>
      </c>
      <c r="BD188" s="10" t="str">
        <f t="shared" si="11"/>
        <v>YES</v>
      </c>
      <c r="BE188" s="29" t="str">
        <f t="shared" ca="1" si="12"/>
        <v>NO</v>
      </c>
      <c r="BF188" s="29" t="str">
        <f t="shared" ca="1" si="13"/>
        <v>YES</v>
      </c>
      <c r="BG188" s="29" t="str">
        <f t="shared" ca="1" si="14"/>
        <v>YES</v>
      </c>
      <c r="BH188" s="29" t="str">
        <f t="shared" ca="1" si="15"/>
        <v>YES</v>
      </c>
      <c r="BI188" s="10">
        <f t="shared" ca="1" si="16"/>
        <v>1</v>
      </c>
      <c r="BJ188" s="28">
        <f t="shared" si="17"/>
        <v>0</v>
      </c>
      <c r="BK188" s="30">
        <f t="shared" si="18"/>
        <v>0</v>
      </c>
      <c r="BL188" s="31">
        <f t="shared" ca="1" si="19"/>
        <v>-119.72328767123288</v>
      </c>
      <c r="BM188" s="28">
        <f t="shared" si="20"/>
        <v>0</v>
      </c>
      <c r="BN188" s="28">
        <f t="shared" si="21"/>
        <v>0</v>
      </c>
      <c r="BO188" s="30">
        <f t="shared" si="22"/>
        <v>0</v>
      </c>
      <c r="BP188" s="31">
        <f t="shared" ca="1" si="23"/>
        <v>-119.72328767123288</v>
      </c>
      <c r="BQ188" s="32">
        <f t="shared" ca="1" si="24"/>
        <v>119.72328767123288</v>
      </c>
      <c r="BR188" s="32"/>
    </row>
    <row r="189" spans="1:70" ht="12" customHeight="1" x14ac:dyDescent="0.25">
      <c r="A189" s="10">
        <f t="shared" si="25"/>
        <v>188</v>
      </c>
      <c r="B189" s="11"/>
      <c r="C189" s="12"/>
      <c r="D189" s="13"/>
      <c r="E189" s="13"/>
      <c r="F189" s="13"/>
      <c r="G189" s="14"/>
      <c r="H189" s="15"/>
      <c r="I189" s="27"/>
      <c r="J189" s="17"/>
      <c r="K189" s="17"/>
      <c r="L189" s="17"/>
      <c r="M189" s="17"/>
      <c r="N189" s="17"/>
      <c r="O189" s="17"/>
      <c r="P189" s="10" t="str">
        <f>VLOOKUP(J189,'Offence Database'!$A$7:$B$1360,2, )</f>
        <v>-</v>
      </c>
      <c r="Q189" s="10" t="str">
        <f>VLOOKUP(K189,'Offence Database'!$A$7:$B$1360,2, )</f>
        <v>-</v>
      </c>
      <c r="R189" s="10" t="str">
        <f>VLOOKUP(L189,'Offence Database'!$A$7:$B$1360,2, )</f>
        <v>-</v>
      </c>
      <c r="S189" s="10" t="str">
        <f>VLOOKUP(M189,'Offence Database'!$A$7:$B$1360,2, )</f>
        <v>-</v>
      </c>
      <c r="T189" s="10" t="str">
        <f>VLOOKUP(N189,'Offence Database'!$A$7:$B$1360,2, )</f>
        <v>-</v>
      </c>
      <c r="U189" s="10" t="str">
        <f>VLOOKUP(O189,'Offence Database'!$A$7:$B$1360,2, )</f>
        <v>-</v>
      </c>
      <c r="V189" s="10" t="str">
        <f>VLOOKUP(J189,'Offence Database'!$A$7:$C$1360,3, )</f>
        <v>-</v>
      </c>
      <c r="W189" s="10" t="str">
        <f>VLOOKUP(K189,'Offence Database'!$A$7:$C$1360,3, )</f>
        <v>-</v>
      </c>
      <c r="X189" s="10" t="str">
        <f>VLOOKUP(L189,'Offence Database'!$A$7:$C$1360,3, )</f>
        <v>-</v>
      </c>
      <c r="Y189" s="10" t="str">
        <f>VLOOKUP(M189,'Offence Database'!$A$7:$C$1360,3, )</f>
        <v>-</v>
      </c>
      <c r="Z189" s="10" t="str">
        <f>VLOOKUP(N189,'Offence Database'!$A$7:$C$1360,3, )</f>
        <v>-</v>
      </c>
      <c r="AA189" s="10" t="str">
        <f>VLOOKUP(O189,'Offence Database'!$A$7:$C$1360,3, )</f>
        <v>-</v>
      </c>
      <c r="AB189" s="10">
        <f t="shared" ref="AB189:AG189" si="398">IF(V189="Non-Bailable",$AB$1,$AC$1)</f>
        <v>0</v>
      </c>
      <c r="AC189" s="10">
        <f t="shared" si="398"/>
        <v>0</v>
      </c>
      <c r="AD189" s="10">
        <f t="shared" si="398"/>
        <v>0</v>
      </c>
      <c r="AE189" s="10">
        <f t="shared" si="398"/>
        <v>0</v>
      </c>
      <c r="AF189" s="10">
        <f t="shared" si="398"/>
        <v>0</v>
      </c>
      <c r="AG189" s="10">
        <f t="shared" si="398"/>
        <v>0</v>
      </c>
      <c r="AH189" s="10">
        <f t="shared" si="1"/>
        <v>0</v>
      </c>
      <c r="AI189" s="17" t="str">
        <f t="shared" si="2"/>
        <v>Bailable</v>
      </c>
      <c r="AJ189" s="10" t="str">
        <f>VLOOKUP(J189,'Offence Database'!$A$7:$D$1360,4, )</f>
        <v>-</v>
      </c>
      <c r="AK189" s="10" t="str">
        <f>VLOOKUP(K189,'Offence Database'!$A$7:$D$1360,4, )</f>
        <v>-</v>
      </c>
      <c r="AL189" s="10" t="str">
        <f>VLOOKUP(L189,'Offence Database'!$A$7:$D$1360,4, )</f>
        <v>-</v>
      </c>
      <c r="AM189" s="10" t="str">
        <f>VLOOKUP(M189,'Offence Database'!$A$7:$D$1360,4, )</f>
        <v>-</v>
      </c>
      <c r="AN189" s="10" t="str">
        <f>VLOOKUP(N189,'Offence Database'!$A$7:$D$1360,4, )</f>
        <v>-</v>
      </c>
      <c r="AO189" s="10" t="str">
        <f>VLOOKUP(O189,'Offence Database'!$A$7:$D$1360,4, )</f>
        <v>-</v>
      </c>
      <c r="AP189" s="10">
        <f t="shared" ref="AP189:AU189" si="399">IF(AJ189="Non-Compoundable",$AB$1,$AC$1)</f>
        <v>0</v>
      </c>
      <c r="AQ189" s="10">
        <f t="shared" si="399"/>
        <v>0</v>
      </c>
      <c r="AR189" s="10">
        <f t="shared" si="399"/>
        <v>0</v>
      </c>
      <c r="AS189" s="10">
        <f t="shared" si="399"/>
        <v>0</v>
      </c>
      <c r="AT189" s="10">
        <f t="shared" si="399"/>
        <v>0</v>
      </c>
      <c r="AU189" s="10">
        <f t="shared" si="399"/>
        <v>0</v>
      </c>
      <c r="AV189" s="10">
        <f t="shared" si="4"/>
        <v>0</v>
      </c>
      <c r="AW189" s="17" t="str">
        <f t="shared" si="5"/>
        <v>Compoundable</v>
      </c>
      <c r="AX189" s="24"/>
      <c r="AY189" s="26">
        <f t="shared" si="6"/>
        <v>2</v>
      </c>
      <c r="AZ189" s="27">
        <f t="shared" si="7"/>
        <v>60</v>
      </c>
      <c r="BA189" s="28">
        <f t="shared" si="8"/>
        <v>0</v>
      </c>
      <c r="BB189" s="28">
        <f t="shared" ca="1" si="9"/>
        <v>0</v>
      </c>
      <c r="BC189" s="29" t="str">
        <f t="shared" si="10"/>
        <v>YES</v>
      </c>
      <c r="BD189" s="10" t="str">
        <f t="shared" si="11"/>
        <v>YES</v>
      </c>
      <c r="BE189" s="29" t="str">
        <f t="shared" ca="1" si="12"/>
        <v>NO</v>
      </c>
      <c r="BF189" s="29" t="str">
        <f t="shared" ca="1" si="13"/>
        <v>YES</v>
      </c>
      <c r="BG189" s="29" t="str">
        <f t="shared" ca="1" si="14"/>
        <v>YES</v>
      </c>
      <c r="BH189" s="29" t="str">
        <f t="shared" ca="1" si="15"/>
        <v>YES</v>
      </c>
      <c r="BI189" s="10">
        <f t="shared" ca="1" si="16"/>
        <v>1</v>
      </c>
      <c r="BJ189" s="28">
        <f t="shared" si="17"/>
        <v>0</v>
      </c>
      <c r="BK189" s="30">
        <f t="shared" si="18"/>
        <v>0</v>
      </c>
      <c r="BL189" s="31">
        <f t="shared" ca="1" si="19"/>
        <v>-119.72328767123288</v>
      </c>
      <c r="BM189" s="28">
        <f t="shared" si="20"/>
        <v>0</v>
      </c>
      <c r="BN189" s="28">
        <f t="shared" si="21"/>
        <v>0</v>
      </c>
      <c r="BO189" s="30">
        <f t="shared" si="22"/>
        <v>0</v>
      </c>
      <c r="BP189" s="31">
        <f t="shared" ca="1" si="23"/>
        <v>-119.72328767123288</v>
      </c>
      <c r="BQ189" s="32">
        <f t="shared" ca="1" si="24"/>
        <v>119.72328767123288</v>
      </c>
      <c r="BR189" s="32"/>
    </row>
    <row r="190" spans="1:70" ht="12" customHeight="1" x14ac:dyDescent="0.25">
      <c r="A190" s="10">
        <f t="shared" si="25"/>
        <v>189</v>
      </c>
      <c r="B190" s="11"/>
      <c r="C190" s="12"/>
      <c r="D190" s="13"/>
      <c r="E190" s="13"/>
      <c r="F190" s="13"/>
      <c r="G190" s="14"/>
      <c r="H190" s="15"/>
      <c r="I190" s="27"/>
      <c r="J190" s="17"/>
      <c r="K190" s="17"/>
      <c r="L190" s="17"/>
      <c r="M190" s="17"/>
      <c r="N190" s="17"/>
      <c r="O190" s="17"/>
      <c r="P190" s="10" t="str">
        <f>VLOOKUP(J190,'Offence Database'!$A$7:$B$1360,2, )</f>
        <v>-</v>
      </c>
      <c r="Q190" s="10" t="str">
        <f>VLOOKUP(K190,'Offence Database'!$A$7:$B$1360,2, )</f>
        <v>-</v>
      </c>
      <c r="R190" s="10" t="str">
        <f>VLOOKUP(L190,'Offence Database'!$A$7:$B$1360,2, )</f>
        <v>-</v>
      </c>
      <c r="S190" s="10" t="str">
        <f>VLOOKUP(M190,'Offence Database'!$A$7:$B$1360,2, )</f>
        <v>-</v>
      </c>
      <c r="T190" s="10" t="str">
        <f>VLOOKUP(N190,'Offence Database'!$A$7:$B$1360,2, )</f>
        <v>-</v>
      </c>
      <c r="U190" s="10" t="str">
        <f>VLOOKUP(O190,'Offence Database'!$A$7:$B$1360,2, )</f>
        <v>-</v>
      </c>
      <c r="V190" s="10" t="str">
        <f>VLOOKUP(J190,'Offence Database'!$A$7:$C$1360,3, )</f>
        <v>-</v>
      </c>
      <c r="W190" s="10" t="str">
        <f>VLOOKUP(K190,'Offence Database'!$A$7:$C$1360,3, )</f>
        <v>-</v>
      </c>
      <c r="X190" s="10" t="str">
        <f>VLOOKUP(L190,'Offence Database'!$A$7:$C$1360,3, )</f>
        <v>-</v>
      </c>
      <c r="Y190" s="10" t="str">
        <f>VLOOKUP(M190,'Offence Database'!$A$7:$C$1360,3, )</f>
        <v>-</v>
      </c>
      <c r="Z190" s="10" t="str">
        <f>VLOOKUP(N190,'Offence Database'!$A$7:$C$1360,3, )</f>
        <v>-</v>
      </c>
      <c r="AA190" s="10" t="str">
        <f>VLOOKUP(O190,'Offence Database'!$A$7:$C$1360,3, )</f>
        <v>-</v>
      </c>
      <c r="AB190" s="10">
        <f t="shared" ref="AB190:AG190" si="400">IF(V190="Non-Bailable",$AB$1,$AC$1)</f>
        <v>0</v>
      </c>
      <c r="AC190" s="10">
        <f t="shared" si="400"/>
        <v>0</v>
      </c>
      <c r="AD190" s="10">
        <f t="shared" si="400"/>
        <v>0</v>
      </c>
      <c r="AE190" s="10">
        <f t="shared" si="400"/>
        <v>0</v>
      </c>
      <c r="AF190" s="10">
        <f t="shared" si="400"/>
        <v>0</v>
      </c>
      <c r="AG190" s="10">
        <f t="shared" si="400"/>
        <v>0</v>
      </c>
      <c r="AH190" s="10">
        <f t="shared" si="1"/>
        <v>0</v>
      </c>
      <c r="AI190" s="17" t="str">
        <f t="shared" si="2"/>
        <v>Bailable</v>
      </c>
      <c r="AJ190" s="10" t="str">
        <f>VLOOKUP(J190,'Offence Database'!$A$7:$D$1360,4, )</f>
        <v>-</v>
      </c>
      <c r="AK190" s="10" t="str">
        <f>VLOOKUP(K190,'Offence Database'!$A$7:$D$1360,4, )</f>
        <v>-</v>
      </c>
      <c r="AL190" s="10" t="str">
        <f>VLOOKUP(L190,'Offence Database'!$A$7:$D$1360,4, )</f>
        <v>-</v>
      </c>
      <c r="AM190" s="10" t="str">
        <f>VLOOKUP(M190,'Offence Database'!$A$7:$D$1360,4, )</f>
        <v>-</v>
      </c>
      <c r="AN190" s="10" t="str">
        <f>VLOOKUP(N190,'Offence Database'!$A$7:$D$1360,4, )</f>
        <v>-</v>
      </c>
      <c r="AO190" s="10" t="str">
        <f>VLOOKUP(O190,'Offence Database'!$A$7:$D$1360,4, )</f>
        <v>-</v>
      </c>
      <c r="AP190" s="10">
        <f t="shared" ref="AP190:AU190" si="401">IF(AJ190="Non-Compoundable",$AB$1,$AC$1)</f>
        <v>0</v>
      </c>
      <c r="AQ190" s="10">
        <f t="shared" si="401"/>
        <v>0</v>
      </c>
      <c r="AR190" s="10">
        <f t="shared" si="401"/>
        <v>0</v>
      </c>
      <c r="AS190" s="10">
        <f t="shared" si="401"/>
        <v>0</v>
      </c>
      <c r="AT190" s="10">
        <f t="shared" si="401"/>
        <v>0</v>
      </c>
      <c r="AU190" s="10">
        <f t="shared" si="401"/>
        <v>0</v>
      </c>
      <c r="AV190" s="10">
        <f t="shared" si="4"/>
        <v>0</v>
      </c>
      <c r="AW190" s="17" t="str">
        <f t="shared" si="5"/>
        <v>Compoundable</v>
      </c>
      <c r="AX190" s="24"/>
      <c r="AY190" s="26">
        <f t="shared" si="6"/>
        <v>2</v>
      </c>
      <c r="AZ190" s="27">
        <f t="shared" si="7"/>
        <v>60</v>
      </c>
      <c r="BA190" s="28">
        <f t="shared" si="8"/>
        <v>0</v>
      </c>
      <c r="BB190" s="28">
        <f t="shared" ca="1" si="9"/>
        <v>0</v>
      </c>
      <c r="BC190" s="29" t="str">
        <f t="shared" si="10"/>
        <v>YES</v>
      </c>
      <c r="BD190" s="10" t="str">
        <f t="shared" si="11"/>
        <v>YES</v>
      </c>
      <c r="BE190" s="29" t="str">
        <f t="shared" ca="1" si="12"/>
        <v>NO</v>
      </c>
      <c r="BF190" s="29" t="str">
        <f t="shared" ca="1" si="13"/>
        <v>YES</v>
      </c>
      <c r="BG190" s="29" t="str">
        <f t="shared" ca="1" si="14"/>
        <v>YES</v>
      </c>
      <c r="BH190" s="29" t="str">
        <f t="shared" ca="1" si="15"/>
        <v>YES</v>
      </c>
      <c r="BI190" s="10">
        <f t="shared" ca="1" si="16"/>
        <v>1</v>
      </c>
      <c r="BJ190" s="28">
        <f t="shared" si="17"/>
        <v>0</v>
      </c>
      <c r="BK190" s="30">
        <f t="shared" si="18"/>
        <v>0</v>
      </c>
      <c r="BL190" s="31">
        <f t="shared" ca="1" si="19"/>
        <v>-119.72328767123288</v>
      </c>
      <c r="BM190" s="28">
        <f t="shared" si="20"/>
        <v>0</v>
      </c>
      <c r="BN190" s="28">
        <f t="shared" si="21"/>
        <v>0</v>
      </c>
      <c r="BO190" s="30">
        <f t="shared" si="22"/>
        <v>0</v>
      </c>
      <c r="BP190" s="31">
        <f t="shared" ca="1" si="23"/>
        <v>-119.72328767123288</v>
      </c>
      <c r="BQ190" s="32">
        <f t="shared" ca="1" si="24"/>
        <v>119.72328767123288</v>
      </c>
      <c r="BR190" s="32"/>
    </row>
    <row r="191" spans="1:70" ht="12" customHeight="1" x14ac:dyDescent="0.25">
      <c r="A191" s="10">
        <f t="shared" si="25"/>
        <v>190</v>
      </c>
      <c r="B191" s="11"/>
      <c r="C191" s="12"/>
      <c r="D191" s="13"/>
      <c r="E191" s="13"/>
      <c r="F191" s="13"/>
      <c r="G191" s="14"/>
      <c r="H191" s="15"/>
      <c r="I191" s="27"/>
      <c r="J191" s="17"/>
      <c r="K191" s="17"/>
      <c r="L191" s="17"/>
      <c r="M191" s="17"/>
      <c r="N191" s="17"/>
      <c r="O191" s="17"/>
      <c r="P191" s="10" t="str">
        <f>VLOOKUP(J191,'Offence Database'!$A$7:$B$1360,2, )</f>
        <v>-</v>
      </c>
      <c r="Q191" s="10" t="str">
        <f>VLOOKUP(K191,'Offence Database'!$A$7:$B$1360,2, )</f>
        <v>-</v>
      </c>
      <c r="R191" s="10" t="str">
        <f>VLOOKUP(L191,'Offence Database'!$A$7:$B$1360,2, )</f>
        <v>-</v>
      </c>
      <c r="S191" s="10" t="str">
        <f>VLOOKUP(M191,'Offence Database'!$A$7:$B$1360,2, )</f>
        <v>-</v>
      </c>
      <c r="T191" s="10" t="str">
        <f>VLOOKUP(N191,'Offence Database'!$A$7:$B$1360,2, )</f>
        <v>-</v>
      </c>
      <c r="U191" s="10" t="str">
        <f>VLOOKUP(O191,'Offence Database'!$A$7:$B$1360,2, )</f>
        <v>-</v>
      </c>
      <c r="V191" s="10" t="str">
        <f>VLOOKUP(J191,'Offence Database'!$A$7:$C$1360,3, )</f>
        <v>-</v>
      </c>
      <c r="W191" s="10" t="str">
        <f>VLOOKUP(K191,'Offence Database'!$A$7:$C$1360,3, )</f>
        <v>-</v>
      </c>
      <c r="X191" s="10" t="str">
        <f>VLOOKUP(L191,'Offence Database'!$A$7:$C$1360,3, )</f>
        <v>-</v>
      </c>
      <c r="Y191" s="10" t="str">
        <f>VLOOKUP(M191,'Offence Database'!$A$7:$C$1360,3, )</f>
        <v>-</v>
      </c>
      <c r="Z191" s="10" t="str">
        <f>VLOOKUP(N191,'Offence Database'!$A$7:$C$1360,3, )</f>
        <v>-</v>
      </c>
      <c r="AA191" s="10" t="str">
        <f>VLOOKUP(O191,'Offence Database'!$A$7:$C$1360,3, )</f>
        <v>-</v>
      </c>
      <c r="AB191" s="10">
        <f t="shared" ref="AB191:AG191" si="402">IF(V191="Non-Bailable",$AB$1,$AC$1)</f>
        <v>0</v>
      </c>
      <c r="AC191" s="10">
        <f t="shared" si="402"/>
        <v>0</v>
      </c>
      <c r="AD191" s="10">
        <f t="shared" si="402"/>
        <v>0</v>
      </c>
      <c r="AE191" s="10">
        <f t="shared" si="402"/>
        <v>0</v>
      </c>
      <c r="AF191" s="10">
        <f t="shared" si="402"/>
        <v>0</v>
      </c>
      <c r="AG191" s="10">
        <f t="shared" si="402"/>
        <v>0</v>
      </c>
      <c r="AH191" s="10">
        <f t="shared" si="1"/>
        <v>0</v>
      </c>
      <c r="AI191" s="17" t="str">
        <f t="shared" si="2"/>
        <v>Bailable</v>
      </c>
      <c r="AJ191" s="10" t="str">
        <f>VLOOKUP(J191,'Offence Database'!$A$7:$D$1360,4, )</f>
        <v>-</v>
      </c>
      <c r="AK191" s="10" t="str">
        <f>VLOOKUP(K191,'Offence Database'!$A$7:$D$1360,4, )</f>
        <v>-</v>
      </c>
      <c r="AL191" s="10" t="str">
        <f>VLOOKUP(L191,'Offence Database'!$A$7:$D$1360,4, )</f>
        <v>-</v>
      </c>
      <c r="AM191" s="10" t="str">
        <f>VLOOKUP(M191,'Offence Database'!$A$7:$D$1360,4, )</f>
        <v>-</v>
      </c>
      <c r="AN191" s="10" t="str">
        <f>VLOOKUP(N191,'Offence Database'!$A$7:$D$1360,4, )</f>
        <v>-</v>
      </c>
      <c r="AO191" s="10" t="str">
        <f>VLOOKUP(O191,'Offence Database'!$A$7:$D$1360,4, )</f>
        <v>-</v>
      </c>
      <c r="AP191" s="10">
        <f t="shared" ref="AP191:AU191" si="403">IF(AJ191="Non-Compoundable",$AB$1,$AC$1)</f>
        <v>0</v>
      </c>
      <c r="AQ191" s="10">
        <f t="shared" si="403"/>
        <v>0</v>
      </c>
      <c r="AR191" s="10">
        <f t="shared" si="403"/>
        <v>0</v>
      </c>
      <c r="AS191" s="10">
        <f t="shared" si="403"/>
        <v>0</v>
      </c>
      <c r="AT191" s="10">
        <f t="shared" si="403"/>
        <v>0</v>
      </c>
      <c r="AU191" s="10">
        <f t="shared" si="403"/>
        <v>0</v>
      </c>
      <c r="AV191" s="10">
        <f t="shared" si="4"/>
        <v>0</v>
      </c>
      <c r="AW191" s="17" t="str">
        <f t="shared" si="5"/>
        <v>Compoundable</v>
      </c>
      <c r="AX191" s="24"/>
      <c r="AY191" s="26">
        <f t="shared" si="6"/>
        <v>2</v>
      </c>
      <c r="AZ191" s="27">
        <f t="shared" si="7"/>
        <v>60</v>
      </c>
      <c r="BA191" s="28">
        <f t="shared" si="8"/>
        <v>0</v>
      </c>
      <c r="BB191" s="28">
        <f t="shared" ca="1" si="9"/>
        <v>0</v>
      </c>
      <c r="BC191" s="29" t="str">
        <f t="shared" si="10"/>
        <v>YES</v>
      </c>
      <c r="BD191" s="10" t="str">
        <f t="shared" si="11"/>
        <v>YES</v>
      </c>
      <c r="BE191" s="29" t="str">
        <f t="shared" ca="1" si="12"/>
        <v>NO</v>
      </c>
      <c r="BF191" s="29" t="str">
        <f t="shared" ca="1" si="13"/>
        <v>YES</v>
      </c>
      <c r="BG191" s="29" t="str">
        <f t="shared" ca="1" si="14"/>
        <v>YES</v>
      </c>
      <c r="BH191" s="29" t="str">
        <f t="shared" ca="1" si="15"/>
        <v>YES</v>
      </c>
      <c r="BI191" s="10">
        <f t="shared" ca="1" si="16"/>
        <v>1</v>
      </c>
      <c r="BJ191" s="28">
        <f t="shared" si="17"/>
        <v>0</v>
      </c>
      <c r="BK191" s="30">
        <f t="shared" si="18"/>
        <v>0</v>
      </c>
      <c r="BL191" s="31">
        <f t="shared" ca="1" si="19"/>
        <v>-119.72328767123288</v>
      </c>
      <c r="BM191" s="28">
        <f t="shared" si="20"/>
        <v>0</v>
      </c>
      <c r="BN191" s="28">
        <f t="shared" si="21"/>
        <v>0</v>
      </c>
      <c r="BO191" s="30">
        <f t="shared" si="22"/>
        <v>0</v>
      </c>
      <c r="BP191" s="31">
        <f t="shared" ca="1" si="23"/>
        <v>-119.72328767123288</v>
      </c>
      <c r="BQ191" s="32">
        <f t="shared" ca="1" si="24"/>
        <v>119.72328767123288</v>
      </c>
      <c r="BR191" s="32"/>
    </row>
    <row r="192" spans="1:70" ht="12" customHeight="1" x14ac:dyDescent="0.25">
      <c r="A192" s="10">
        <f t="shared" si="25"/>
        <v>191</v>
      </c>
      <c r="B192" s="11"/>
      <c r="C192" s="12"/>
      <c r="D192" s="13"/>
      <c r="E192" s="13"/>
      <c r="F192" s="13"/>
      <c r="G192" s="14"/>
      <c r="H192" s="15"/>
      <c r="I192" s="27"/>
      <c r="J192" s="17"/>
      <c r="K192" s="17"/>
      <c r="L192" s="17"/>
      <c r="M192" s="17"/>
      <c r="N192" s="17"/>
      <c r="O192" s="17"/>
      <c r="P192" s="10" t="str">
        <f>VLOOKUP(J192,'Offence Database'!$A$7:$B$1360,2, )</f>
        <v>-</v>
      </c>
      <c r="Q192" s="10" t="str">
        <f>VLOOKUP(K192,'Offence Database'!$A$7:$B$1360,2, )</f>
        <v>-</v>
      </c>
      <c r="R192" s="10" t="str">
        <f>VLOOKUP(L192,'Offence Database'!$A$7:$B$1360,2, )</f>
        <v>-</v>
      </c>
      <c r="S192" s="10" t="str">
        <f>VLOOKUP(M192,'Offence Database'!$A$7:$B$1360,2, )</f>
        <v>-</v>
      </c>
      <c r="T192" s="10" t="str">
        <f>VLOOKUP(N192,'Offence Database'!$A$7:$B$1360,2, )</f>
        <v>-</v>
      </c>
      <c r="U192" s="10" t="str">
        <f>VLOOKUP(O192,'Offence Database'!$A$7:$B$1360,2, )</f>
        <v>-</v>
      </c>
      <c r="V192" s="10" t="str">
        <f>VLOOKUP(J192,'Offence Database'!$A$7:$C$1360,3, )</f>
        <v>-</v>
      </c>
      <c r="W192" s="10" t="str">
        <f>VLOOKUP(K192,'Offence Database'!$A$7:$C$1360,3, )</f>
        <v>-</v>
      </c>
      <c r="X192" s="10" t="str">
        <f>VLOOKUP(L192,'Offence Database'!$A$7:$C$1360,3, )</f>
        <v>-</v>
      </c>
      <c r="Y192" s="10" t="str">
        <f>VLOOKUP(M192,'Offence Database'!$A$7:$C$1360,3, )</f>
        <v>-</v>
      </c>
      <c r="Z192" s="10" t="str">
        <f>VLOOKUP(N192,'Offence Database'!$A$7:$C$1360,3, )</f>
        <v>-</v>
      </c>
      <c r="AA192" s="10" t="str">
        <f>VLOOKUP(O192,'Offence Database'!$A$7:$C$1360,3, )</f>
        <v>-</v>
      </c>
      <c r="AB192" s="10">
        <f t="shared" ref="AB192:AG192" si="404">IF(V192="Non-Bailable",$AB$1,$AC$1)</f>
        <v>0</v>
      </c>
      <c r="AC192" s="10">
        <f t="shared" si="404"/>
        <v>0</v>
      </c>
      <c r="AD192" s="10">
        <f t="shared" si="404"/>
        <v>0</v>
      </c>
      <c r="AE192" s="10">
        <f t="shared" si="404"/>
        <v>0</v>
      </c>
      <c r="AF192" s="10">
        <f t="shared" si="404"/>
        <v>0</v>
      </c>
      <c r="AG192" s="10">
        <f t="shared" si="404"/>
        <v>0</v>
      </c>
      <c r="AH192" s="10">
        <f t="shared" si="1"/>
        <v>0</v>
      </c>
      <c r="AI192" s="17" t="str">
        <f t="shared" si="2"/>
        <v>Bailable</v>
      </c>
      <c r="AJ192" s="10" t="str">
        <f>VLOOKUP(J192,'Offence Database'!$A$7:$D$1360,4, )</f>
        <v>-</v>
      </c>
      <c r="AK192" s="10" t="str">
        <f>VLOOKUP(K192,'Offence Database'!$A$7:$D$1360,4, )</f>
        <v>-</v>
      </c>
      <c r="AL192" s="10" t="str">
        <f>VLOOKUP(L192,'Offence Database'!$A$7:$D$1360,4, )</f>
        <v>-</v>
      </c>
      <c r="AM192" s="10" t="str">
        <f>VLOOKUP(M192,'Offence Database'!$A$7:$D$1360,4, )</f>
        <v>-</v>
      </c>
      <c r="AN192" s="10" t="str">
        <f>VLOOKUP(N192,'Offence Database'!$A$7:$D$1360,4, )</f>
        <v>-</v>
      </c>
      <c r="AO192" s="10" t="str">
        <f>VLOOKUP(O192,'Offence Database'!$A$7:$D$1360,4, )</f>
        <v>-</v>
      </c>
      <c r="AP192" s="10">
        <f t="shared" ref="AP192:AU192" si="405">IF(AJ192="Non-Compoundable",$AB$1,$AC$1)</f>
        <v>0</v>
      </c>
      <c r="AQ192" s="10">
        <f t="shared" si="405"/>
        <v>0</v>
      </c>
      <c r="AR192" s="10">
        <f t="shared" si="405"/>
        <v>0</v>
      </c>
      <c r="AS192" s="10">
        <f t="shared" si="405"/>
        <v>0</v>
      </c>
      <c r="AT192" s="10">
        <f t="shared" si="405"/>
        <v>0</v>
      </c>
      <c r="AU192" s="10">
        <f t="shared" si="405"/>
        <v>0</v>
      </c>
      <c r="AV192" s="10">
        <f t="shared" si="4"/>
        <v>0</v>
      </c>
      <c r="AW192" s="17" t="str">
        <f t="shared" si="5"/>
        <v>Compoundable</v>
      </c>
      <c r="AX192" s="24"/>
      <c r="AY192" s="26">
        <f t="shared" si="6"/>
        <v>2</v>
      </c>
      <c r="AZ192" s="27">
        <f t="shared" si="7"/>
        <v>60</v>
      </c>
      <c r="BA192" s="28">
        <f t="shared" si="8"/>
        <v>0</v>
      </c>
      <c r="BB192" s="28">
        <f t="shared" ca="1" si="9"/>
        <v>0</v>
      </c>
      <c r="BC192" s="29" t="str">
        <f t="shared" si="10"/>
        <v>YES</v>
      </c>
      <c r="BD192" s="10" t="str">
        <f t="shared" si="11"/>
        <v>YES</v>
      </c>
      <c r="BE192" s="29" t="str">
        <f t="shared" ca="1" si="12"/>
        <v>NO</v>
      </c>
      <c r="BF192" s="29" t="str">
        <f t="shared" ca="1" si="13"/>
        <v>YES</v>
      </c>
      <c r="BG192" s="29" t="str">
        <f t="shared" ca="1" si="14"/>
        <v>YES</v>
      </c>
      <c r="BH192" s="29" t="str">
        <f t="shared" ca="1" si="15"/>
        <v>YES</v>
      </c>
      <c r="BI192" s="10">
        <f t="shared" ca="1" si="16"/>
        <v>1</v>
      </c>
      <c r="BJ192" s="28">
        <f t="shared" si="17"/>
        <v>0</v>
      </c>
      <c r="BK192" s="30">
        <f t="shared" si="18"/>
        <v>0</v>
      </c>
      <c r="BL192" s="31">
        <f t="shared" ca="1" si="19"/>
        <v>-119.72328767123288</v>
      </c>
      <c r="BM192" s="28">
        <f t="shared" si="20"/>
        <v>0</v>
      </c>
      <c r="BN192" s="28">
        <f t="shared" si="21"/>
        <v>0</v>
      </c>
      <c r="BO192" s="30">
        <f t="shared" si="22"/>
        <v>0</v>
      </c>
      <c r="BP192" s="31">
        <f t="shared" ca="1" si="23"/>
        <v>-119.72328767123288</v>
      </c>
      <c r="BQ192" s="32">
        <f t="shared" ca="1" si="24"/>
        <v>119.72328767123288</v>
      </c>
      <c r="BR192" s="32"/>
    </row>
    <row r="193" spans="1:70" ht="12" customHeight="1" x14ac:dyDescent="0.25">
      <c r="A193" s="10">
        <f t="shared" si="25"/>
        <v>192</v>
      </c>
      <c r="B193" s="11"/>
      <c r="C193" s="12"/>
      <c r="D193" s="13"/>
      <c r="E193" s="13"/>
      <c r="F193" s="13"/>
      <c r="G193" s="14"/>
      <c r="H193" s="15"/>
      <c r="I193" s="27"/>
      <c r="J193" s="17"/>
      <c r="K193" s="17"/>
      <c r="L193" s="17"/>
      <c r="M193" s="17"/>
      <c r="N193" s="17"/>
      <c r="O193" s="17"/>
      <c r="P193" s="10" t="str">
        <f>VLOOKUP(J193,'Offence Database'!$A$7:$B$1360,2, )</f>
        <v>-</v>
      </c>
      <c r="Q193" s="10" t="str">
        <f>VLOOKUP(K193,'Offence Database'!$A$7:$B$1360,2, )</f>
        <v>-</v>
      </c>
      <c r="R193" s="10" t="str">
        <f>VLOOKUP(L193,'Offence Database'!$A$7:$B$1360,2, )</f>
        <v>-</v>
      </c>
      <c r="S193" s="10" t="str">
        <f>VLOOKUP(M193,'Offence Database'!$A$7:$B$1360,2, )</f>
        <v>-</v>
      </c>
      <c r="T193" s="10" t="str">
        <f>VLOOKUP(N193,'Offence Database'!$A$7:$B$1360,2, )</f>
        <v>-</v>
      </c>
      <c r="U193" s="10" t="str">
        <f>VLOOKUP(O193,'Offence Database'!$A$7:$B$1360,2, )</f>
        <v>-</v>
      </c>
      <c r="V193" s="10" t="str">
        <f>VLOOKUP(J193,'Offence Database'!$A$7:$C$1360,3, )</f>
        <v>-</v>
      </c>
      <c r="W193" s="10" t="str">
        <f>VLOOKUP(K193,'Offence Database'!$A$7:$C$1360,3, )</f>
        <v>-</v>
      </c>
      <c r="X193" s="10" t="str">
        <f>VLOOKUP(L193,'Offence Database'!$A$7:$C$1360,3, )</f>
        <v>-</v>
      </c>
      <c r="Y193" s="10" t="str">
        <f>VLOOKUP(M193,'Offence Database'!$A$7:$C$1360,3, )</f>
        <v>-</v>
      </c>
      <c r="Z193" s="10" t="str">
        <f>VLOOKUP(N193,'Offence Database'!$A$7:$C$1360,3, )</f>
        <v>-</v>
      </c>
      <c r="AA193" s="10" t="str">
        <f>VLOOKUP(O193,'Offence Database'!$A$7:$C$1360,3, )</f>
        <v>-</v>
      </c>
      <c r="AB193" s="10">
        <f t="shared" ref="AB193:AG193" si="406">IF(V193="Non-Bailable",$AB$1,$AC$1)</f>
        <v>0</v>
      </c>
      <c r="AC193" s="10">
        <f t="shared" si="406"/>
        <v>0</v>
      </c>
      <c r="AD193" s="10">
        <f t="shared" si="406"/>
        <v>0</v>
      </c>
      <c r="AE193" s="10">
        <f t="shared" si="406"/>
        <v>0</v>
      </c>
      <c r="AF193" s="10">
        <f t="shared" si="406"/>
        <v>0</v>
      </c>
      <c r="AG193" s="10">
        <f t="shared" si="406"/>
        <v>0</v>
      </c>
      <c r="AH193" s="10">
        <f t="shared" si="1"/>
        <v>0</v>
      </c>
      <c r="AI193" s="17" t="str">
        <f t="shared" si="2"/>
        <v>Bailable</v>
      </c>
      <c r="AJ193" s="10" t="str">
        <f>VLOOKUP(J193,'Offence Database'!$A$7:$D$1360,4, )</f>
        <v>-</v>
      </c>
      <c r="AK193" s="10" t="str">
        <f>VLOOKUP(K193,'Offence Database'!$A$7:$D$1360,4, )</f>
        <v>-</v>
      </c>
      <c r="AL193" s="10" t="str">
        <f>VLOOKUP(L193,'Offence Database'!$A$7:$D$1360,4, )</f>
        <v>-</v>
      </c>
      <c r="AM193" s="10" t="str">
        <f>VLOOKUP(M193,'Offence Database'!$A$7:$D$1360,4, )</f>
        <v>-</v>
      </c>
      <c r="AN193" s="10" t="str">
        <f>VLOOKUP(N193,'Offence Database'!$A$7:$D$1360,4, )</f>
        <v>-</v>
      </c>
      <c r="AO193" s="10" t="str">
        <f>VLOOKUP(O193,'Offence Database'!$A$7:$D$1360,4, )</f>
        <v>-</v>
      </c>
      <c r="AP193" s="10">
        <f t="shared" ref="AP193:AU193" si="407">IF(AJ193="Non-Compoundable",$AB$1,$AC$1)</f>
        <v>0</v>
      </c>
      <c r="AQ193" s="10">
        <f t="shared" si="407"/>
        <v>0</v>
      </c>
      <c r="AR193" s="10">
        <f t="shared" si="407"/>
        <v>0</v>
      </c>
      <c r="AS193" s="10">
        <f t="shared" si="407"/>
        <v>0</v>
      </c>
      <c r="AT193" s="10">
        <f t="shared" si="407"/>
        <v>0</v>
      </c>
      <c r="AU193" s="10">
        <f t="shared" si="407"/>
        <v>0</v>
      </c>
      <c r="AV193" s="10">
        <f t="shared" si="4"/>
        <v>0</v>
      </c>
      <c r="AW193" s="17" t="str">
        <f t="shared" si="5"/>
        <v>Compoundable</v>
      </c>
      <c r="AX193" s="24"/>
      <c r="AY193" s="26">
        <f t="shared" si="6"/>
        <v>2</v>
      </c>
      <c r="AZ193" s="27">
        <f t="shared" si="7"/>
        <v>60</v>
      </c>
      <c r="BA193" s="28">
        <f t="shared" si="8"/>
        <v>0</v>
      </c>
      <c r="BB193" s="28">
        <f t="shared" ca="1" si="9"/>
        <v>0</v>
      </c>
      <c r="BC193" s="29" t="str">
        <f t="shared" si="10"/>
        <v>YES</v>
      </c>
      <c r="BD193" s="10" t="str">
        <f t="shared" si="11"/>
        <v>YES</v>
      </c>
      <c r="BE193" s="29" t="str">
        <f t="shared" ca="1" si="12"/>
        <v>NO</v>
      </c>
      <c r="BF193" s="29" t="str">
        <f t="shared" ca="1" si="13"/>
        <v>YES</v>
      </c>
      <c r="BG193" s="29" t="str">
        <f t="shared" ca="1" si="14"/>
        <v>YES</v>
      </c>
      <c r="BH193" s="29" t="str">
        <f t="shared" ca="1" si="15"/>
        <v>YES</v>
      </c>
      <c r="BI193" s="10">
        <f t="shared" ca="1" si="16"/>
        <v>1</v>
      </c>
      <c r="BJ193" s="28">
        <f t="shared" si="17"/>
        <v>0</v>
      </c>
      <c r="BK193" s="30">
        <f t="shared" si="18"/>
        <v>0</v>
      </c>
      <c r="BL193" s="31">
        <f t="shared" ca="1" si="19"/>
        <v>-119.72328767123288</v>
      </c>
      <c r="BM193" s="28">
        <f t="shared" si="20"/>
        <v>0</v>
      </c>
      <c r="BN193" s="28">
        <f t="shared" si="21"/>
        <v>0</v>
      </c>
      <c r="BO193" s="30">
        <f t="shared" si="22"/>
        <v>0</v>
      </c>
      <c r="BP193" s="31">
        <f t="shared" ca="1" si="23"/>
        <v>-119.72328767123288</v>
      </c>
      <c r="BQ193" s="32">
        <f t="shared" ca="1" si="24"/>
        <v>119.72328767123288</v>
      </c>
      <c r="BR193" s="32"/>
    </row>
    <row r="194" spans="1:70" ht="12" customHeight="1" x14ac:dyDescent="0.25">
      <c r="A194" s="10">
        <f t="shared" si="25"/>
        <v>193</v>
      </c>
      <c r="B194" s="11"/>
      <c r="C194" s="12"/>
      <c r="D194" s="13"/>
      <c r="E194" s="13"/>
      <c r="F194" s="13"/>
      <c r="G194" s="14"/>
      <c r="H194" s="15"/>
      <c r="I194" s="27"/>
      <c r="J194" s="17"/>
      <c r="K194" s="17"/>
      <c r="L194" s="17"/>
      <c r="M194" s="17"/>
      <c r="N194" s="17"/>
      <c r="O194" s="17"/>
      <c r="P194" s="10" t="str">
        <f>VLOOKUP(J194,'Offence Database'!$A$7:$B$1360,2, )</f>
        <v>-</v>
      </c>
      <c r="Q194" s="10" t="str">
        <f>VLOOKUP(K194,'Offence Database'!$A$7:$B$1360,2, )</f>
        <v>-</v>
      </c>
      <c r="R194" s="10" t="str">
        <f>VLOOKUP(L194,'Offence Database'!$A$7:$B$1360,2, )</f>
        <v>-</v>
      </c>
      <c r="S194" s="10" t="str">
        <f>VLOOKUP(M194,'Offence Database'!$A$7:$B$1360,2, )</f>
        <v>-</v>
      </c>
      <c r="T194" s="10" t="str">
        <f>VLOOKUP(N194,'Offence Database'!$A$7:$B$1360,2, )</f>
        <v>-</v>
      </c>
      <c r="U194" s="10" t="str">
        <f>VLOOKUP(O194,'Offence Database'!$A$7:$B$1360,2, )</f>
        <v>-</v>
      </c>
      <c r="V194" s="10" t="str">
        <f>VLOOKUP(J194,'Offence Database'!$A$7:$C$1360,3, )</f>
        <v>-</v>
      </c>
      <c r="W194" s="10" t="str">
        <f>VLOOKUP(K194,'Offence Database'!$A$7:$C$1360,3, )</f>
        <v>-</v>
      </c>
      <c r="X194" s="10" t="str">
        <f>VLOOKUP(L194,'Offence Database'!$A$7:$C$1360,3, )</f>
        <v>-</v>
      </c>
      <c r="Y194" s="10" t="str">
        <f>VLOOKUP(M194,'Offence Database'!$A$7:$C$1360,3, )</f>
        <v>-</v>
      </c>
      <c r="Z194" s="10" t="str">
        <f>VLOOKUP(N194,'Offence Database'!$A$7:$C$1360,3, )</f>
        <v>-</v>
      </c>
      <c r="AA194" s="10" t="str">
        <f>VLOOKUP(O194,'Offence Database'!$A$7:$C$1360,3, )</f>
        <v>-</v>
      </c>
      <c r="AB194" s="10">
        <f t="shared" ref="AB194:AG194" si="408">IF(V194="Non-Bailable",$AB$1,$AC$1)</f>
        <v>0</v>
      </c>
      <c r="AC194" s="10">
        <f t="shared" si="408"/>
        <v>0</v>
      </c>
      <c r="AD194" s="10">
        <f t="shared" si="408"/>
        <v>0</v>
      </c>
      <c r="AE194" s="10">
        <f t="shared" si="408"/>
        <v>0</v>
      </c>
      <c r="AF194" s="10">
        <f t="shared" si="408"/>
        <v>0</v>
      </c>
      <c r="AG194" s="10">
        <f t="shared" si="408"/>
        <v>0</v>
      </c>
      <c r="AH194" s="10">
        <f t="shared" si="1"/>
        <v>0</v>
      </c>
      <c r="AI194" s="17" t="str">
        <f t="shared" si="2"/>
        <v>Bailable</v>
      </c>
      <c r="AJ194" s="10" t="str">
        <f>VLOOKUP(J194,'Offence Database'!$A$7:$D$1360,4, )</f>
        <v>-</v>
      </c>
      <c r="AK194" s="10" t="str">
        <f>VLOOKUP(K194,'Offence Database'!$A$7:$D$1360,4, )</f>
        <v>-</v>
      </c>
      <c r="AL194" s="10" t="str">
        <f>VLOOKUP(L194,'Offence Database'!$A$7:$D$1360,4, )</f>
        <v>-</v>
      </c>
      <c r="AM194" s="10" t="str">
        <f>VLOOKUP(M194,'Offence Database'!$A$7:$D$1360,4, )</f>
        <v>-</v>
      </c>
      <c r="AN194" s="10" t="str">
        <f>VLOOKUP(N194,'Offence Database'!$A$7:$D$1360,4, )</f>
        <v>-</v>
      </c>
      <c r="AO194" s="10" t="str">
        <f>VLOOKUP(O194,'Offence Database'!$A$7:$D$1360,4, )</f>
        <v>-</v>
      </c>
      <c r="AP194" s="10">
        <f t="shared" ref="AP194:AU194" si="409">IF(AJ194="Non-Compoundable",$AB$1,$AC$1)</f>
        <v>0</v>
      </c>
      <c r="AQ194" s="10">
        <f t="shared" si="409"/>
        <v>0</v>
      </c>
      <c r="AR194" s="10">
        <f t="shared" si="409"/>
        <v>0</v>
      </c>
      <c r="AS194" s="10">
        <f t="shared" si="409"/>
        <v>0</v>
      </c>
      <c r="AT194" s="10">
        <f t="shared" si="409"/>
        <v>0</v>
      </c>
      <c r="AU194" s="10">
        <f t="shared" si="409"/>
        <v>0</v>
      </c>
      <c r="AV194" s="10">
        <f t="shared" si="4"/>
        <v>0</v>
      </c>
      <c r="AW194" s="17" t="str">
        <f t="shared" si="5"/>
        <v>Compoundable</v>
      </c>
      <c r="AX194" s="24"/>
      <c r="AY194" s="26">
        <f t="shared" si="6"/>
        <v>2</v>
      </c>
      <c r="AZ194" s="27">
        <f t="shared" si="7"/>
        <v>60</v>
      </c>
      <c r="BA194" s="28">
        <f t="shared" si="8"/>
        <v>0</v>
      </c>
      <c r="BB194" s="28">
        <f t="shared" ca="1" si="9"/>
        <v>0</v>
      </c>
      <c r="BC194" s="29" t="str">
        <f t="shared" si="10"/>
        <v>YES</v>
      </c>
      <c r="BD194" s="10" t="str">
        <f t="shared" si="11"/>
        <v>YES</v>
      </c>
      <c r="BE194" s="29" t="str">
        <f t="shared" ca="1" si="12"/>
        <v>NO</v>
      </c>
      <c r="BF194" s="29" t="str">
        <f t="shared" ca="1" si="13"/>
        <v>YES</v>
      </c>
      <c r="BG194" s="29" t="str">
        <f t="shared" ca="1" si="14"/>
        <v>YES</v>
      </c>
      <c r="BH194" s="29" t="str">
        <f t="shared" ca="1" si="15"/>
        <v>YES</v>
      </c>
      <c r="BI194" s="10">
        <f t="shared" ca="1" si="16"/>
        <v>1</v>
      </c>
      <c r="BJ194" s="28">
        <f t="shared" si="17"/>
        <v>0</v>
      </c>
      <c r="BK194" s="30">
        <f t="shared" si="18"/>
        <v>0</v>
      </c>
      <c r="BL194" s="31">
        <f t="shared" ca="1" si="19"/>
        <v>-119.72328767123288</v>
      </c>
      <c r="BM194" s="28">
        <f t="shared" si="20"/>
        <v>0</v>
      </c>
      <c r="BN194" s="28">
        <f t="shared" si="21"/>
        <v>0</v>
      </c>
      <c r="BO194" s="30">
        <f t="shared" si="22"/>
        <v>0</v>
      </c>
      <c r="BP194" s="31">
        <f t="shared" ca="1" si="23"/>
        <v>-119.72328767123288</v>
      </c>
      <c r="BQ194" s="32">
        <f t="shared" ca="1" si="24"/>
        <v>119.72328767123288</v>
      </c>
      <c r="BR194" s="32"/>
    </row>
    <row r="195" spans="1:70" ht="12" customHeight="1" x14ac:dyDescent="0.25">
      <c r="A195" s="10">
        <f t="shared" si="25"/>
        <v>194</v>
      </c>
      <c r="B195" s="11"/>
      <c r="C195" s="12"/>
      <c r="D195" s="13"/>
      <c r="E195" s="13"/>
      <c r="F195" s="13"/>
      <c r="G195" s="14"/>
      <c r="H195" s="15"/>
      <c r="I195" s="27"/>
      <c r="J195" s="17"/>
      <c r="K195" s="17"/>
      <c r="L195" s="17"/>
      <c r="M195" s="17"/>
      <c r="N195" s="17"/>
      <c r="O195" s="17"/>
      <c r="P195" s="10" t="str">
        <f>VLOOKUP(J195,'Offence Database'!$A$7:$B$1360,2, )</f>
        <v>-</v>
      </c>
      <c r="Q195" s="10" t="str">
        <f>VLOOKUP(K195,'Offence Database'!$A$7:$B$1360,2, )</f>
        <v>-</v>
      </c>
      <c r="R195" s="10" t="str">
        <f>VLOOKUP(L195,'Offence Database'!$A$7:$B$1360,2, )</f>
        <v>-</v>
      </c>
      <c r="S195" s="10" t="str">
        <f>VLOOKUP(M195,'Offence Database'!$A$7:$B$1360,2, )</f>
        <v>-</v>
      </c>
      <c r="T195" s="10" t="str">
        <f>VLOOKUP(N195,'Offence Database'!$A$7:$B$1360,2, )</f>
        <v>-</v>
      </c>
      <c r="U195" s="10" t="str">
        <f>VLOOKUP(O195,'Offence Database'!$A$7:$B$1360,2, )</f>
        <v>-</v>
      </c>
      <c r="V195" s="10" t="str">
        <f>VLOOKUP(J195,'Offence Database'!$A$7:$C$1360,3, )</f>
        <v>-</v>
      </c>
      <c r="W195" s="10" t="str">
        <f>VLOOKUP(K195,'Offence Database'!$A$7:$C$1360,3, )</f>
        <v>-</v>
      </c>
      <c r="X195" s="10" t="str">
        <f>VLOOKUP(L195,'Offence Database'!$A$7:$C$1360,3, )</f>
        <v>-</v>
      </c>
      <c r="Y195" s="10" t="str">
        <f>VLOOKUP(M195,'Offence Database'!$A$7:$C$1360,3, )</f>
        <v>-</v>
      </c>
      <c r="Z195" s="10" t="str">
        <f>VLOOKUP(N195,'Offence Database'!$A$7:$C$1360,3, )</f>
        <v>-</v>
      </c>
      <c r="AA195" s="10" t="str">
        <f>VLOOKUP(O195,'Offence Database'!$A$7:$C$1360,3, )</f>
        <v>-</v>
      </c>
      <c r="AB195" s="10">
        <f t="shared" ref="AB195:AG195" si="410">IF(V195="Non-Bailable",$AB$1,$AC$1)</f>
        <v>0</v>
      </c>
      <c r="AC195" s="10">
        <f t="shared" si="410"/>
        <v>0</v>
      </c>
      <c r="AD195" s="10">
        <f t="shared" si="410"/>
        <v>0</v>
      </c>
      <c r="AE195" s="10">
        <f t="shared" si="410"/>
        <v>0</v>
      </c>
      <c r="AF195" s="10">
        <f t="shared" si="410"/>
        <v>0</v>
      </c>
      <c r="AG195" s="10">
        <f t="shared" si="410"/>
        <v>0</v>
      </c>
      <c r="AH195" s="10">
        <f t="shared" si="1"/>
        <v>0</v>
      </c>
      <c r="AI195" s="17" t="str">
        <f t="shared" si="2"/>
        <v>Bailable</v>
      </c>
      <c r="AJ195" s="10" t="str">
        <f>VLOOKUP(J195,'Offence Database'!$A$7:$D$1360,4, )</f>
        <v>-</v>
      </c>
      <c r="AK195" s="10" t="str">
        <f>VLOOKUP(K195,'Offence Database'!$A$7:$D$1360,4, )</f>
        <v>-</v>
      </c>
      <c r="AL195" s="10" t="str">
        <f>VLOOKUP(L195,'Offence Database'!$A$7:$D$1360,4, )</f>
        <v>-</v>
      </c>
      <c r="AM195" s="10" t="str">
        <f>VLOOKUP(M195,'Offence Database'!$A$7:$D$1360,4, )</f>
        <v>-</v>
      </c>
      <c r="AN195" s="10" t="str">
        <f>VLOOKUP(N195,'Offence Database'!$A$7:$D$1360,4, )</f>
        <v>-</v>
      </c>
      <c r="AO195" s="10" t="str">
        <f>VLOOKUP(O195,'Offence Database'!$A$7:$D$1360,4, )</f>
        <v>-</v>
      </c>
      <c r="AP195" s="10">
        <f t="shared" ref="AP195:AU195" si="411">IF(AJ195="Non-Compoundable",$AB$1,$AC$1)</f>
        <v>0</v>
      </c>
      <c r="AQ195" s="10">
        <f t="shared" si="411"/>
        <v>0</v>
      </c>
      <c r="AR195" s="10">
        <f t="shared" si="411"/>
        <v>0</v>
      </c>
      <c r="AS195" s="10">
        <f t="shared" si="411"/>
        <v>0</v>
      </c>
      <c r="AT195" s="10">
        <f t="shared" si="411"/>
        <v>0</v>
      </c>
      <c r="AU195" s="10">
        <f t="shared" si="411"/>
        <v>0</v>
      </c>
      <c r="AV195" s="10">
        <f t="shared" si="4"/>
        <v>0</v>
      </c>
      <c r="AW195" s="17" t="str">
        <f t="shared" si="5"/>
        <v>Compoundable</v>
      </c>
      <c r="AX195" s="24"/>
      <c r="AY195" s="26">
        <f t="shared" si="6"/>
        <v>2</v>
      </c>
      <c r="AZ195" s="27">
        <f t="shared" si="7"/>
        <v>60</v>
      </c>
      <c r="BA195" s="28">
        <f t="shared" si="8"/>
        <v>0</v>
      </c>
      <c r="BB195" s="28">
        <f t="shared" ca="1" si="9"/>
        <v>0</v>
      </c>
      <c r="BC195" s="29" t="str">
        <f t="shared" si="10"/>
        <v>YES</v>
      </c>
      <c r="BD195" s="10" t="str">
        <f t="shared" si="11"/>
        <v>YES</v>
      </c>
      <c r="BE195" s="29" t="str">
        <f t="shared" ca="1" si="12"/>
        <v>NO</v>
      </c>
      <c r="BF195" s="29" t="str">
        <f t="shared" ca="1" si="13"/>
        <v>YES</v>
      </c>
      <c r="BG195" s="29" t="str">
        <f t="shared" ca="1" si="14"/>
        <v>YES</v>
      </c>
      <c r="BH195" s="29" t="str">
        <f t="shared" ca="1" si="15"/>
        <v>YES</v>
      </c>
      <c r="BI195" s="10">
        <f t="shared" ca="1" si="16"/>
        <v>1</v>
      </c>
      <c r="BJ195" s="28">
        <f t="shared" si="17"/>
        <v>0</v>
      </c>
      <c r="BK195" s="30">
        <f t="shared" si="18"/>
        <v>0</v>
      </c>
      <c r="BL195" s="31">
        <f t="shared" ca="1" si="19"/>
        <v>-119.72328767123288</v>
      </c>
      <c r="BM195" s="28">
        <f t="shared" si="20"/>
        <v>0</v>
      </c>
      <c r="BN195" s="28">
        <f t="shared" si="21"/>
        <v>0</v>
      </c>
      <c r="BO195" s="30">
        <f t="shared" si="22"/>
        <v>0</v>
      </c>
      <c r="BP195" s="31">
        <f t="shared" ca="1" si="23"/>
        <v>-119.72328767123288</v>
      </c>
      <c r="BQ195" s="32">
        <f t="shared" ca="1" si="24"/>
        <v>119.72328767123288</v>
      </c>
      <c r="BR195" s="32"/>
    </row>
    <row r="196" spans="1:70" ht="12" customHeight="1" x14ac:dyDescent="0.25">
      <c r="A196" s="10">
        <f t="shared" si="25"/>
        <v>195</v>
      </c>
      <c r="B196" s="11"/>
      <c r="C196" s="12"/>
      <c r="D196" s="13"/>
      <c r="E196" s="13"/>
      <c r="F196" s="13"/>
      <c r="G196" s="14"/>
      <c r="H196" s="15"/>
      <c r="I196" s="27"/>
      <c r="J196" s="17"/>
      <c r="K196" s="17"/>
      <c r="L196" s="17"/>
      <c r="M196" s="17"/>
      <c r="N196" s="17"/>
      <c r="O196" s="17"/>
      <c r="P196" s="10" t="str">
        <f>VLOOKUP(J196,'Offence Database'!$A$7:$B$1360,2, )</f>
        <v>-</v>
      </c>
      <c r="Q196" s="10" t="str">
        <f>VLOOKUP(K196,'Offence Database'!$A$7:$B$1360,2, )</f>
        <v>-</v>
      </c>
      <c r="R196" s="10" t="str">
        <f>VLOOKUP(L196,'Offence Database'!$A$7:$B$1360,2, )</f>
        <v>-</v>
      </c>
      <c r="S196" s="10" t="str">
        <f>VLOOKUP(M196,'Offence Database'!$A$7:$B$1360,2, )</f>
        <v>-</v>
      </c>
      <c r="T196" s="10" t="str">
        <f>VLOOKUP(N196,'Offence Database'!$A$7:$B$1360,2, )</f>
        <v>-</v>
      </c>
      <c r="U196" s="10" t="str">
        <f>VLOOKUP(O196,'Offence Database'!$A$7:$B$1360,2, )</f>
        <v>-</v>
      </c>
      <c r="V196" s="10" t="str">
        <f>VLOOKUP(J196,'Offence Database'!$A$7:$C$1360,3, )</f>
        <v>-</v>
      </c>
      <c r="W196" s="10" t="str">
        <f>VLOOKUP(K196,'Offence Database'!$A$7:$C$1360,3, )</f>
        <v>-</v>
      </c>
      <c r="X196" s="10" t="str">
        <f>VLOOKUP(L196,'Offence Database'!$A$7:$C$1360,3, )</f>
        <v>-</v>
      </c>
      <c r="Y196" s="10" t="str">
        <f>VLOOKUP(M196,'Offence Database'!$A$7:$C$1360,3, )</f>
        <v>-</v>
      </c>
      <c r="Z196" s="10" t="str">
        <f>VLOOKUP(N196,'Offence Database'!$A$7:$C$1360,3, )</f>
        <v>-</v>
      </c>
      <c r="AA196" s="10" t="str">
        <f>VLOOKUP(O196,'Offence Database'!$A$7:$C$1360,3, )</f>
        <v>-</v>
      </c>
      <c r="AB196" s="10">
        <f t="shared" ref="AB196:AG196" si="412">IF(V196="Non-Bailable",$AB$1,$AC$1)</f>
        <v>0</v>
      </c>
      <c r="AC196" s="10">
        <f t="shared" si="412"/>
        <v>0</v>
      </c>
      <c r="AD196" s="10">
        <f t="shared" si="412"/>
        <v>0</v>
      </c>
      <c r="AE196" s="10">
        <f t="shared" si="412"/>
        <v>0</v>
      </c>
      <c r="AF196" s="10">
        <f t="shared" si="412"/>
        <v>0</v>
      </c>
      <c r="AG196" s="10">
        <f t="shared" si="412"/>
        <v>0</v>
      </c>
      <c r="AH196" s="10">
        <f t="shared" si="1"/>
        <v>0</v>
      </c>
      <c r="AI196" s="17" t="str">
        <f t="shared" si="2"/>
        <v>Bailable</v>
      </c>
      <c r="AJ196" s="10" t="str">
        <f>VLOOKUP(J196,'Offence Database'!$A$7:$D$1360,4, )</f>
        <v>-</v>
      </c>
      <c r="AK196" s="10" t="str">
        <f>VLOOKUP(K196,'Offence Database'!$A$7:$D$1360,4, )</f>
        <v>-</v>
      </c>
      <c r="AL196" s="10" t="str">
        <f>VLOOKUP(L196,'Offence Database'!$A$7:$D$1360,4, )</f>
        <v>-</v>
      </c>
      <c r="AM196" s="10" t="str">
        <f>VLOOKUP(M196,'Offence Database'!$A$7:$D$1360,4, )</f>
        <v>-</v>
      </c>
      <c r="AN196" s="10" t="str">
        <f>VLOOKUP(N196,'Offence Database'!$A$7:$D$1360,4, )</f>
        <v>-</v>
      </c>
      <c r="AO196" s="10" t="str">
        <f>VLOOKUP(O196,'Offence Database'!$A$7:$D$1360,4, )</f>
        <v>-</v>
      </c>
      <c r="AP196" s="10">
        <f t="shared" ref="AP196:AU196" si="413">IF(AJ196="Non-Compoundable",$AB$1,$AC$1)</f>
        <v>0</v>
      </c>
      <c r="AQ196" s="10">
        <f t="shared" si="413"/>
        <v>0</v>
      </c>
      <c r="AR196" s="10">
        <f t="shared" si="413"/>
        <v>0</v>
      </c>
      <c r="AS196" s="10">
        <f t="shared" si="413"/>
        <v>0</v>
      </c>
      <c r="AT196" s="10">
        <f t="shared" si="413"/>
        <v>0</v>
      </c>
      <c r="AU196" s="10">
        <f t="shared" si="413"/>
        <v>0</v>
      </c>
      <c r="AV196" s="10">
        <f t="shared" si="4"/>
        <v>0</v>
      </c>
      <c r="AW196" s="17" t="str">
        <f t="shared" si="5"/>
        <v>Compoundable</v>
      </c>
      <c r="AX196" s="24"/>
      <c r="AY196" s="26">
        <f t="shared" si="6"/>
        <v>2</v>
      </c>
      <c r="AZ196" s="27">
        <f t="shared" si="7"/>
        <v>60</v>
      </c>
      <c r="BA196" s="28">
        <f t="shared" si="8"/>
        <v>0</v>
      </c>
      <c r="BB196" s="28">
        <f t="shared" ca="1" si="9"/>
        <v>0</v>
      </c>
      <c r="BC196" s="29" t="str">
        <f t="shared" si="10"/>
        <v>YES</v>
      </c>
      <c r="BD196" s="10" t="str">
        <f t="shared" si="11"/>
        <v>YES</v>
      </c>
      <c r="BE196" s="29" t="str">
        <f t="shared" ca="1" si="12"/>
        <v>NO</v>
      </c>
      <c r="BF196" s="29" t="str">
        <f t="shared" ca="1" si="13"/>
        <v>YES</v>
      </c>
      <c r="BG196" s="29" t="str">
        <f t="shared" ca="1" si="14"/>
        <v>YES</v>
      </c>
      <c r="BH196" s="29" t="str">
        <f t="shared" ca="1" si="15"/>
        <v>YES</v>
      </c>
      <c r="BI196" s="10">
        <f t="shared" ca="1" si="16"/>
        <v>1</v>
      </c>
      <c r="BJ196" s="28">
        <f t="shared" si="17"/>
        <v>0</v>
      </c>
      <c r="BK196" s="30">
        <f t="shared" si="18"/>
        <v>0</v>
      </c>
      <c r="BL196" s="31">
        <f t="shared" ca="1" si="19"/>
        <v>-119.72328767123288</v>
      </c>
      <c r="BM196" s="28">
        <f t="shared" si="20"/>
        <v>0</v>
      </c>
      <c r="BN196" s="28">
        <f t="shared" si="21"/>
        <v>0</v>
      </c>
      <c r="BO196" s="30">
        <f t="shared" si="22"/>
        <v>0</v>
      </c>
      <c r="BP196" s="31">
        <f t="shared" ca="1" si="23"/>
        <v>-119.72328767123288</v>
      </c>
      <c r="BQ196" s="32">
        <f t="shared" ca="1" si="24"/>
        <v>119.72328767123288</v>
      </c>
      <c r="BR196" s="32"/>
    </row>
    <row r="197" spans="1:70" ht="12" customHeight="1" x14ac:dyDescent="0.25">
      <c r="A197" s="10">
        <f t="shared" si="25"/>
        <v>196</v>
      </c>
      <c r="B197" s="11"/>
      <c r="C197" s="12"/>
      <c r="D197" s="13"/>
      <c r="E197" s="13"/>
      <c r="F197" s="13"/>
      <c r="G197" s="14"/>
      <c r="H197" s="15"/>
      <c r="I197" s="27"/>
      <c r="J197" s="17"/>
      <c r="K197" s="17"/>
      <c r="L197" s="17"/>
      <c r="M197" s="17"/>
      <c r="N197" s="17"/>
      <c r="O197" s="17"/>
      <c r="P197" s="10" t="str">
        <f>VLOOKUP(J197,'Offence Database'!$A$7:$B$1360,2, )</f>
        <v>-</v>
      </c>
      <c r="Q197" s="10" t="str">
        <f>VLOOKUP(K197,'Offence Database'!$A$7:$B$1360,2, )</f>
        <v>-</v>
      </c>
      <c r="R197" s="10" t="str">
        <f>VLOOKUP(L197,'Offence Database'!$A$7:$B$1360,2, )</f>
        <v>-</v>
      </c>
      <c r="S197" s="10" t="str">
        <f>VLOOKUP(M197,'Offence Database'!$A$7:$B$1360,2, )</f>
        <v>-</v>
      </c>
      <c r="T197" s="10" t="str">
        <f>VLOOKUP(N197,'Offence Database'!$A$7:$B$1360,2, )</f>
        <v>-</v>
      </c>
      <c r="U197" s="10" t="str">
        <f>VLOOKUP(O197,'Offence Database'!$A$7:$B$1360,2, )</f>
        <v>-</v>
      </c>
      <c r="V197" s="10" t="str">
        <f>VLOOKUP(J197,'Offence Database'!$A$7:$C$1360,3, )</f>
        <v>-</v>
      </c>
      <c r="W197" s="10" t="str">
        <f>VLOOKUP(K197,'Offence Database'!$A$7:$C$1360,3, )</f>
        <v>-</v>
      </c>
      <c r="X197" s="10" t="str">
        <f>VLOOKUP(L197,'Offence Database'!$A$7:$C$1360,3, )</f>
        <v>-</v>
      </c>
      <c r="Y197" s="10" t="str">
        <f>VLOOKUP(M197,'Offence Database'!$A$7:$C$1360,3, )</f>
        <v>-</v>
      </c>
      <c r="Z197" s="10" t="str">
        <f>VLOOKUP(N197,'Offence Database'!$A$7:$C$1360,3, )</f>
        <v>-</v>
      </c>
      <c r="AA197" s="10" t="str">
        <f>VLOOKUP(O197,'Offence Database'!$A$7:$C$1360,3, )</f>
        <v>-</v>
      </c>
      <c r="AB197" s="10">
        <f t="shared" ref="AB197:AG197" si="414">IF(V197="Non-Bailable",$AB$1,$AC$1)</f>
        <v>0</v>
      </c>
      <c r="AC197" s="10">
        <f t="shared" si="414"/>
        <v>0</v>
      </c>
      <c r="AD197" s="10">
        <f t="shared" si="414"/>
        <v>0</v>
      </c>
      <c r="AE197" s="10">
        <f t="shared" si="414"/>
        <v>0</v>
      </c>
      <c r="AF197" s="10">
        <f t="shared" si="414"/>
        <v>0</v>
      </c>
      <c r="AG197" s="10">
        <f t="shared" si="414"/>
        <v>0</v>
      </c>
      <c r="AH197" s="10">
        <f t="shared" si="1"/>
        <v>0</v>
      </c>
      <c r="AI197" s="17" t="str">
        <f t="shared" si="2"/>
        <v>Bailable</v>
      </c>
      <c r="AJ197" s="10" t="str">
        <f>VLOOKUP(J197,'Offence Database'!$A$7:$D$1360,4, )</f>
        <v>-</v>
      </c>
      <c r="AK197" s="10" t="str">
        <f>VLOOKUP(K197,'Offence Database'!$A$7:$D$1360,4, )</f>
        <v>-</v>
      </c>
      <c r="AL197" s="10" t="str">
        <f>VLOOKUP(L197,'Offence Database'!$A$7:$D$1360,4, )</f>
        <v>-</v>
      </c>
      <c r="AM197" s="10" t="str">
        <f>VLOOKUP(M197,'Offence Database'!$A$7:$D$1360,4, )</f>
        <v>-</v>
      </c>
      <c r="AN197" s="10" t="str">
        <f>VLOOKUP(N197,'Offence Database'!$A$7:$D$1360,4, )</f>
        <v>-</v>
      </c>
      <c r="AO197" s="10" t="str">
        <f>VLOOKUP(O197,'Offence Database'!$A$7:$D$1360,4, )</f>
        <v>-</v>
      </c>
      <c r="AP197" s="10">
        <f t="shared" ref="AP197:AU197" si="415">IF(AJ197="Non-Compoundable",$AB$1,$AC$1)</f>
        <v>0</v>
      </c>
      <c r="AQ197" s="10">
        <f t="shared" si="415"/>
        <v>0</v>
      </c>
      <c r="AR197" s="10">
        <f t="shared" si="415"/>
        <v>0</v>
      </c>
      <c r="AS197" s="10">
        <f t="shared" si="415"/>
        <v>0</v>
      </c>
      <c r="AT197" s="10">
        <f t="shared" si="415"/>
        <v>0</v>
      </c>
      <c r="AU197" s="10">
        <f t="shared" si="415"/>
        <v>0</v>
      </c>
      <c r="AV197" s="10">
        <f t="shared" si="4"/>
        <v>0</v>
      </c>
      <c r="AW197" s="17" t="str">
        <f t="shared" si="5"/>
        <v>Compoundable</v>
      </c>
      <c r="AX197" s="24"/>
      <c r="AY197" s="26">
        <f t="shared" si="6"/>
        <v>2</v>
      </c>
      <c r="AZ197" s="27">
        <f t="shared" si="7"/>
        <v>60</v>
      </c>
      <c r="BA197" s="28">
        <f t="shared" si="8"/>
        <v>0</v>
      </c>
      <c r="BB197" s="28">
        <f t="shared" ca="1" si="9"/>
        <v>0</v>
      </c>
      <c r="BC197" s="29" t="str">
        <f t="shared" si="10"/>
        <v>YES</v>
      </c>
      <c r="BD197" s="10" t="str">
        <f t="shared" si="11"/>
        <v>YES</v>
      </c>
      <c r="BE197" s="29" t="str">
        <f t="shared" ca="1" si="12"/>
        <v>NO</v>
      </c>
      <c r="BF197" s="29" t="str">
        <f t="shared" ca="1" si="13"/>
        <v>YES</v>
      </c>
      <c r="BG197" s="29" t="str">
        <f t="shared" ca="1" si="14"/>
        <v>YES</v>
      </c>
      <c r="BH197" s="29" t="str">
        <f t="shared" ca="1" si="15"/>
        <v>YES</v>
      </c>
      <c r="BI197" s="10">
        <f t="shared" ca="1" si="16"/>
        <v>1</v>
      </c>
      <c r="BJ197" s="28">
        <f t="shared" si="17"/>
        <v>0</v>
      </c>
      <c r="BK197" s="30">
        <f t="shared" si="18"/>
        <v>0</v>
      </c>
      <c r="BL197" s="31">
        <f t="shared" ca="1" si="19"/>
        <v>-119.72328767123288</v>
      </c>
      <c r="BM197" s="28">
        <f t="shared" si="20"/>
        <v>0</v>
      </c>
      <c r="BN197" s="28">
        <f t="shared" si="21"/>
        <v>0</v>
      </c>
      <c r="BO197" s="30">
        <f t="shared" si="22"/>
        <v>0</v>
      </c>
      <c r="BP197" s="31">
        <f t="shared" ca="1" si="23"/>
        <v>-119.72328767123288</v>
      </c>
      <c r="BQ197" s="32">
        <f t="shared" ca="1" si="24"/>
        <v>119.72328767123288</v>
      </c>
      <c r="BR197" s="32"/>
    </row>
    <row r="198" spans="1:70" ht="12" customHeight="1" x14ac:dyDescent="0.25">
      <c r="A198" s="10">
        <f t="shared" si="25"/>
        <v>197</v>
      </c>
      <c r="B198" s="11"/>
      <c r="C198" s="12"/>
      <c r="D198" s="13"/>
      <c r="E198" s="13"/>
      <c r="F198" s="13"/>
      <c r="G198" s="14"/>
      <c r="H198" s="15"/>
      <c r="I198" s="27"/>
      <c r="J198" s="17"/>
      <c r="K198" s="17"/>
      <c r="L198" s="17"/>
      <c r="M198" s="17"/>
      <c r="N198" s="17"/>
      <c r="O198" s="17"/>
      <c r="P198" s="10" t="str">
        <f>VLOOKUP(J198,'Offence Database'!$A$7:$B$1360,2, )</f>
        <v>-</v>
      </c>
      <c r="Q198" s="10" t="str">
        <f>VLOOKUP(K198,'Offence Database'!$A$7:$B$1360,2, )</f>
        <v>-</v>
      </c>
      <c r="R198" s="10" t="str">
        <f>VLOOKUP(L198,'Offence Database'!$A$7:$B$1360,2, )</f>
        <v>-</v>
      </c>
      <c r="S198" s="10" t="str">
        <f>VLOOKUP(M198,'Offence Database'!$A$7:$B$1360,2, )</f>
        <v>-</v>
      </c>
      <c r="T198" s="10" t="str">
        <f>VLOOKUP(N198,'Offence Database'!$A$7:$B$1360,2, )</f>
        <v>-</v>
      </c>
      <c r="U198" s="10" t="str">
        <f>VLOOKUP(O198,'Offence Database'!$A$7:$B$1360,2, )</f>
        <v>-</v>
      </c>
      <c r="V198" s="10" t="str">
        <f>VLOOKUP(J198,'Offence Database'!$A$7:$C$1360,3, )</f>
        <v>-</v>
      </c>
      <c r="W198" s="10" t="str">
        <f>VLOOKUP(K198,'Offence Database'!$A$7:$C$1360,3, )</f>
        <v>-</v>
      </c>
      <c r="X198" s="10" t="str">
        <f>VLOOKUP(L198,'Offence Database'!$A$7:$C$1360,3, )</f>
        <v>-</v>
      </c>
      <c r="Y198" s="10" t="str">
        <f>VLOOKUP(M198,'Offence Database'!$A$7:$C$1360,3, )</f>
        <v>-</v>
      </c>
      <c r="Z198" s="10" t="str">
        <f>VLOOKUP(N198,'Offence Database'!$A$7:$C$1360,3, )</f>
        <v>-</v>
      </c>
      <c r="AA198" s="10" t="str">
        <f>VLOOKUP(O198,'Offence Database'!$A$7:$C$1360,3, )</f>
        <v>-</v>
      </c>
      <c r="AB198" s="10">
        <f t="shared" ref="AB198:AG198" si="416">IF(V198="Non-Bailable",$AB$1,$AC$1)</f>
        <v>0</v>
      </c>
      <c r="AC198" s="10">
        <f t="shared" si="416"/>
        <v>0</v>
      </c>
      <c r="AD198" s="10">
        <f t="shared" si="416"/>
        <v>0</v>
      </c>
      <c r="AE198" s="10">
        <f t="shared" si="416"/>
        <v>0</v>
      </c>
      <c r="AF198" s="10">
        <f t="shared" si="416"/>
        <v>0</v>
      </c>
      <c r="AG198" s="10">
        <f t="shared" si="416"/>
        <v>0</v>
      </c>
      <c r="AH198" s="10">
        <f t="shared" si="1"/>
        <v>0</v>
      </c>
      <c r="AI198" s="17" t="str">
        <f t="shared" si="2"/>
        <v>Bailable</v>
      </c>
      <c r="AJ198" s="10" t="str">
        <f>VLOOKUP(J198,'Offence Database'!$A$7:$D$1360,4, )</f>
        <v>-</v>
      </c>
      <c r="AK198" s="10" t="str">
        <f>VLOOKUP(K198,'Offence Database'!$A$7:$D$1360,4, )</f>
        <v>-</v>
      </c>
      <c r="AL198" s="10" t="str">
        <f>VLOOKUP(L198,'Offence Database'!$A$7:$D$1360,4, )</f>
        <v>-</v>
      </c>
      <c r="AM198" s="10" t="str">
        <f>VLOOKUP(M198,'Offence Database'!$A$7:$D$1360,4, )</f>
        <v>-</v>
      </c>
      <c r="AN198" s="10" t="str">
        <f>VLOOKUP(N198,'Offence Database'!$A$7:$D$1360,4, )</f>
        <v>-</v>
      </c>
      <c r="AO198" s="10" t="str">
        <f>VLOOKUP(O198,'Offence Database'!$A$7:$D$1360,4, )</f>
        <v>-</v>
      </c>
      <c r="AP198" s="10">
        <f t="shared" ref="AP198:AU198" si="417">IF(AJ198="Non-Compoundable",$AB$1,$AC$1)</f>
        <v>0</v>
      </c>
      <c r="AQ198" s="10">
        <f t="shared" si="417"/>
        <v>0</v>
      </c>
      <c r="AR198" s="10">
        <f t="shared" si="417"/>
        <v>0</v>
      </c>
      <c r="AS198" s="10">
        <f t="shared" si="417"/>
        <v>0</v>
      </c>
      <c r="AT198" s="10">
        <f t="shared" si="417"/>
        <v>0</v>
      </c>
      <c r="AU198" s="10">
        <f t="shared" si="417"/>
        <v>0</v>
      </c>
      <c r="AV198" s="10">
        <f t="shared" si="4"/>
        <v>0</v>
      </c>
      <c r="AW198" s="17" t="str">
        <f t="shared" si="5"/>
        <v>Compoundable</v>
      </c>
      <c r="AX198" s="24"/>
      <c r="AY198" s="26">
        <f t="shared" si="6"/>
        <v>2</v>
      </c>
      <c r="AZ198" s="27">
        <f t="shared" si="7"/>
        <v>60</v>
      </c>
      <c r="BA198" s="28">
        <f t="shared" si="8"/>
        <v>0</v>
      </c>
      <c r="BB198" s="28">
        <f t="shared" ca="1" si="9"/>
        <v>0</v>
      </c>
      <c r="BC198" s="29" t="str">
        <f t="shared" si="10"/>
        <v>YES</v>
      </c>
      <c r="BD198" s="10" t="str">
        <f t="shared" si="11"/>
        <v>YES</v>
      </c>
      <c r="BE198" s="29" t="str">
        <f t="shared" ca="1" si="12"/>
        <v>NO</v>
      </c>
      <c r="BF198" s="29" t="str">
        <f t="shared" ca="1" si="13"/>
        <v>YES</v>
      </c>
      <c r="BG198" s="29" t="str">
        <f t="shared" ca="1" si="14"/>
        <v>YES</v>
      </c>
      <c r="BH198" s="29" t="str">
        <f t="shared" ca="1" si="15"/>
        <v>YES</v>
      </c>
      <c r="BI198" s="10">
        <f t="shared" ca="1" si="16"/>
        <v>1</v>
      </c>
      <c r="BJ198" s="28">
        <f t="shared" si="17"/>
        <v>0</v>
      </c>
      <c r="BK198" s="30">
        <f t="shared" si="18"/>
        <v>0</v>
      </c>
      <c r="BL198" s="31">
        <f t="shared" ca="1" si="19"/>
        <v>-119.72328767123288</v>
      </c>
      <c r="BM198" s="28">
        <f t="shared" si="20"/>
        <v>0</v>
      </c>
      <c r="BN198" s="28">
        <f t="shared" si="21"/>
        <v>0</v>
      </c>
      <c r="BO198" s="30">
        <f t="shared" si="22"/>
        <v>0</v>
      </c>
      <c r="BP198" s="31">
        <f t="shared" ca="1" si="23"/>
        <v>-119.72328767123288</v>
      </c>
      <c r="BQ198" s="32">
        <f t="shared" ca="1" si="24"/>
        <v>119.72328767123288</v>
      </c>
      <c r="BR198" s="32"/>
    </row>
    <row r="199" spans="1:70" ht="12" customHeight="1" x14ac:dyDescent="0.25">
      <c r="A199" s="10">
        <f t="shared" si="25"/>
        <v>198</v>
      </c>
      <c r="B199" s="11"/>
      <c r="C199" s="12"/>
      <c r="D199" s="13"/>
      <c r="E199" s="13"/>
      <c r="F199" s="13"/>
      <c r="G199" s="14"/>
      <c r="H199" s="15"/>
      <c r="I199" s="27"/>
      <c r="J199" s="17"/>
      <c r="K199" s="17"/>
      <c r="L199" s="17"/>
      <c r="M199" s="17"/>
      <c r="N199" s="17"/>
      <c r="O199" s="17"/>
      <c r="P199" s="10" t="str">
        <f>VLOOKUP(J199,'Offence Database'!$A$7:$B$1360,2, )</f>
        <v>-</v>
      </c>
      <c r="Q199" s="10" t="str">
        <f>VLOOKUP(K199,'Offence Database'!$A$7:$B$1360,2, )</f>
        <v>-</v>
      </c>
      <c r="R199" s="10" t="str">
        <f>VLOOKUP(L199,'Offence Database'!$A$7:$B$1360,2, )</f>
        <v>-</v>
      </c>
      <c r="S199" s="10" t="str">
        <f>VLOOKUP(M199,'Offence Database'!$A$7:$B$1360,2, )</f>
        <v>-</v>
      </c>
      <c r="T199" s="10" t="str">
        <f>VLOOKUP(N199,'Offence Database'!$A$7:$B$1360,2, )</f>
        <v>-</v>
      </c>
      <c r="U199" s="10" t="str">
        <f>VLOOKUP(O199,'Offence Database'!$A$7:$B$1360,2, )</f>
        <v>-</v>
      </c>
      <c r="V199" s="10" t="str">
        <f>VLOOKUP(J199,'Offence Database'!$A$7:$C$1360,3, )</f>
        <v>-</v>
      </c>
      <c r="W199" s="10" t="str">
        <f>VLOOKUP(K199,'Offence Database'!$A$7:$C$1360,3, )</f>
        <v>-</v>
      </c>
      <c r="X199" s="10" t="str">
        <f>VLOOKUP(L199,'Offence Database'!$A$7:$C$1360,3, )</f>
        <v>-</v>
      </c>
      <c r="Y199" s="10" t="str">
        <f>VLOOKUP(M199,'Offence Database'!$A$7:$C$1360,3, )</f>
        <v>-</v>
      </c>
      <c r="Z199" s="10" t="str">
        <f>VLOOKUP(N199,'Offence Database'!$A$7:$C$1360,3, )</f>
        <v>-</v>
      </c>
      <c r="AA199" s="10" t="str">
        <f>VLOOKUP(O199,'Offence Database'!$A$7:$C$1360,3, )</f>
        <v>-</v>
      </c>
      <c r="AB199" s="10">
        <f t="shared" ref="AB199:AG199" si="418">IF(V199="Non-Bailable",$AB$1,$AC$1)</f>
        <v>0</v>
      </c>
      <c r="AC199" s="10">
        <f t="shared" si="418"/>
        <v>0</v>
      </c>
      <c r="AD199" s="10">
        <f t="shared" si="418"/>
        <v>0</v>
      </c>
      <c r="AE199" s="10">
        <f t="shared" si="418"/>
        <v>0</v>
      </c>
      <c r="AF199" s="10">
        <f t="shared" si="418"/>
        <v>0</v>
      </c>
      <c r="AG199" s="10">
        <f t="shared" si="418"/>
        <v>0</v>
      </c>
      <c r="AH199" s="10">
        <f t="shared" si="1"/>
        <v>0</v>
      </c>
      <c r="AI199" s="17" t="str">
        <f t="shared" si="2"/>
        <v>Bailable</v>
      </c>
      <c r="AJ199" s="10" t="str">
        <f>VLOOKUP(J199,'Offence Database'!$A$7:$D$1360,4, )</f>
        <v>-</v>
      </c>
      <c r="AK199" s="10" t="str">
        <f>VLOOKUP(K199,'Offence Database'!$A$7:$D$1360,4, )</f>
        <v>-</v>
      </c>
      <c r="AL199" s="10" t="str">
        <f>VLOOKUP(L199,'Offence Database'!$A$7:$D$1360,4, )</f>
        <v>-</v>
      </c>
      <c r="AM199" s="10" t="str">
        <f>VLOOKUP(M199,'Offence Database'!$A$7:$D$1360,4, )</f>
        <v>-</v>
      </c>
      <c r="AN199" s="10" t="str">
        <f>VLOOKUP(N199,'Offence Database'!$A$7:$D$1360,4, )</f>
        <v>-</v>
      </c>
      <c r="AO199" s="10" t="str">
        <f>VLOOKUP(O199,'Offence Database'!$A$7:$D$1360,4, )</f>
        <v>-</v>
      </c>
      <c r="AP199" s="10">
        <f t="shared" ref="AP199:AU199" si="419">IF(AJ199="Non-Compoundable",$AB$1,$AC$1)</f>
        <v>0</v>
      </c>
      <c r="AQ199" s="10">
        <f t="shared" si="419"/>
        <v>0</v>
      </c>
      <c r="AR199" s="10">
        <f t="shared" si="419"/>
        <v>0</v>
      </c>
      <c r="AS199" s="10">
        <f t="shared" si="419"/>
        <v>0</v>
      </c>
      <c r="AT199" s="10">
        <f t="shared" si="419"/>
        <v>0</v>
      </c>
      <c r="AU199" s="10">
        <f t="shared" si="419"/>
        <v>0</v>
      </c>
      <c r="AV199" s="10">
        <f t="shared" si="4"/>
        <v>0</v>
      </c>
      <c r="AW199" s="17" t="str">
        <f t="shared" si="5"/>
        <v>Compoundable</v>
      </c>
      <c r="AX199" s="24"/>
      <c r="AY199" s="26">
        <f t="shared" si="6"/>
        <v>2</v>
      </c>
      <c r="AZ199" s="27">
        <f t="shared" si="7"/>
        <v>60</v>
      </c>
      <c r="BA199" s="28">
        <f t="shared" si="8"/>
        <v>0</v>
      </c>
      <c r="BB199" s="28">
        <f t="shared" ca="1" si="9"/>
        <v>0</v>
      </c>
      <c r="BC199" s="29" t="str">
        <f t="shared" si="10"/>
        <v>YES</v>
      </c>
      <c r="BD199" s="10" t="str">
        <f t="shared" si="11"/>
        <v>YES</v>
      </c>
      <c r="BE199" s="29" t="str">
        <f t="shared" ca="1" si="12"/>
        <v>NO</v>
      </c>
      <c r="BF199" s="29" t="str">
        <f t="shared" ca="1" si="13"/>
        <v>YES</v>
      </c>
      <c r="BG199" s="29" t="str">
        <f t="shared" ca="1" si="14"/>
        <v>YES</v>
      </c>
      <c r="BH199" s="29" t="str">
        <f t="shared" ca="1" si="15"/>
        <v>YES</v>
      </c>
      <c r="BI199" s="10">
        <f t="shared" ca="1" si="16"/>
        <v>1</v>
      </c>
      <c r="BJ199" s="28">
        <f t="shared" si="17"/>
        <v>0</v>
      </c>
      <c r="BK199" s="30">
        <f t="shared" si="18"/>
        <v>0</v>
      </c>
      <c r="BL199" s="31">
        <f t="shared" ca="1" si="19"/>
        <v>-119.72328767123288</v>
      </c>
      <c r="BM199" s="28">
        <f t="shared" si="20"/>
        <v>0</v>
      </c>
      <c r="BN199" s="28">
        <f t="shared" si="21"/>
        <v>0</v>
      </c>
      <c r="BO199" s="30">
        <f t="shared" si="22"/>
        <v>0</v>
      </c>
      <c r="BP199" s="31">
        <f t="shared" ca="1" si="23"/>
        <v>-119.72328767123288</v>
      </c>
      <c r="BQ199" s="32">
        <f t="shared" ca="1" si="24"/>
        <v>119.72328767123288</v>
      </c>
      <c r="BR199" s="32"/>
    </row>
    <row r="200" spans="1:70" ht="12" customHeight="1" x14ac:dyDescent="0.25">
      <c r="A200" s="10">
        <f t="shared" si="25"/>
        <v>199</v>
      </c>
      <c r="B200" s="11"/>
      <c r="C200" s="12"/>
      <c r="D200" s="13"/>
      <c r="E200" s="13"/>
      <c r="F200" s="13"/>
      <c r="G200" s="14"/>
      <c r="H200" s="15"/>
      <c r="I200" s="27"/>
      <c r="J200" s="17"/>
      <c r="K200" s="17"/>
      <c r="L200" s="17"/>
      <c r="M200" s="17"/>
      <c r="N200" s="17"/>
      <c r="O200" s="17"/>
      <c r="P200" s="10" t="str">
        <f>VLOOKUP(J200,'Offence Database'!$A$7:$B$1360,2, )</f>
        <v>-</v>
      </c>
      <c r="Q200" s="10" t="str">
        <f>VLOOKUP(K200,'Offence Database'!$A$7:$B$1360,2, )</f>
        <v>-</v>
      </c>
      <c r="R200" s="10" t="str">
        <f>VLOOKUP(L200,'Offence Database'!$A$7:$B$1360,2, )</f>
        <v>-</v>
      </c>
      <c r="S200" s="10" t="str">
        <f>VLOOKUP(M200,'Offence Database'!$A$7:$B$1360,2, )</f>
        <v>-</v>
      </c>
      <c r="T200" s="10" t="str">
        <f>VLOOKUP(N200,'Offence Database'!$A$7:$B$1360,2, )</f>
        <v>-</v>
      </c>
      <c r="U200" s="10" t="str">
        <f>VLOOKUP(O200,'Offence Database'!$A$7:$B$1360,2, )</f>
        <v>-</v>
      </c>
      <c r="V200" s="10" t="str">
        <f>VLOOKUP(J200,'Offence Database'!$A$7:$C$1360,3, )</f>
        <v>-</v>
      </c>
      <c r="W200" s="10" t="str">
        <f>VLOOKUP(K200,'Offence Database'!$A$7:$C$1360,3, )</f>
        <v>-</v>
      </c>
      <c r="X200" s="10" t="str">
        <f>VLOOKUP(L200,'Offence Database'!$A$7:$C$1360,3, )</f>
        <v>-</v>
      </c>
      <c r="Y200" s="10" t="str">
        <f>VLOOKUP(M200,'Offence Database'!$A$7:$C$1360,3, )</f>
        <v>-</v>
      </c>
      <c r="Z200" s="10" t="str">
        <f>VLOOKUP(N200,'Offence Database'!$A$7:$C$1360,3, )</f>
        <v>-</v>
      </c>
      <c r="AA200" s="10" t="str">
        <f>VLOOKUP(O200,'Offence Database'!$A$7:$C$1360,3, )</f>
        <v>-</v>
      </c>
      <c r="AB200" s="10">
        <f t="shared" ref="AB200:AG200" si="420">IF(V200="Non-Bailable",$AB$1,$AC$1)</f>
        <v>0</v>
      </c>
      <c r="AC200" s="10">
        <f t="shared" si="420"/>
        <v>0</v>
      </c>
      <c r="AD200" s="10">
        <f t="shared" si="420"/>
        <v>0</v>
      </c>
      <c r="AE200" s="10">
        <f t="shared" si="420"/>
        <v>0</v>
      </c>
      <c r="AF200" s="10">
        <f t="shared" si="420"/>
        <v>0</v>
      </c>
      <c r="AG200" s="10">
        <f t="shared" si="420"/>
        <v>0</v>
      </c>
      <c r="AH200" s="10">
        <f t="shared" si="1"/>
        <v>0</v>
      </c>
      <c r="AI200" s="17" t="str">
        <f t="shared" si="2"/>
        <v>Bailable</v>
      </c>
      <c r="AJ200" s="10" t="str">
        <f>VLOOKUP(J200,'Offence Database'!$A$7:$D$1360,4, )</f>
        <v>-</v>
      </c>
      <c r="AK200" s="10" t="str">
        <f>VLOOKUP(K200,'Offence Database'!$A$7:$D$1360,4, )</f>
        <v>-</v>
      </c>
      <c r="AL200" s="10" t="str">
        <f>VLOOKUP(L200,'Offence Database'!$A$7:$D$1360,4, )</f>
        <v>-</v>
      </c>
      <c r="AM200" s="10" t="str">
        <f>VLOOKUP(M200,'Offence Database'!$A$7:$D$1360,4, )</f>
        <v>-</v>
      </c>
      <c r="AN200" s="10" t="str">
        <f>VLOOKUP(N200,'Offence Database'!$A$7:$D$1360,4, )</f>
        <v>-</v>
      </c>
      <c r="AO200" s="10" t="str">
        <f>VLOOKUP(O200,'Offence Database'!$A$7:$D$1360,4, )</f>
        <v>-</v>
      </c>
      <c r="AP200" s="10">
        <f t="shared" ref="AP200:AU200" si="421">IF(AJ200="Non-Compoundable",$AB$1,$AC$1)</f>
        <v>0</v>
      </c>
      <c r="AQ200" s="10">
        <f t="shared" si="421"/>
        <v>0</v>
      </c>
      <c r="AR200" s="10">
        <f t="shared" si="421"/>
        <v>0</v>
      </c>
      <c r="AS200" s="10">
        <f t="shared" si="421"/>
        <v>0</v>
      </c>
      <c r="AT200" s="10">
        <f t="shared" si="421"/>
        <v>0</v>
      </c>
      <c r="AU200" s="10">
        <f t="shared" si="421"/>
        <v>0</v>
      </c>
      <c r="AV200" s="10">
        <f t="shared" si="4"/>
        <v>0</v>
      </c>
      <c r="AW200" s="17" t="str">
        <f t="shared" si="5"/>
        <v>Compoundable</v>
      </c>
      <c r="AX200" s="24"/>
      <c r="AY200" s="26">
        <f t="shared" si="6"/>
        <v>2</v>
      </c>
      <c r="AZ200" s="27">
        <f t="shared" si="7"/>
        <v>60</v>
      </c>
      <c r="BA200" s="28">
        <f t="shared" si="8"/>
        <v>0</v>
      </c>
      <c r="BB200" s="28">
        <f t="shared" ca="1" si="9"/>
        <v>0</v>
      </c>
      <c r="BC200" s="29" t="str">
        <f t="shared" si="10"/>
        <v>YES</v>
      </c>
      <c r="BD200" s="10" t="str">
        <f t="shared" si="11"/>
        <v>YES</v>
      </c>
      <c r="BE200" s="29" t="str">
        <f t="shared" ca="1" si="12"/>
        <v>NO</v>
      </c>
      <c r="BF200" s="29" t="str">
        <f t="shared" ca="1" si="13"/>
        <v>YES</v>
      </c>
      <c r="BG200" s="29" t="str">
        <f t="shared" ca="1" si="14"/>
        <v>YES</v>
      </c>
      <c r="BH200" s="29" t="str">
        <f t="shared" ca="1" si="15"/>
        <v>YES</v>
      </c>
      <c r="BI200" s="10">
        <f t="shared" ca="1" si="16"/>
        <v>1</v>
      </c>
      <c r="BJ200" s="28">
        <f t="shared" si="17"/>
        <v>0</v>
      </c>
      <c r="BK200" s="30">
        <f t="shared" si="18"/>
        <v>0</v>
      </c>
      <c r="BL200" s="31">
        <f t="shared" ca="1" si="19"/>
        <v>-119.72328767123288</v>
      </c>
      <c r="BM200" s="28">
        <f t="shared" si="20"/>
        <v>0</v>
      </c>
      <c r="BN200" s="28">
        <f t="shared" si="21"/>
        <v>0</v>
      </c>
      <c r="BO200" s="30">
        <f t="shared" si="22"/>
        <v>0</v>
      </c>
      <c r="BP200" s="31">
        <f t="shared" ca="1" si="23"/>
        <v>-119.72328767123288</v>
      </c>
      <c r="BQ200" s="32">
        <f t="shared" ca="1" si="24"/>
        <v>119.72328767123288</v>
      </c>
      <c r="BR200" s="32"/>
    </row>
    <row r="201" spans="1:70" ht="12" customHeight="1" x14ac:dyDescent="0.25">
      <c r="A201" s="10">
        <f t="shared" si="25"/>
        <v>200</v>
      </c>
      <c r="B201" s="11"/>
      <c r="C201" s="12"/>
      <c r="D201" s="13"/>
      <c r="E201" s="13"/>
      <c r="F201" s="13"/>
      <c r="G201" s="14"/>
      <c r="H201" s="15"/>
      <c r="I201" s="27"/>
      <c r="J201" s="17"/>
      <c r="K201" s="17"/>
      <c r="L201" s="17"/>
      <c r="M201" s="17"/>
      <c r="N201" s="17"/>
      <c r="O201" s="17"/>
      <c r="P201" s="10" t="str">
        <f>VLOOKUP(J201,'Offence Database'!$A$7:$B$1360,2, )</f>
        <v>-</v>
      </c>
      <c r="Q201" s="10" t="str">
        <f>VLOOKUP(K201,'Offence Database'!$A$7:$B$1360,2, )</f>
        <v>-</v>
      </c>
      <c r="R201" s="10" t="str">
        <f>VLOOKUP(L201,'Offence Database'!$A$7:$B$1360,2, )</f>
        <v>-</v>
      </c>
      <c r="S201" s="10" t="str">
        <f>VLOOKUP(M201,'Offence Database'!$A$7:$B$1360,2, )</f>
        <v>-</v>
      </c>
      <c r="T201" s="10" t="str">
        <f>VLOOKUP(N201,'Offence Database'!$A$7:$B$1360,2, )</f>
        <v>-</v>
      </c>
      <c r="U201" s="10" t="str">
        <f>VLOOKUP(O201,'Offence Database'!$A$7:$B$1360,2, )</f>
        <v>-</v>
      </c>
      <c r="V201" s="10" t="str">
        <f>VLOOKUP(J201,'Offence Database'!$A$7:$C$1360,3, )</f>
        <v>-</v>
      </c>
      <c r="W201" s="10" t="str">
        <f>VLOOKUP(K201,'Offence Database'!$A$7:$C$1360,3, )</f>
        <v>-</v>
      </c>
      <c r="X201" s="10" t="str">
        <f>VLOOKUP(L201,'Offence Database'!$A$7:$C$1360,3, )</f>
        <v>-</v>
      </c>
      <c r="Y201" s="10" t="str">
        <f>VLOOKUP(M201,'Offence Database'!$A$7:$C$1360,3, )</f>
        <v>-</v>
      </c>
      <c r="Z201" s="10" t="str">
        <f>VLOOKUP(N201,'Offence Database'!$A$7:$C$1360,3, )</f>
        <v>-</v>
      </c>
      <c r="AA201" s="10" t="str">
        <f>VLOOKUP(O201,'Offence Database'!$A$7:$C$1360,3, )</f>
        <v>-</v>
      </c>
      <c r="AB201" s="10">
        <f t="shared" ref="AB201:AG201" si="422">IF(V201="Non-Bailable",$AB$1,$AC$1)</f>
        <v>0</v>
      </c>
      <c r="AC201" s="10">
        <f t="shared" si="422"/>
        <v>0</v>
      </c>
      <c r="AD201" s="10">
        <f t="shared" si="422"/>
        <v>0</v>
      </c>
      <c r="AE201" s="10">
        <f t="shared" si="422"/>
        <v>0</v>
      </c>
      <c r="AF201" s="10">
        <f t="shared" si="422"/>
        <v>0</v>
      </c>
      <c r="AG201" s="10">
        <f t="shared" si="422"/>
        <v>0</v>
      </c>
      <c r="AH201" s="10">
        <f t="shared" si="1"/>
        <v>0</v>
      </c>
      <c r="AI201" s="17" t="str">
        <f t="shared" si="2"/>
        <v>Bailable</v>
      </c>
      <c r="AJ201" s="10" t="str">
        <f>VLOOKUP(J201,'Offence Database'!$A$7:$D$1360,4, )</f>
        <v>-</v>
      </c>
      <c r="AK201" s="10" t="str">
        <f>VLOOKUP(K201,'Offence Database'!$A$7:$D$1360,4, )</f>
        <v>-</v>
      </c>
      <c r="AL201" s="10" t="str">
        <f>VLOOKUP(L201,'Offence Database'!$A$7:$D$1360,4, )</f>
        <v>-</v>
      </c>
      <c r="AM201" s="10" t="str">
        <f>VLOOKUP(M201,'Offence Database'!$A$7:$D$1360,4, )</f>
        <v>-</v>
      </c>
      <c r="AN201" s="10" t="str">
        <f>VLOOKUP(N201,'Offence Database'!$A$7:$D$1360,4, )</f>
        <v>-</v>
      </c>
      <c r="AO201" s="10" t="str">
        <f>VLOOKUP(O201,'Offence Database'!$A$7:$D$1360,4, )</f>
        <v>-</v>
      </c>
      <c r="AP201" s="10">
        <f t="shared" ref="AP201:AU201" si="423">IF(AJ201="Non-Compoundable",$AB$1,$AC$1)</f>
        <v>0</v>
      </c>
      <c r="AQ201" s="10">
        <f t="shared" si="423"/>
        <v>0</v>
      </c>
      <c r="AR201" s="10">
        <f t="shared" si="423"/>
        <v>0</v>
      </c>
      <c r="AS201" s="10">
        <f t="shared" si="423"/>
        <v>0</v>
      </c>
      <c r="AT201" s="10">
        <f t="shared" si="423"/>
        <v>0</v>
      </c>
      <c r="AU201" s="10">
        <f t="shared" si="423"/>
        <v>0</v>
      </c>
      <c r="AV201" s="10">
        <f t="shared" si="4"/>
        <v>0</v>
      </c>
      <c r="AW201" s="17" t="str">
        <f t="shared" si="5"/>
        <v>Compoundable</v>
      </c>
      <c r="AX201" s="24"/>
      <c r="AY201" s="26">
        <f t="shared" si="6"/>
        <v>2</v>
      </c>
      <c r="AZ201" s="27">
        <f t="shared" si="7"/>
        <v>60</v>
      </c>
      <c r="BA201" s="28">
        <f t="shared" si="8"/>
        <v>0</v>
      </c>
      <c r="BB201" s="28">
        <f t="shared" ca="1" si="9"/>
        <v>0</v>
      </c>
      <c r="BC201" s="29" t="str">
        <f t="shared" si="10"/>
        <v>YES</v>
      </c>
      <c r="BD201" s="10" t="str">
        <f t="shared" si="11"/>
        <v>YES</v>
      </c>
      <c r="BE201" s="29" t="str">
        <f t="shared" ca="1" si="12"/>
        <v>NO</v>
      </c>
      <c r="BF201" s="29" t="str">
        <f t="shared" ca="1" si="13"/>
        <v>YES</v>
      </c>
      <c r="BG201" s="29" t="str">
        <f t="shared" ca="1" si="14"/>
        <v>YES</v>
      </c>
      <c r="BH201" s="29" t="str">
        <f t="shared" ca="1" si="15"/>
        <v>YES</v>
      </c>
      <c r="BI201" s="10">
        <f t="shared" ca="1" si="16"/>
        <v>1</v>
      </c>
      <c r="BJ201" s="28">
        <f t="shared" si="17"/>
        <v>0</v>
      </c>
      <c r="BK201" s="30">
        <f t="shared" si="18"/>
        <v>0</v>
      </c>
      <c r="BL201" s="31">
        <f t="shared" ca="1" si="19"/>
        <v>-119.72328767123288</v>
      </c>
      <c r="BM201" s="28">
        <f t="shared" si="20"/>
        <v>0</v>
      </c>
      <c r="BN201" s="28">
        <f t="shared" si="21"/>
        <v>0</v>
      </c>
      <c r="BO201" s="30">
        <f t="shared" si="22"/>
        <v>0</v>
      </c>
      <c r="BP201" s="31">
        <f t="shared" ca="1" si="23"/>
        <v>-119.72328767123288</v>
      </c>
      <c r="BQ201" s="32">
        <f t="shared" ca="1" si="24"/>
        <v>119.72328767123288</v>
      </c>
      <c r="BR201" s="32"/>
    </row>
    <row r="202" spans="1:70" ht="12" customHeight="1" x14ac:dyDescent="0.25">
      <c r="A202" s="10">
        <f t="shared" si="25"/>
        <v>201</v>
      </c>
      <c r="B202" s="11"/>
      <c r="C202" s="12"/>
      <c r="D202" s="13"/>
      <c r="E202" s="13"/>
      <c r="F202" s="13"/>
      <c r="G202" s="14"/>
      <c r="H202" s="15"/>
      <c r="I202" s="27"/>
      <c r="J202" s="17"/>
      <c r="K202" s="17"/>
      <c r="L202" s="17"/>
      <c r="M202" s="17"/>
      <c r="N202" s="17"/>
      <c r="O202" s="17"/>
      <c r="P202" s="10" t="str">
        <f>VLOOKUP(J202,'Offence Database'!$A$7:$B$1360,2, )</f>
        <v>-</v>
      </c>
      <c r="Q202" s="10" t="str">
        <f>VLOOKUP(K202,'Offence Database'!$A$7:$B$1360,2, )</f>
        <v>-</v>
      </c>
      <c r="R202" s="10" t="str">
        <f>VLOOKUP(L202,'Offence Database'!$A$7:$B$1360,2, )</f>
        <v>-</v>
      </c>
      <c r="S202" s="10" t="str">
        <f>VLOOKUP(M202,'Offence Database'!$A$7:$B$1360,2, )</f>
        <v>-</v>
      </c>
      <c r="T202" s="10" t="str">
        <f>VLOOKUP(N202,'Offence Database'!$A$7:$B$1360,2, )</f>
        <v>-</v>
      </c>
      <c r="U202" s="10" t="str">
        <f>VLOOKUP(O202,'Offence Database'!$A$7:$B$1360,2, )</f>
        <v>-</v>
      </c>
      <c r="V202" s="10" t="str">
        <f>VLOOKUP(J202,'Offence Database'!$A$7:$C$1360,3, )</f>
        <v>-</v>
      </c>
      <c r="W202" s="10" t="str">
        <f>VLOOKUP(K202,'Offence Database'!$A$7:$C$1360,3, )</f>
        <v>-</v>
      </c>
      <c r="X202" s="10" t="str">
        <f>VLOOKUP(L202,'Offence Database'!$A$7:$C$1360,3, )</f>
        <v>-</v>
      </c>
      <c r="Y202" s="10" t="str">
        <f>VLOOKUP(M202,'Offence Database'!$A$7:$C$1360,3, )</f>
        <v>-</v>
      </c>
      <c r="Z202" s="10" t="str">
        <f>VLOOKUP(N202,'Offence Database'!$A$7:$C$1360,3, )</f>
        <v>-</v>
      </c>
      <c r="AA202" s="10" t="str">
        <f>VLOOKUP(O202,'Offence Database'!$A$7:$C$1360,3, )</f>
        <v>-</v>
      </c>
      <c r="AB202" s="10">
        <f t="shared" ref="AB202:AG202" si="424">IF(V202="Non-Bailable",$AB$1,$AC$1)</f>
        <v>0</v>
      </c>
      <c r="AC202" s="10">
        <f t="shared" si="424"/>
        <v>0</v>
      </c>
      <c r="AD202" s="10">
        <f t="shared" si="424"/>
        <v>0</v>
      </c>
      <c r="AE202" s="10">
        <f t="shared" si="424"/>
        <v>0</v>
      </c>
      <c r="AF202" s="10">
        <f t="shared" si="424"/>
        <v>0</v>
      </c>
      <c r="AG202" s="10">
        <f t="shared" si="424"/>
        <v>0</v>
      </c>
      <c r="AH202" s="10">
        <f t="shared" si="1"/>
        <v>0</v>
      </c>
      <c r="AI202" s="17" t="str">
        <f t="shared" si="2"/>
        <v>Bailable</v>
      </c>
      <c r="AJ202" s="10" t="str">
        <f>VLOOKUP(J202,'Offence Database'!$A$7:$D$1360,4, )</f>
        <v>-</v>
      </c>
      <c r="AK202" s="10" t="str">
        <f>VLOOKUP(K202,'Offence Database'!$A$7:$D$1360,4, )</f>
        <v>-</v>
      </c>
      <c r="AL202" s="10" t="str">
        <f>VLOOKUP(L202,'Offence Database'!$A$7:$D$1360,4, )</f>
        <v>-</v>
      </c>
      <c r="AM202" s="10" t="str">
        <f>VLOOKUP(M202,'Offence Database'!$A$7:$D$1360,4, )</f>
        <v>-</v>
      </c>
      <c r="AN202" s="10" t="str">
        <f>VLOOKUP(N202,'Offence Database'!$A$7:$D$1360,4, )</f>
        <v>-</v>
      </c>
      <c r="AO202" s="10" t="str">
        <f>VLOOKUP(O202,'Offence Database'!$A$7:$D$1360,4, )</f>
        <v>-</v>
      </c>
      <c r="AP202" s="10">
        <f t="shared" ref="AP202:AU202" si="425">IF(AJ202="Non-Compoundable",$AB$1,$AC$1)</f>
        <v>0</v>
      </c>
      <c r="AQ202" s="10">
        <f t="shared" si="425"/>
        <v>0</v>
      </c>
      <c r="AR202" s="10">
        <f t="shared" si="425"/>
        <v>0</v>
      </c>
      <c r="AS202" s="10">
        <f t="shared" si="425"/>
        <v>0</v>
      </c>
      <c r="AT202" s="10">
        <f t="shared" si="425"/>
        <v>0</v>
      </c>
      <c r="AU202" s="10">
        <f t="shared" si="425"/>
        <v>0</v>
      </c>
      <c r="AV202" s="10">
        <f t="shared" si="4"/>
        <v>0</v>
      </c>
      <c r="AW202" s="17" t="str">
        <f t="shared" si="5"/>
        <v>Compoundable</v>
      </c>
      <c r="AX202" s="24"/>
      <c r="AY202" s="26">
        <f t="shared" si="6"/>
        <v>2</v>
      </c>
      <c r="AZ202" s="27">
        <f t="shared" si="7"/>
        <v>60</v>
      </c>
      <c r="BA202" s="28">
        <f t="shared" si="8"/>
        <v>0</v>
      </c>
      <c r="BB202" s="28">
        <f t="shared" ca="1" si="9"/>
        <v>0</v>
      </c>
      <c r="BC202" s="29" t="str">
        <f t="shared" si="10"/>
        <v>YES</v>
      </c>
      <c r="BD202" s="10" t="str">
        <f t="shared" si="11"/>
        <v>YES</v>
      </c>
      <c r="BE202" s="29" t="str">
        <f t="shared" ca="1" si="12"/>
        <v>NO</v>
      </c>
      <c r="BF202" s="29" t="str">
        <f t="shared" ca="1" si="13"/>
        <v>YES</v>
      </c>
      <c r="BG202" s="29" t="str">
        <f t="shared" ca="1" si="14"/>
        <v>YES</v>
      </c>
      <c r="BH202" s="29" t="str">
        <f t="shared" ca="1" si="15"/>
        <v>YES</v>
      </c>
      <c r="BI202" s="10">
        <f t="shared" ca="1" si="16"/>
        <v>1</v>
      </c>
      <c r="BJ202" s="28">
        <f t="shared" si="17"/>
        <v>0</v>
      </c>
      <c r="BK202" s="30">
        <f t="shared" si="18"/>
        <v>0</v>
      </c>
      <c r="BL202" s="31">
        <f t="shared" ca="1" si="19"/>
        <v>-119.72328767123288</v>
      </c>
      <c r="BM202" s="28">
        <f t="shared" si="20"/>
        <v>0</v>
      </c>
      <c r="BN202" s="28">
        <f t="shared" si="21"/>
        <v>0</v>
      </c>
      <c r="BO202" s="30">
        <f t="shared" si="22"/>
        <v>0</v>
      </c>
      <c r="BP202" s="31">
        <f t="shared" ca="1" si="23"/>
        <v>-119.72328767123288</v>
      </c>
      <c r="BQ202" s="32">
        <f t="shared" ca="1" si="24"/>
        <v>119.72328767123288</v>
      </c>
      <c r="BR202" s="32"/>
    </row>
    <row r="203" spans="1:70" ht="12" customHeight="1" x14ac:dyDescent="0.25">
      <c r="A203" s="10">
        <f t="shared" si="25"/>
        <v>202</v>
      </c>
      <c r="B203" s="11"/>
      <c r="C203" s="12"/>
      <c r="D203" s="13"/>
      <c r="E203" s="13"/>
      <c r="F203" s="13"/>
      <c r="G203" s="14"/>
      <c r="H203" s="15"/>
      <c r="I203" s="27"/>
      <c r="J203" s="17"/>
      <c r="K203" s="17"/>
      <c r="L203" s="17"/>
      <c r="M203" s="17"/>
      <c r="N203" s="17"/>
      <c r="O203" s="17"/>
      <c r="P203" s="10" t="str">
        <f>VLOOKUP(J203,'Offence Database'!$A$7:$B$1360,2, )</f>
        <v>-</v>
      </c>
      <c r="Q203" s="10" t="str">
        <f>VLOOKUP(K203,'Offence Database'!$A$7:$B$1360,2, )</f>
        <v>-</v>
      </c>
      <c r="R203" s="10" t="str">
        <f>VLOOKUP(L203,'Offence Database'!$A$7:$B$1360,2, )</f>
        <v>-</v>
      </c>
      <c r="S203" s="10" t="str">
        <f>VLOOKUP(M203,'Offence Database'!$A$7:$B$1360,2, )</f>
        <v>-</v>
      </c>
      <c r="T203" s="10" t="str">
        <f>VLOOKUP(N203,'Offence Database'!$A$7:$B$1360,2, )</f>
        <v>-</v>
      </c>
      <c r="U203" s="10" t="str">
        <f>VLOOKUP(O203,'Offence Database'!$A$7:$B$1360,2, )</f>
        <v>-</v>
      </c>
      <c r="V203" s="10" t="str">
        <f>VLOOKUP(J203,'Offence Database'!$A$7:$C$1360,3, )</f>
        <v>-</v>
      </c>
      <c r="W203" s="10" t="str">
        <f>VLOOKUP(K203,'Offence Database'!$A$7:$C$1360,3, )</f>
        <v>-</v>
      </c>
      <c r="X203" s="10" t="str">
        <f>VLOOKUP(L203,'Offence Database'!$A$7:$C$1360,3, )</f>
        <v>-</v>
      </c>
      <c r="Y203" s="10" t="str">
        <f>VLOOKUP(M203,'Offence Database'!$A$7:$C$1360,3, )</f>
        <v>-</v>
      </c>
      <c r="Z203" s="10" t="str">
        <f>VLOOKUP(N203,'Offence Database'!$A$7:$C$1360,3, )</f>
        <v>-</v>
      </c>
      <c r="AA203" s="10" t="str">
        <f>VLOOKUP(O203,'Offence Database'!$A$7:$C$1360,3, )</f>
        <v>-</v>
      </c>
      <c r="AB203" s="10">
        <f t="shared" ref="AB203:AG203" si="426">IF(V203="Non-Bailable",$AB$1,$AC$1)</f>
        <v>0</v>
      </c>
      <c r="AC203" s="10">
        <f t="shared" si="426"/>
        <v>0</v>
      </c>
      <c r="AD203" s="10">
        <f t="shared" si="426"/>
        <v>0</v>
      </c>
      <c r="AE203" s="10">
        <f t="shared" si="426"/>
        <v>0</v>
      </c>
      <c r="AF203" s="10">
        <f t="shared" si="426"/>
        <v>0</v>
      </c>
      <c r="AG203" s="10">
        <f t="shared" si="426"/>
        <v>0</v>
      </c>
      <c r="AH203" s="10">
        <f t="shared" si="1"/>
        <v>0</v>
      </c>
      <c r="AI203" s="17" t="str">
        <f t="shared" si="2"/>
        <v>Bailable</v>
      </c>
      <c r="AJ203" s="10" t="str">
        <f>VLOOKUP(J203,'Offence Database'!$A$7:$D$1360,4, )</f>
        <v>-</v>
      </c>
      <c r="AK203" s="10" t="str">
        <f>VLOOKUP(K203,'Offence Database'!$A$7:$D$1360,4, )</f>
        <v>-</v>
      </c>
      <c r="AL203" s="10" t="str">
        <f>VLOOKUP(L203,'Offence Database'!$A$7:$D$1360,4, )</f>
        <v>-</v>
      </c>
      <c r="AM203" s="10" t="str">
        <f>VLOOKUP(M203,'Offence Database'!$A$7:$D$1360,4, )</f>
        <v>-</v>
      </c>
      <c r="AN203" s="10" t="str">
        <f>VLOOKUP(N203,'Offence Database'!$A$7:$D$1360,4, )</f>
        <v>-</v>
      </c>
      <c r="AO203" s="10" t="str">
        <f>VLOOKUP(O203,'Offence Database'!$A$7:$D$1360,4, )</f>
        <v>-</v>
      </c>
      <c r="AP203" s="10">
        <f t="shared" ref="AP203:AU203" si="427">IF(AJ203="Non-Compoundable",$AB$1,$AC$1)</f>
        <v>0</v>
      </c>
      <c r="AQ203" s="10">
        <f t="shared" si="427"/>
        <v>0</v>
      </c>
      <c r="AR203" s="10">
        <f t="shared" si="427"/>
        <v>0</v>
      </c>
      <c r="AS203" s="10">
        <f t="shared" si="427"/>
        <v>0</v>
      </c>
      <c r="AT203" s="10">
        <f t="shared" si="427"/>
        <v>0</v>
      </c>
      <c r="AU203" s="10">
        <f t="shared" si="427"/>
        <v>0</v>
      </c>
      <c r="AV203" s="10">
        <f t="shared" si="4"/>
        <v>0</v>
      </c>
      <c r="AW203" s="17" t="str">
        <f t="shared" si="5"/>
        <v>Compoundable</v>
      </c>
      <c r="AX203" s="24"/>
      <c r="AY203" s="26">
        <f t="shared" si="6"/>
        <v>2</v>
      </c>
      <c r="AZ203" s="27">
        <f t="shared" si="7"/>
        <v>60</v>
      </c>
      <c r="BA203" s="28">
        <f t="shared" si="8"/>
        <v>0</v>
      </c>
      <c r="BB203" s="28">
        <f t="shared" ca="1" si="9"/>
        <v>0</v>
      </c>
      <c r="BC203" s="29" t="str">
        <f t="shared" si="10"/>
        <v>YES</v>
      </c>
      <c r="BD203" s="10" t="str">
        <f t="shared" si="11"/>
        <v>YES</v>
      </c>
      <c r="BE203" s="29" t="str">
        <f t="shared" ca="1" si="12"/>
        <v>NO</v>
      </c>
      <c r="BF203" s="29" t="str">
        <f t="shared" ca="1" si="13"/>
        <v>YES</v>
      </c>
      <c r="BG203" s="29" t="str">
        <f t="shared" ca="1" si="14"/>
        <v>YES</v>
      </c>
      <c r="BH203" s="29" t="str">
        <f t="shared" ca="1" si="15"/>
        <v>YES</v>
      </c>
      <c r="BI203" s="10">
        <f t="shared" ca="1" si="16"/>
        <v>1</v>
      </c>
      <c r="BJ203" s="28">
        <f t="shared" si="17"/>
        <v>0</v>
      </c>
      <c r="BK203" s="30">
        <f t="shared" si="18"/>
        <v>0</v>
      </c>
      <c r="BL203" s="31">
        <f t="shared" ca="1" si="19"/>
        <v>-119.72328767123288</v>
      </c>
      <c r="BM203" s="28">
        <f t="shared" si="20"/>
        <v>0</v>
      </c>
      <c r="BN203" s="28">
        <f t="shared" si="21"/>
        <v>0</v>
      </c>
      <c r="BO203" s="30">
        <f t="shared" si="22"/>
        <v>0</v>
      </c>
      <c r="BP203" s="31">
        <f t="shared" ca="1" si="23"/>
        <v>-119.72328767123288</v>
      </c>
      <c r="BQ203" s="32">
        <f t="shared" ca="1" si="24"/>
        <v>119.72328767123288</v>
      </c>
      <c r="BR203" s="32"/>
    </row>
    <row r="204" spans="1:70" ht="12" customHeight="1" x14ac:dyDescent="0.25">
      <c r="A204" s="10">
        <f t="shared" si="25"/>
        <v>203</v>
      </c>
      <c r="B204" s="11"/>
      <c r="C204" s="12"/>
      <c r="D204" s="13"/>
      <c r="E204" s="13"/>
      <c r="F204" s="13"/>
      <c r="G204" s="14"/>
      <c r="H204" s="15"/>
      <c r="I204" s="27"/>
      <c r="J204" s="17"/>
      <c r="K204" s="17"/>
      <c r="L204" s="17"/>
      <c r="M204" s="17"/>
      <c r="N204" s="17"/>
      <c r="O204" s="17"/>
      <c r="P204" s="10" t="str">
        <f>VLOOKUP(J204,'Offence Database'!$A$7:$B$1360,2, )</f>
        <v>-</v>
      </c>
      <c r="Q204" s="10" t="str">
        <f>VLOOKUP(K204,'Offence Database'!$A$7:$B$1360,2, )</f>
        <v>-</v>
      </c>
      <c r="R204" s="10" t="str">
        <f>VLOOKUP(L204,'Offence Database'!$A$7:$B$1360,2, )</f>
        <v>-</v>
      </c>
      <c r="S204" s="10" t="str">
        <f>VLOOKUP(M204,'Offence Database'!$A$7:$B$1360,2, )</f>
        <v>-</v>
      </c>
      <c r="T204" s="10" t="str">
        <f>VLOOKUP(N204,'Offence Database'!$A$7:$B$1360,2, )</f>
        <v>-</v>
      </c>
      <c r="U204" s="10" t="str">
        <f>VLOOKUP(O204,'Offence Database'!$A$7:$B$1360,2, )</f>
        <v>-</v>
      </c>
      <c r="V204" s="10" t="str">
        <f>VLOOKUP(J204,'Offence Database'!$A$7:$C$1360,3, )</f>
        <v>-</v>
      </c>
      <c r="W204" s="10" t="str">
        <f>VLOOKUP(K204,'Offence Database'!$A$7:$C$1360,3, )</f>
        <v>-</v>
      </c>
      <c r="X204" s="10" t="str">
        <f>VLOOKUP(L204,'Offence Database'!$A$7:$C$1360,3, )</f>
        <v>-</v>
      </c>
      <c r="Y204" s="10" t="str">
        <f>VLOOKUP(M204,'Offence Database'!$A$7:$C$1360,3, )</f>
        <v>-</v>
      </c>
      <c r="Z204" s="10" t="str">
        <f>VLOOKUP(N204,'Offence Database'!$A$7:$C$1360,3, )</f>
        <v>-</v>
      </c>
      <c r="AA204" s="10" t="str">
        <f>VLOOKUP(O204,'Offence Database'!$A$7:$C$1360,3, )</f>
        <v>-</v>
      </c>
      <c r="AB204" s="10">
        <f t="shared" ref="AB204:AG204" si="428">IF(V204="Non-Bailable",$AB$1,$AC$1)</f>
        <v>0</v>
      </c>
      <c r="AC204" s="10">
        <f t="shared" si="428"/>
        <v>0</v>
      </c>
      <c r="AD204" s="10">
        <f t="shared" si="428"/>
        <v>0</v>
      </c>
      <c r="AE204" s="10">
        <f t="shared" si="428"/>
        <v>0</v>
      </c>
      <c r="AF204" s="10">
        <f t="shared" si="428"/>
        <v>0</v>
      </c>
      <c r="AG204" s="10">
        <f t="shared" si="428"/>
        <v>0</v>
      </c>
      <c r="AH204" s="10">
        <f t="shared" si="1"/>
        <v>0</v>
      </c>
      <c r="AI204" s="17" t="str">
        <f t="shared" si="2"/>
        <v>Bailable</v>
      </c>
      <c r="AJ204" s="10" t="str">
        <f>VLOOKUP(J204,'Offence Database'!$A$7:$D$1360,4, )</f>
        <v>-</v>
      </c>
      <c r="AK204" s="10" t="str">
        <f>VLOOKUP(K204,'Offence Database'!$A$7:$D$1360,4, )</f>
        <v>-</v>
      </c>
      <c r="AL204" s="10" t="str">
        <f>VLOOKUP(L204,'Offence Database'!$A$7:$D$1360,4, )</f>
        <v>-</v>
      </c>
      <c r="AM204" s="10" t="str">
        <f>VLOOKUP(M204,'Offence Database'!$A$7:$D$1360,4, )</f>
        <v>-</v>
      </c>
      <c r="AN204" s="10" t="str">
        <f>VLOOKUP(N204,'Offence Database'!$A$7:$D$1360,4, )</f>
        <v>-</v>
      </c>
      <c r="AO204" s="10" t="str">
        <f>VLOOKUP(O204,'Offence Database'!$A$7:$D$1360,4, )</f>
        <v>-</v>
      </c>
      <c r="AP204" s="10">
        <f t="shared" ref="AP204:AU204" si="429">IF(AJ204="Non-Compoundable",$AB$1,$AC$1)</f>
        <v>0</v>
      </c>
      <c r="AQ204" s="10">
        <f t="shared" si="429"/>
        <v>0</v>
      </c>
      <c r="AR204" s="10">
        <f t="shared" si="429"/>
        <v>0</v>
      </c>
      <c r="AS204" s="10">
        <f t="shared" si="429"/>
        <v>0</v>
      </c>
      <c r="AT204" s="10">
        <f t="shared" si="429"/>
        <v>0</v>
      </c>
      <c r="AU204" s="10">
        <f t="shared" si="429"/>
        <v>0</v>
      </c>
      <c r="AV204" s="10">
        <f t="shared" si="4"/>
        <v>0</v>
      </c>
      <c r="AW204" s="17" t="str">
        <f t="shared" si="5"/>
        <v>Compoundable</v>
      </c>
      <c r="AX204" s="24"/>
      <c r="AY204" s="26">
        <f t="shared" si="6"/>
        <v>2</v>
      </c>
      <c r="AZ204" s="27">
        <f t="shared" si="7"/>
        <v>60</v>
      </c>
      <c r="BA204" s="28">
        <f t="shared" si="8"/>
        <v>0</v>
      </c>
      <c r="BB204" s="28">
        <f t="shared" ca="1" si="9"/>
        <v>0</v>
      </c>
      <c r="BC204" s="29" t="str">
        <f t="shared" si="10"/>
        <v>YES</v>
      </c>
      <c r="BD204" s="10" t="str">
        <f t="shared" si="11"/>
        <v>YES</v>
      </c>
      <c r="BE204" s="29" t="str">
        <f t="shared" ca="1" si="12"/>
        <v>NO</v>
      </c>
      <c r="BF204" s="29" t="str">
        <f t="shared" ca="1" si="13"/>
        <v>YES</v>
      </c>
      <c r="BG204" s="29" t="str">
        <f t="shared" ca="1" si="14"/>
        <v>YES</v>
      </c>
      <c r="BH204" s="29" t="str">
        <f t="shared" ca="1" si="15"/>
        <v>YES</v>
      </c>
      <c r="BI204" s="10">
        <f t="shared" ca="1" si="16"/>
        <v>1</v>
      </c>
      <c r="BJ204" s="28">
        <f t="shared" si="17"/>
        <v>0</v>
      </c>
      <c r="BK204" s="30">
        <f t="shared" si="18"/>
        <v>0</v>
      </c>
      <c r="BL204" s="31">
        <f t="shared" ca="1" si="19"/>
        <v>-119.72328767123288</v>
      </c>
      <c r="BM204" s="28">
        <f t="shared" si="20"/>
        <v>0</v>
      </c>
      <c r="BN204" s="28">
        <f t="shared" si="21"/>
        <v>0</v>
      </c>
      <c r="BO204" s="30">
        <f t="shared" si="22"/>
        <v>0</v>
      </c>
      <c r="BP204" s="31">
        <f t="shared" ca="1" si="23"/>
        <v>-119.72328767123288</v>
      </c>
      <c r="BQ204" s="32">
        <f t="shared" ca="1" si="24"/>
        <v>119.72328767123288</v>
      </c>
      <c r="BR204" s="32"/>
    </row>
    <row r="205" spans="1:70" ht="12" customHeight="1" x14ac:dyDescent="0.25">
      <c r="A205" s="10">
        <f t="shared" si="25"/>
        <v>204</v>
      </c>
      <c r="B205" s="11"/>
      <c r="C205" s="12"/>
      <c r="D205" s="13"/>
      <c r="E205" s="13"/>
      <c r="F205" s="13"/>
      <c r="G205" s="14"/>
      <c r="H205" s="15"/>
      <c r="I205" s="27"/>
      <c r="J205" s="17"/>
      <c r="K205" s="17"/>
      <c r="L205" s="17"/>
      <c r="M205" s="17"/>
      <c r="N205" s="17"/>
      <c r="O205" s="17"/>
      <c r="P205" s="10" t="str">
        <f>VLOOKUP(J205,'Offence Database'!$A$7:$B$1360,2, )</f>
        <v>-</v>
      </c>
      <c r="Q205" s="10" t="str">
        <f>VLOOKUP(K205,'Offence Database'!$A$7:$B$1360,2, )</f>
        <v>-</v>
      </c>
      <c r="R205" s="10" t="str">
        <f>VLOOKUP(L205,'Offence Database'!$A$7:$B$1360,2, )</f>
        <v>-</v>
      </c>
      <c r="S205" s="10" t="str">
        <f>VLOOKUP(M205,'Offence Database'!$A$7:$B$1360,2, )</f>
        <v>-</v>
      </c>
      <c r="T205" s="10" t="str">
        <f>VLOOKUP(N205,'Offence Database'!$A$7:$B$1360,2, )</f>
        <v>-</v>
      </c>
      <c r="U205" s="10" t="str">
        <f>VLOOKUP(O205,'Offence Database'!$A$7:$B$1360,2, )</f>
        <v>-</v>
      </c>
      <c r="V205" s="10" t="str">
        <f>VLOOKUP(J205,'Offence Database'!$A$7:$C$1360,3, )</f>
        <v>-</v>
      </c>
      <c r="W205" s="10" t="str">
        <f>VLOOKUP(K205,'Offence Database'!$A$7:$C$1360,3, )</f>
        <v>-</v>
      </c>
      <c r="X205" s="10" t="str">
        <f>VLOOKUP(L205,'Offence Database'!$A$7:$C$1360,3, )</f>
        <v>-</v>
      </c>
      <c r="Y205" s="10" t="str">
        <f>VLOOKUP(M205,'Offence Database'!$A$7:$C$1360,3, )</f>
        <v>-</v>
      </c>
      <c r="Z205" s="10" t="str">
        <f>VLOOKUP(N205,'Offence Database'!$A$7:$C$1360,3, )</f>
        <v>-</v>
      </c>
      <c r="AA205" s="10" t="str">
        <f>VLOOKUP(O205,'Offence Database'!$A$7:$C$1360,3, )</f>
        <v>-</v>
      </c>
      <c r="AB205" s="10">
        <f t="shared" ref="AB205:AG205" si="430">IF(V205="Non-Bailable",$AB$1,$AC$1)</f>
        <v>0</v>
      </c>
      <c r="AC205" s="10">
        <f t="shared" si="430"/>
        <v>0</v>
      </c>
      <c r="AD205" s="10">
        <f t="shared" si="430"/>
        <v>0</v>
      </c>
      <c r="AE205" s="10">
        <f t="shared" si="430"/>
        <v>0</v>
      </c>
      <c r="AF205" s="10">
        <f t="shared" si="430"/>
        <v>0</v>
      </c>
      <c r="AG205" s="10">
        <f t="shared" si="430"/>
        <v>0</v>
      </c>
      <c r="AH205" s="10">
        <f t="shared" si="1"/>
        <v>0</v>
      </c>
      <c r="AI205" s="17" t="str">
        <f t="shared" si="2"/>
        <v>Bailable</v>
      </c>
      <c r="AJ205" s="10" t="str">
        <f>VLOOKUP(J205,'Offence Database'!$A$7:$D$1360,4, )</f>
        <v>-</v>
      </c>
      <c r="AK205" s="10" t="str">
        <f>VLOOKUP(K205,'Offence Database'!$A$7:$D$1360,4, )</f>
        <v>-</v>
      </c>
      <c r="AL205" s="10" t="str">
        <f>VLOOKUP(L205,'Offence Database'!$A$7:$D$1360,4, )</f>
        <v>-</v>
      </c>
      <c r="AM205" s="10" t="str">
        <f>VLOOKUP(M205,'Offence Database'!$A$7:$D$1360,4, )</f>
        <v>-</v>
      </c>
      <c r="AN205" s="10" t="str">
        <f>VLOOKUP(N205,'Offence Database'!$A$7:$D$1360,4, )</f>
        <v>-</v>
      </c>
      <c r="AO205" s="10" t="str">
        <f>VLOOKUP(O205,'Offence Database'!$A$7:$D$1360,4, )</f>
        <v>-</v>
      </c>
      <c r="AP205" s="10">
        <f t="shared" ref="AP205:AU205" si="431">IF(AJ205="Non-Compoundable",$AB$1,$AC$1)</f>
        <v>0</v>
      </c>
      <c r="AQ205" s="10">
        <f t="shared" si="431"/>
        <v>0</v>
      </c>
      <c r="AR205" s="10">
        <f t="shared" si="431"/>
        <v>0</v>
      </c>
      <c r="AS205" s="10">
        <f t="shared" si="431"/>
        <v>0</v>
      </c>
      <c r="AT205" s="10">
        <f t="shared" si="431"/>
        <v>0</v>
      </c>
      <c r="AU205" s="10">
        <f t="shared" si="431"/>
        <v>0</v>
      </c>
      <c r="AV205" s="10">
        <f t="shared" si="4"/>
        <v>0</v>
      </c>
      <c r="AW205" s="17" t="str">
        <f t="shared" si="5"/>
        <v>Compoundable</v>
      </c>
      <c r="AX205" s="24"/>
      <c r="AY205" s="26">
        <f t="shared" si="6"/>
        <v>2</v>
      </c>
      <c r="AZ205" s="27">
        <f t="shared" si="7"/>
        <v>60</v>
      </c>
      <c r="BA205" s="28">
        <f t="shared" si="8"/>
        <v>0</v>
      </c>
      <c r="BB205" s="28">
        <f t="shared" ca="1" si="9"/>
        <v>0</v>
      </c>
      <c r="BC205" s="29" t="str">
        <f t="shared" si="10"/>
        <v>YES</v>
      </c>
      <c r="BD205" s="10" t="str">
        <f t="shared" si="11"/>
        <v>YES</v>
      </c>
      <c r="BE205" s="29" t="str">
        <f t="shared" ca="1" si="12"/>
        <v>NO</v>
      </c>
      <c r="BF205" s="29" t="str">
        <f t="shared" ca="1" si="13"/>
        <v>YES</v>
      </c>
      <c r="BG205" s="29" t="str">
        <f t="shared" ca="1" si="14"/>
        <v>YES</v>
      </c>
      <c r="BH205" s="29" t="str">
        <f t="shared" ca="1" si="15"/>
        <v>YES</v>
      </c>
      <c r="BI205" s="10">
        <f t="shared" ca="1" si="16"/>
        <v>1</v>
      </c>
      <c r="BJ205" s="28">
        <f t="shared" si="17"/>
        <v>0</v>
      </c>
      <c r="BK205" s="30">
        <f t="shared" si="18"/>
        <v>0</v>
      </c>
      <c r="BL205" s="31">
        <f t="shared" ca="1" si="19"/>
        <v>-119.72328767123288</v>
      </c>
      <c r="BM205" s="28">
        <f t="shared" si="20"/>
        <v>0</v>
      </c>
      <c r="BN205" s="28">
        <f t="shared" si="21"/>
        <v>0</v>
      </c>
      <c r="BO205" s="30">
        <f t="shared" si="22"/>
        <v>0</v>
      </c>
      <c r="BP205" s="31">
        <f t="shared" ca="1" si="23"/>
        <v>-119.72328767123288</v>
      </c>
      <c r="BQ205" s="32">
        <f t="shared" ca="1" si="24"/>
        <v>119.72328767123288</v>
      </c>
      <c r="BR205" s="32"/>
    </row>
    <row r="206" spans="1:70" ht="12" customHeight="1" x14ac:dyDescent="0.25">
      <c r="A206" s="10">
        <f t="shared" si="25"/>
        <v>205</v>
      </c>
      <c r="B206" s="11"/>
      <c r="C206" s="12"/>
      <c r="D206" s="13"/>
      <c r="E206" s="13"/>
      <c r="F206" s="13"/>
      <c r="G206" s="14"/>
      <c r="H206" s="15"/>
      <c r="I206" s="27"/>
      <c r="J206" s="17"/>
      <c r="K206" s="17"/>
      <c r="L206" s="17"/>
      <c r="M206" s="17"/>
      <c r="N206" s="17"/>
      <c r="O206" s="17"/>
      <c r="P206" s="10" t="str">
        <f>VLOOKUP(J206,'Offence Database'!$A$7:$B$1360,2, )</f>
        <v>-</v>
      </c>
      <c r="Q206" s="10" t="str">
        <f>VLOOKUP(K206,'Offence Database'!$A$7:$B$1360,2, )</f>
        <v>-</v>
      </c>
      <c r="R206" s="10" t="str">
        <f>VLOOKUP(L206,'Offence Database'!$A$7:$B$1360,2, )</f>
        <v>-</v>
      </c>
      <c r="S206" s="10" t="str">
        <f>VLOOKUP(M206,'Offence Database'!$A$7:$B$1360,2, )</f>
        <v>-</v>
      </c>
      <c r="T206" s="10" t="str">
        <f>VLOOKUP(N206,'Offence Database'!$A$7:$B$1360,2, )</f>
        <v>-</v>
      </c>
      <c r="U206" s="10" t="str">
        <f>VLOOKUP(O206,'Offence Database'!$A$7:$B$1360,2, )</f>
        <v>-</v>
      </c>
      <c r="V206" s="10" t="str">
        <f>VLOOKUP(J206,'Offence Database'!$A$7:$C$1360,3, )</f>
        <v>-</v>
      </c>
      <c r="W206" s="10" t="str">
        <f>VLOOKUP(K206,'Offence Database'!$A$7:$C$1360,3, )</f>
        <v>-</v>
      </c>
      <c r="X206" s="10" t="str">
        <f>VLOOKUP(L206,'Offence Database'!$A$7:$C$1360,3, )</f>
        <v>-</v>
      </c>
      <c r="Y206" s="10" t="str">
        <f>VLOOKUP(M206,'Offence Database'!$A$7:$C$1360,3, )</f>
        <v>-</v>
      </c>
      <c r="Z206" s="10" t="str">
        <f>VLOOKUP(N206,'Offence Database'!$A$7:$C$1360,3, )</f>
        <v>-</v>
      </c>
      <c r="AA206" s="10" t="str">
        <f>VLOOKUP(O206,'Offence Database'!$A$7:$C$1360,3, )</f>
        <v>-</v>
      </c>
      <c r="AB206" s="10">
        <f t="shared" ref="AB206:AG206" si="432">IF(V206="Non-Bailable",$AB$1,$AC$1)</f>
        <v>0</v>
      </c>
      <c r="AC206" s="10">
        <f t="shared" si="432"/>
        <v>0</v>
      </c>
      <c r="AD206" s="10">
        <f t="shared" si="432"/>
        <v>0</v>
      </c>
      <c r="AE206" s="10">
        <f t="shared" si="432"/>
        <v>0</v>
      </c>
      <c r="AF206" s="10">
        <f t="shared" si="432"/>
        <v>0</v>
      </c>
      <c r="AG206" s="10">
        <f t="shared" si="432"/>
        <v>0</v>
      </c>
      <c r="AH206" s="10">
        <f t="shared" si="1"/>
        <v>0</v>
      </c>
      <c r="AI206" s="17" t="str">
        <f t="shared" si="2"/>
        <v>Bailable</v>
      </c>
      <c r="AJ206" s="10" t="str">
        <f>VLOOKUP(J206,'Offence Database'!$A$7:$D$1360,4, )</f>
        <v>-</v>
      </c>
      <c r="AK206" s="10" t="str">
        <f>VLOOKUP(K206,'Offence Database'!$A$7:$D$1360,4, )</f>
        <v>-</v>
      </c>
      <c r="AL206" s="10" t="str">
        <f>VLOOKUP(L206,'Offence Database'!$A$7:$D$1360,4, )</f>
        <v>-</v>
      </c>
      <c r="AM206" s="10" t="str">
        <f>VLOOKUP(M206,'Offence Database'!$A$7:$D$1360,4, )</f>
        <v>-</v>
      </c>
      <c r="AN206" s="10" t="str">
        <f>VLOOKUP(N206,'Offence Database'!$A$7:$D$1360,4, )</f>
        <v>-</v>
      </c>
      <c r="AO206" s="10" t="str">
        <f>VLOOKUP(O206,'Offence Database'!$A$7:$D$1360,4, )</f>
        <v>-</v>
      </c>
      <c r="AP206" s="10">
        <f t="shared" ref="AP206:AU206" si="433">IF(AJ206="Non-Compoundable",$AB$1,$AC$1)</f>
        <v>0</v>
      </c>
      <c r="AQ206" s="10">
        <f t="shared" si="433"/>
        <v>0</v>
      </c>
      <c r="AR206" s="10">
        <f t="shared" si="433"/>
        <v>0</v>
      </c>
      <c r="AS206" s="10">
        <f t="shared" si="433"/>
        <v>0</v>
      </c>
      <c r="AT206" s="10">
        <f t="shared" si="433"/>
        <v>0</v>
      </c>
      <c r="AU206" s="10">
        <f t="shared" si="433"/>
        <v>0</v>
      </c>
      <c r="AV206" s="10">
        <f t="shared" si="4"/>
        <v>0</v>
      </c>
      <c r="AW206" s="17" t="str">
        <f t="shared" si="5"/>
        <v>Compoundable</v>
      </c>
      <c r="AX206" s="24"/>
      <c r="AY206" s="26">
        <f t="shared" si="6"/>
        <v>2</v>
      </c>
      <c r="AZ206" s="27">
        <f t="shared" si="7"/>
        <v>60</v>
      </c>
      <c r="BA206" s="28">
        <f t="shared" si="8"/>
        <v>0</v>
      </c>
      <c r="BB206" s="28">
        <f t="shared" ca="1" si="9"/>
        <v>0</v>
      </c>
      <c r="BC206" s="29" t="str">
        <f t="shared" si="10"/>
        <v>YES</v>
      </c>
      <c r="BD206" s="10" t="str">
        <f t="shared" si="11"/>
        <v>YES</v>
      </c>
      <c r="BE206" s="29" t="str">
        <f t="shared" ca="1" si="12"/>
        <v>NO</v>
      </c>
      <c r="BF206" s="29" t="str">
        <f t="shared" ca="1" si="13"/>
        <v>YES</v>
      </c>
      <c r="BG206" s="29" t="str">
        <f t="shared" ca="1" si="14"/>
        <v>YES</v>
      </c>
      <c r="BH206" s="29" t="str">
        <f t="shared" ca="1" si="15"/>
        <v>YES</v>
      </c>
      <c r="BI206" s="10">
        <f t="shared" ca="1" si="16"/>
        <v>1</v>
      </c>
      <c r="BJ206" s="28">
        <f t="shared" si="17"/>
        <v>0</v>
      </c>
      <c r="BK206" s="30">
        <f t="shared" si="18"/>
        <v>0</v>
      </c>
      <c r="BL206" s="31">
        <f t="shared" ca="1" si="19"/>
        <v>-119.72328767123288</v>
      </c>
      <c r="BM206" s="28">
        <f t="shared" si="20"/>
        <v>0</v>
      </c>
      <c r="BN206" s="28">
        <f t="shared" si="21"/>
        <v>0</v>
      </c>
      <c r="BO206" s="30">
        <f t="shared" si="22"/>
        <v>0</v>
      </c>
      <c r="BP206" s="31">
        <f t="shared" ca="1" si="23"/>
        <v>-119.72328767123288</v>
      </c>
      <c r="BQ206" s="32">
        <f t="shared" ca="1" si="24"/>
        <v>119.72328767123288</v>
      </c>
      <c r="BR206" s="32"/>
    </row>
    <row r="207" spans="1:70" ht="12" customHeight="1" x14ac:dyDescent="0.25">
      <c r="A207" s="10">
        <f t="shared" si="25"/>
        <v>206</v>
      </c>
      <c r="B207" s="11"/>
      <c r="C207" s="12"/>
      <c r="D207" s="13"/>
      <c r="E207" s="13"/>
      <c r="F207" s="13"/>
      <c r="G207" s="14"/>
      <c r="H207" s="15"/>
      <c r="I207" s="27"/>
      <c r="J207" s="17"/>
      <c r="K207" s="17"/>
      <c r="L207" s="17"/>
      <c r="M207" s="17"/>
      <c r="N207" s="17"/>
      <c r="O207" s="17"/>
      <c r="P207" s="10" t="str">
        <f>VLOOKUP(J207,'Offence Database'!$A$7:$B$1360,2, )</f>
        <v>-</v>
      </c>
      <c r="Q207" s="10" t="str">
        <f>VLOOKUP(K207,'Offence Database'!$A$7:$B$1360,2, )</f>
        <v>-</v>
      </c>
      <c r="R207" s="10" t="str">
        <f>VLOOKUP(L207,'Offence Database'!$A$7:$B$1360,2, )</f>
        <v>-</v>
      </c>
      <c r="S207" s="10" t="str">
        <f>VLOOKUP(M207,'Offence Database'!$A$7:$B$1360,2, )</f>
        <v>-</v>
      </c>
      <c r="T207" s="10" t="str">
        <f>VLOOKUP(N207,'Offence Database'!$A$7:$B$1360,2, )</f>
        <v>-</v>
      </c>
      <c r="U207" s="10" t="str">
        <f>VLOOKUP(O207,'Offence Database'!$A$7:$B$1360,2, )</f>
        <v>-</v>
      </c>
      <c r="V207" s="10" t="str">
        <f>VLOOKUP(J207,'Offence Database'!$A$7:$C$1360,3, )</f>
        <v>-</v>
      </c>
      <c r="W207" s="10" t="str">
        <f>VLOOKUP(K207,'Offence Database'!$A$7:$C$1360,3, )</f>
        <v>-</v>
      </c>
      <c r="X207" s="10" t="str">
        <f>VLOOKUP(L207,'Offence Database'!$A$7:$C$1360,3, )</f>
        <v>-</v>
      </c>
      <c r="Y207" s="10" t="str">
        <f>VLOOKUP(M207,'Offence Database'!$A$7:$C$1360,3, )</f>
        <v>-</v>
      </c>
      <c r="Z207" s="10" t="str">
        <f>VLOOKUP(N207,'Offence Database'!$A$7:$C$1360,3, )</f>
        <v>-</v>
      </c>
      <c r="AA207" s="10" t="str">
        <f>VLOOKUP(O207,'Offence Database'!$A$7:$C$1360,3, )</f>
        <v>-</v>
      </c>
      <c r="AB207" s="10">
        <f t="shared" ref="AB207:AG207" si="434">IF(V207="Non-Bailable",$AB$1,$AC$1)</f>
        <v>0</v>
      </c>
      <c r="AC207" s="10">
        <f t="shared" si="434"/>
        <v>0</v>
      </c>
      <c r="AD207" s="10">
        <f t="shared" si="434"/>
        <v>0</v>
      </c>
      <c r="AE207" s="10">
        <f t="shared" si="434"/>
        <v>0</v>
      </c>
      <c r="AF207" s="10">
        <f t="shared" si="434"/>
        <v>0</v>
      </c>
      <c r="AG207" s="10">
        <f t="shared" si="434"/>
        <v>0</v>
      </c>
      <c r="AH207" s="10">
        <f t="shared" si="1"/>
        <v>0</v>
      </c>
      <c r="AI207" s="17" t="str">
        <f t="shared" si="2"/>
        <v>Bailable</v>
      </c>
      <c r="AJ207" s="10" t="str">
        <f>VLOOKUP(J207,'Offence Database'!$A$7:$D$1360,4, )</f>
        <v>-</v>
      </c>
      <c r="AK207" s="10" t="str">
        <f>VLOOKUP(K207,'Offence Database'!$A$7:$D$1360,4, )</f>
        <v>-</v>
      </c>
      <c r="AL207" s="10" t="str">
        <f>VLOOKUP(L207,'Offence Database'!$A$7:$D$1360,4, )</f>
        <v>-</v>
      </c>
      <c r="AM207" s="10" t="str">
        <f>VLOOKUP(M207,'Offence Database'!$A$7:$D$1360,4, )</f>
        <v>-</v>
      </c>
      <c r="AN207" s="10" t="str">
        <f>VLOOKUP(N207,'Offence Database'!$A$7:$D$1360,4, )</f>
        <v>-</v>
      </c>
      <c r="AO207" s="10" t="str">
        <f>VLOOKUP(O207,'Offence Database'!$A$7:$D$1360,4, )</f>
        <v>-</v>
      </c>
      <c r="AP207" s="10">
        <f t="shared" ref="AP207:AU207" si="435">IF(AJ207="Non-Compoundable",$AB$1,$AC$1)</f>
        <v>0</v>
      </c>
      <c r="AQ207" s="10">
        <f t="shared" si="435"/>
        <v>0</v>
      </c>
      <c r="AR207" s="10">
        <f t="shared" si="435"/>
        <v>0</v>
      </c>
      <c r="AS207" s="10">
        <f t="shared" si="435"/>
        <v>0</v>
      </c>
      <c r="AT207" s="10">
        <f t="shared" si="435"/>
        <v>0</v>
      </c>
      <c r="AU207" s="10">
        <f t="shared" si="435"/>
        <v>0</v>
      </c>
      <c r="AV207" s="10">
        <f t="shared" si="4"/>
        <v>0</v>
      </c>
      <c r="AW207" s="17" t="str">
        <f t="shared" si="5"/>
        <v>Compoundable</v>
      </c>
      <c r="AX207" s="24"/>
      <c r="AY207" s="26">
        <f t="shared" si="6"/>
        <v>2</v>
      </c>
      <c r="AZ207" s="27">
        <f t="shared" si="7"/>
        <v>60</v>
      </c>
      <c r="BA207" s="28">
        <f t="shared" si="8"/>
        <v>0</v>
      </c>
      <c r="BB207" s="28">
        <f t="shared" ca="1" si="9"/>
        <v>0</v>
      </c>
      <c r="BC207" s="29" t="str">
        <f t="shared" si="10"/>
        <v>YES</v>
      </c>
      <c r="BD207" s="10" t="str">
        <f t="shared" si="11"/>
        <v>YES</v>
      </c>
      <c r="BE207" s="29" t="str">
        <f t="shared" ca="1" si="12"/>
        <v>NO</v>
      </c>
      <c r="BF207" s="29" t="str">
        <f t="shared" ca="1" si="13"/>
        <v>YES</v>
      </c>
      <c r="BG207" s="29" t="str">
        <f t="shared" ca="1" si="14"/>
        <v>YES</v>
      </c>
      <c r="BH207" s="29" t="str">
        <f t="shared" ca="1" si="15"/>
        <v>YES</v>
      </c>
      <c r="BI207" s="10">
        <f t="shared" ca="1" si="16"/>
        <v>1</v>
      </c>
      <c r="BJ207" s="28">
        <f t="shared" si="17"/>
        <v>0</v>
      </c>
      <c r="BK207" s="30">
        <f t="shared" si="18"/>
        <v>0</v>
      </c>
      <c r="BL207" s="31">
        <f t="shared" ca="1" si="19"/>
        <v>-119.72328767123288</v>
      </c>
      <c r="BM207" s="28">
        <f t="shared" si="20"/>
        <v>0</v>
      </c>
      <c r="BN207" s="28">
        <f t="shared" si="21"/>
        <v>0</v>
      </c>
      <c r="BO207" s="30">
        <f t="shared" si="22"/>
        <v>0</v>
      </c>
      <c r="BP207" s="31">
        <f t="shared" ca="1" si="23"/>
        <v>-119.72328767123288</v>
      </c>
      <c r="BQ207" s="32">
        <f t="shared" ca="1" si="24"/>
        <v>119.72328767123288</v>
      </c>
      <c r="BR207" s="32"/>
    </row>
    <row r="208" spans="1:70" ht="12" customHeight="1" x14ac:dyDescent="0.25">
      <c r="A208" s="10">
        <f t="shared" si="25"/>
        <v>207</v>
      </c>
      <c r="B208" s="11"/>
      <c r="C208" s="12"/>
      <c r="D208" s="13"/>
      <c r="E208" s="13"/>
      <c r="F208" s="13"/>
      <c r="G208" s="14"/>
      <c r="H208" s="15"/>
      <c r="I208" s="27"/>
      <c r="J208" s="17"/>
      <c r="K208" s="17"/>
      <c r="L208" s="17"/>
      <c r="M208" s="17"/>
      <c r="N208" s="17"/>
      <c r="O208" s="17"/>
      <c r="P208" s="10" t="str">
        <f>VLOOKUP(J208,'Offence Database'!$A$7:$B$1360,2, )</f>
        <v>-</v>
      </c>
      <c r="Q208" s="10" t="str">
        <f>VLOOKUP(K208,'Offence Database'!$A$7:$B$1360,2, )</f>
        <v>-</v>
      </c>
      <c r="R208" s="10" t="str">
        <f>VLOOKUP(L208,'Offence Database'!$A$7:$B$1360,2, )</f>
        <v>-</v>
      </c>
      <c r="S208" s="10" t="str">
        <f>VLOOKUP(M208,'Offence Database'!$A$7:$B$1360,2, )</f>
        <v>-</v>
      </c>
      <c r="T208" s="10" t="str">
        <f>VLOOKUP(N208,'Offence Database'!$A$7:$B$1360,2, )</f>
        <v>-</v>
      </c>
      <c r="U208" s="10" t="str">
        <f>VLOOKUP(O208,'Offence Database'!$A$7:$B$1360,2, )</f>
        <v>-</v>
      </c>
      <c r="V208" s="10" t="str">
        <f>VLOOKUP(J208,'Offence Database'!$A$7:$C$1360,3, )</f>
        <v>-</v>
      </c>
      <c r="W208" s="10" t="str">
        <f>VLOOKUP(K208,'Offence Database'!$A$7:$C$1360,3, )</f>
        <v>-</v>
      </c>
      <c r="X208" s="10" t="str">
        <f>VLOOKUP(L208,'Offence Database'!$A$7:$C$1360,3, )</f>
        <v>-</v>
      </c>
      <c r="Y208" s="10" t="str">
        <f>VLOOKUP(M208,'Offence Database'!$A$7:$C$1360,3, )</f>
        <v>-</v>
      </c>
      <c r="Z208" s="10" t="str">
        <f>VLOOKUP(N208,'Offence Database'!$A$7:$C$1360,3, )</f>
        <v>-</v>
      </c>
      <c r="AA208" s="10" t="str">
        <f>VLOOKUP(O208,'Offence Database'!$A$7:$C$1360,3, )</f>
        <v>-</v>
      </c>
      <c r="AB208" s="10">
        <f t="shared" ref="AB208:AG208" si="436">IF(V208="Non-Bailable",$AB$1,$AC$1)</f>
        <v>0</v>
      </c>
      <c r="AC208" s="10">
        <f t="shared" si="436"/>
        <v>0</v>
      </c>
      <c r="AD208" s="10">
        <f t="shared" si="436"/>
        <v>0</v>
      </c>
      <c r="AE208" s="10">
        <f t="shared" si="436"/>
        <v>0</v>
      </c>
      <c r="AF208" s="10">
        <f t="shared" si="436"/>
        <v>0</v>
      </c>
      <c r="AG208" s="10">
        <f t="shared" si="436"/>
        <v>0</v>
      </c>
      <c r="AH208" s="10">
        <f t="shared" si="1"/>
        <v>0</v>
      </c>
      <c r="AI208" s="17" t="str">
        <f t="shared" si="2"/>
        <v>Bailable</v>
      </c>
      <c r="AJ208" s="10" t="str">
        <f>VLOOKUP(J208,'Offence Database'!$A$7:$D$1360,4, )</f>
        <v>-</v>
      </c>
      <c r="AK208" s="10" t="str">
        <f>VLOOKUP(K208,'Offence Database'!$A$7:$D$1360,4, )</f>
        <v>-</v>
      </c>
      <c r="AL208" s="10" t="str">
        <f>VLOOKUP(L208,'Offence Database'!$A$7:$D$1360,4, )</f>
        <v>-</v>
      </c>
      <c r="AM208" s="10" t="str">
        <f>VLOOKUP(M208,'Offence Database'!$A$7:$D$1360,4, )</f>
        <v>-</v>
      </c>
      <c r="AN208" s="10" t="str">
        <f>VLOOKUP(N208,'Offence Database'!$A$7:$D$1360,4, )</f>
        <v>-</v>
      </c>
      <c r="AO208" s="10" t="str">
        <f>VLOOKUP(O208,'Offence Database'!$A$7:$D$1360,4, )</f>
        <v>-</v>
      </c>
      <c r="AP208" s="10">
        <f t="shared" ref="AP208:AU208" si="437">IF(AJ208="Non-Compoundable",$AB$1,$AC$1)</f>
        <v>0</v>
      </c>
      <c r="AQ208" s="10">
        <f t="shared" si="437"/>
        <v>0</v>
      </c>
      <c r="AR208" s="10">
        <f t="shared" si="437"/>
        <v>0</v>
      </c>
      <c r="AS208" s="10">
        <f t="shared" si="437"/>
        <v>0</v>
      </c>
      <c r="AT208" s="10">
        <f t="shared" si="437"/>
        <v>0</v>
      </c>
      <c r="AU208" s="10">
        <f t="shared" si="437"/>
        <v>0</v>
      </c>
      <c r="AV208" s="10">
        <f t="shared" si="4"/>
        <v>0</v>
      </c>
      <c r="AW208" s="17" t="str">
        <f t="shared" si="5"/>
        <v>Compoundable</v>
      </c>
      <c r="AX208" s="24"/>
      <c r="AY208" s="26">
        <f t="shared" si="6"/>
        <v>2</v>
      </c>
      <c r="AZ208" s="27">
        <f t="shared" si="7"/>
        <v>60</v>
      </c>
      <c r="BA208" s="28">
        <f t="shared" si="8"/>
        <v>0</v>
      </c>
      <c r="BB208" s="28">
        <f t="shared" ca="1" si="9"/>
        <v>0</v>
      </c>
      <c r="BC208" s="29" t="str">
        <f t="shared" si="10"/>
        <v>YES</v>
      </c>
      <c r="BD208" s="10" t="str">
        <f t="shared" si="11"/>
        <v>YES</v>
      </c>
      <c r="BE208" s="29" t="str">
        <f t="shared" ca="1" si="12"/>
        <v>NO</v>
      </c>
      <c r="BF208" s="29" t="str">
        <f t="shared" ca="1" si="13"/>
        <v>YES</v>
      </c>
      <c r="BG208" s="29" t="str">
        <f t="shared" ca="1" si="14"/>
        <v>YES</v>
      </c>
      <c r="BH208" s="29" t="str">
        <f t="shared" ca="1" si="15"/>
        <v>YES</v>
      </c>
      <c r="BI208" s="10">
        <f t="shared" ca="1" si="16"/>
        <v>1</v>
      </c>
      <c r="BJ208" s="28">
        <f t="shared" si="17"/>
        <v>0</v>
      </c>
      <c r="BK208" s="30">
        <f t="shared" si="18"/>
        <v>0</v>
      </c>
      <c r="BL208" s="31">
        <f t="shared" ca="1" si="19"/>
        <v>-119.72328767123288</v>
      </c>
      <c r="BM208" s="28">
        <f t="shared" si="20"/>
        <v>0</v>
      </c>
      <c r="BN208" s="28">
        <f t="shared" si="21"/>
        <v>0</v>
      </c>
      <c r="BO208" s="30">
        <f t="shared" si="22"/>
        <v>0</v>
      </c>
      <c r="BP208" s="31">
        <f t="shared" ca="1" si="23"/>
        <v>-119.72328767123288</v>
      </c>
      <c r="BQ208" s="32">
        <f t="shared" ca="1" si="24"/>
        <v>119.72328767123288</v>
      </c>
      <c r="BR208" s="32"/>
    </row>
    <row r="209" spans="1:70" ht="12" customHeight="1" x14ac:dyDescent="0.25">
      <c r="A209" s="10">
        <f t="shared" si="25"/>
        <v>208</v>
      </c>
      <c r="B209" s="11"/>
      <c r="C209" s="12"/>
      <c r="D209" s="13"/>
      <c r="E209" s="13"/>
      <c r="F209" s="13"/>
      <c r="G209" s="14"/>
      <c r="H209" s="15"/>
      <c r="I209" s="27"/>
      <c r="J209" s="17"/>
      <c r="K209" s="17"/>
      <c r="L209" s="17"/>
      <c r="M209" s="17"/>
      <c r="N209" s="17"/>
      <c r="O209" s="17"/>
      <c r="P209" s="10" t="str">
        <f>VLOOKUP(J209,'Offence Database'!$A$7:$B$1360,2, )</f>
        <v>-</v>
      </c>
      <c r="Q209" s="10" t="str">
        <f>VLOOKUP(K209,'Offence Database'!$A$7:$B$1360,2, )</f>
        <v>-</v>
      </c>
      <c r="R209" s="10" t="str">
        <f>VLOOKUP(L209,'Offence Database'!$A$7:$B$1360,2, )</f>
        <v>-</v>
      </c>
      <c r="S209" s="10" t="str">
        <f>VLOOKUP(M209,'Offence Database'!$A$7:$B$1360,2, )</f>
        <v>-</v>
      </c>
      <c r="T209" s="10" t="str">
        <f>VLOOKUP(N209,'Offence Database'!$A$7:$B$1360,2, )</f>
        <v>-</v>
      </c>
      <c r="U209" s="10" t="str">
        <f>VLOOKUP(O209,'Offence Database'!$A$7:$B$1360,2, )</f>
        <v>-</v>
      </c>
      <c r="V209" s="10" t="str">
        <f>VLOOKUP(J209,'Offence Database'!$A$7:$C$1360,3, )</f>
        <v>-</v>
      </c>
      <c r="W209" s="10" t="str">
        <f>VLOOKUP(K209,'Offence Database'!$A$7:$C$1360,3, )</f>
        <v>-</v>
      </c>
      <c r="X209" s="10" t="str">
        <f>VLOOKUP(L209,'Offence Database'!$A$7:$C$1360,3, )</f>
        <v>-</v>
      </c>
      <c r="Y209" s="10" t="str">
        <f>VLOOKUP(M209,'Offence Database'!$A$7:$C$1360,3, )</f>
        <v>-</v>
      </c>
      <c r="Z209" s="10" t="str">
        <f>VLOOKUP(N209,'Offence Database'!$A$7:$C$1360,3, )</f>
        <v>-</v>
      </c>
      <c r="AA209" s="10" t="str">
        <f>VLOOKUP(O209,'Offence Database'!$A$7:$C$1360,3, )</f>
        <v>-</v>
      </c>
      <c r="AB209" s="10">
        <f t="shared" ref="AB209:AG209" si="438">IF(V209="Non-Bailable",$AB$1,$AC$1)</f>
        <v>0</v>
      </c>
      <c r="AC209" s="10">
        <f t="shared" si="438"/>
        <v>0</v>
      </c>
      <c r="AD209" s="10">
        <f t="shared" si="438"/>
        <v>0</v>
      </c>
      <c r="AE209" s="10">
        <f t="shared" si="438"/>
        <v>0</v>
      </c>
      <c r="AF209" s="10">
        <f t="shared" si="438"/>
        <v>0</v>
      </c>
      <c r="AG209" s="10">
        <f t="shared" si="438"/>
        <v>0</v>
      </c>
      <c r="AH209" s="10">
        <f t="shared" si="1"/>
        <v>0</v>
      </c>
      <c r="AI209" s="17" t="str">
        <f t="shared" si="2"/>
        <v>Bailable</v>
      </c>
      <c r="AJ209" s="10" t="str">
        <f>VLOOKUP(J209,'Offence Database'!$A$7:$D$1360,4, )</f>
        <v>-</v>
      </c>
      <c r="AK209" s="10" t="str">
        <f>VLOOKUP(K209,'Offence Database'!$A$7:$D$1360,4, )</f>
        <v>-</v>
      </c>
      <c r="AL209" s="10" t="str">
        <f>VLOOKUP(L209,'Offence Database'!$A$7:$D$1360,4, )</f>
        <v>-</v>
      </c>
      <c r="AM209" s="10" t="str">
        <f>VLOOKUP(M209,'Offence Database'!$A$7:$D$1360,4, )</f>
        <v>-</v>
      </c>
      <c r="AN209" s="10" t="str">
        <f>VLOOKUP(N209,'Offence Database'!$A$7:$D$1360,4, )</f>
        <v>-</v>
      </c>
      <c r="AO209" s="10" t="str">
        <f>VLOOKUP(O209,'Offence Database'!$A$7:$D$1360,4, )</f>
        <v>-</v>
      </c>
      <c r="AP209" s="10">
        <f t="shared" ref="AP209:AU209" si="439">IF(AJ209="Non-Compoundable",$AB$1,$AC$1)</f>
        <v>0</v>
      </c>
      <c r="AQ209" s="10">
        <f t="shared" si="439"/>
        <v>0</v>
      </c>
      <c r="AR209" s="10">
        <f t="shared" si="439"/>
        <v>0</v>
      </c>
      <c r="AS209" s="10">
        <f t="shared" si="439"/>
        <v>0</v>
      </c>
      <c r="AT209" s="10">
        <f t="shared" si="439"/>
        <v>0</v>
      </c>
      <c r="AU209" s="10">
        <f t="shared" si="439"/>
        <v>0</v>
      </c>
      <c r="AV209" s="10">
        <f t="shared" si="4"/>
        <v>0</v>
      </c>
      <c r="AW209" s="17" t="str">
        <f t="shared" si="5"/>
        <v>Compoundable</v>
      </c>
      <c r="AX209" s="24"/>
      <c r="AY209" s="26">
        <f t="shared" si="6"/>
        <v>2</v>
      </c>
      <c r="AZ209" s="27">
        <f t="shared" si="7"/>
        <v>60</v>
      </c>
      <c r="BA209" s="28">
        <f t="shared" si="8"/>
        <v>0</v>
      </c>
      <c r="BB209" s="28">
        <f t="shared" ca="1" si="9"/>
        <v>0</v>
      </c>
      <c r="BC209" s="29" t="str">
        <f t="shared" si="10"/>
        <v>YES</v>
      </c>
      <c r="BD209" s="10" t="str">
        <f t="shared" si="11"/>
        <v>YES</v>
      </c>
      <c r="BE209" s="29" t="str">
        <f t="shared" ca="1" si="12"/>
        <v>NO</v>
      </c>
      <c r="BF209" s="29" t="str">
        <f t="shared" ca="1" si="13"/>
        <v>YES</v>
      </c>
      <c r="BG209" s="29" t="str">
        <f t="shared" ca="1" si="14"/>
        <v>YES</v>
      </c>
      <c r="BH209" s="29" t="str">
        <f t="shared" ca="1" si="15"/>
        <v>YES</v>
      </c>
      <c r="BI209" s="10">
        <f t="shared" ca="1" si="16"/>
        <v>1</v>
      </c>
      <c r="BJ209" s="28">
        <f t="shared" si="17"/>
        <v>0</v>
      </c>
      <c r="BK209" s="30">
        <f t="shared" si="18"/>
        <v>0</v>
      </c>
      <c r="BL209" s="31">
        <f t="shared" ca="1" si="19"/>
        <v>-119.72328767123288</v>
      </c>
      <c r="BM209" s="28">
        <f t="shared" si="20"/>
        <v>0</v>
      </c>
      <c r="BN209" s="28">
        <f t="shared" si="21"/>
        <v>0</v>
      </c>
      <c r="BO209" s="30">
        <f t="shared" si="22"/>
        <v>0</v>
      </c>
      <c r="BP209" s="31">
        <f t="shared" ca="1" si="23"/>
        <v>-119.72328767123288</v>
      </c>
      <c r="BQ209" s="32">
        <f t="shared" ca="1" si="24"/>
        <v>119.72328767123288</v>
      </c>
      <c r="BR209" s="32"/>
    </row>
    <row r="210" spans="1:70" ht="12" customHeight="1" x14ac:dyDescent="0.25">
      <c r="A210" s="10">
        <f t="shared" si="25"/>
        <v>209</v>
      </c>
      <c r="B210" s="11"/>
      <c r="C210" s="12"/>
      <c r="D210" s="13"/>
      <c r="E210" s="13"/>
      <c r="F210" s="13"/>
      <c r="G210" s="14"/>
      <c r="H210" s="15"/>
      <c r="I210" s="27"/>
      <c r="J210" s="17"/>
      <c r="K210" s="17"/>
      <c r="L210" s="17"/>
      <c r="M210" s="17"/>
      <c r="N210" s="17"/>
      <c r="O210" s="17"/>
      <c r="P210" s="10" t="str">
        <f>VLOOKUP(J210,'Offence Database'!$A$7:$B$1360,2, )</f>
        <v>-</v>
      </c>
      <c r="Q210" s="10" t="str">
        <f>VLOOKUP(K210,'Offence Database'!$A$7:$B$1360,2, )</f>
        <v>-</v>
      </c>
      <c r="R210" s="10" t="str">
        <f>VLOOKUP(L210,'Offence Database'!$A$7:$B$1360,2, )</f>
        <v>-</v>
      </c>
      <c r="S210" s="10" t="str">
        <f>VLOOKUP(M210,'Offence Database'!$A$7:$B$1360,2, )</f>
        <v>-</v>
      </c>
      <c r="T210" s="10" t="str">
        <f>VLOOKUP(N210,'Offence Database'!$A$7:$B$1360,2, )</f>
        <v>-</v>
      </c>
      <c r="U210" s="10" t="str">
        <f>VLOOKUP(O210,'Offence Database'!$A$7:$B$1360,2, )</f>
        <v>-</v>
      </c>
      <c r="V210" s="10" t="str">
        <f>VLOOKUP(J210,'Offence Database'!$A$7:$C$1360,3, )</f>
        <v>-</v>
      </c>
      <c r="W210" s="10" t="str">
        <f>VLOOKUP(K210,'Offence Database'!$A$7:$C$1360,3, )</f>
        <v>-</v>
      </c>
      <c r="X210" s="10" t="str">
        <f>VLOOKUP(L210,'Offence Database'!$A$7:$C$1360,3, )</f>
        <v>-</v>
      </c>
      <c r="Y210" s="10" t="str">
        <f>VLOOKUP(M210,'Offence Database'!$A$7:$C$1360,3, )</f>
        <v>-</v>
      </c>
      <c r="Z210" s="10" t="str">
        <f>VLOOKUP(N210,'Offence Database'!$A$7:$C$1360,3, )</f>
        <v>-</v>
      </c>
      <c r="AA210" s="10" t="str">
        <f>VLOOKUP(O210,'Offence Database'!$A$7:$C$1360,3, )</f>
        <v>-</v>
      </c>
      <c r="AB210" s="10">
        <f t="shared" ref="AB210:AG210" si="440">IF(V210="Non-Bailable",$AB$1,$AC$1)</f>
        <v>0</v>
      </c>
      <c r="AC210" s="10">
        <f t="shared" si="440"/>
        <v>0</v>
      </c>
      <c r="AD210" s="10">
        <f t="shared" si="440"/>
        <v>0</v>
      </c>
      <c r="AE210" s="10">
        <f t="shared" si="440"/>
        <v>0</v>
      </c>
      <c r="AF210" s="10">
        <f t="shared" si="440"/>
        <v>0</v>
      </c>
      <c r="AG210" s="10">
        <f t="shared" si="440"/>
        <v>0</v>
      </c>
      <c r="AH210" s="10">
        <f t="shared" si="1"/>
        <v>0</v>
      </c>
      <c r="AI210" s="17" t="str">
        <f t="shared" si="2"/>
        <v>Bailable</v>
      </c>
      <c r="AJ210" s="10" t="str">
        <f>VLOOKUP(J210,'Offence Database'!$A$7:$D$1360,4, )</f>
        <v>-</v>
      </c>
      <c r="AK210" s="10" t="str">
        <f>VLOOKUP(K210,'Offence Database'!$A$7:$D$1360,4, )</f>
        <v>-</v>
      </c>
      <c r="AL210" s="10" t="str">
        <f>VLOOKUP(L210,'Offence Database'!$A$7:$D$1360,4, )</f>
        <v>-</v>
      </c>
      <c r="AM210" s="10" t="str">
        <f>VLOOKUP(M210,'Offence Database'!$A$7:$D$1360,4, )</f>
        <v>-</v>
      </c>
      <c r="AN210" s="10" t="str">
        <f>VLOOKUP(N210,'Offence Database'!$A$7:$D$1360,4, )</f>
        <v>-</v>
      </c>
      <c r="AO210" s="10" t="str">
        <f>VLOOKUP(O210,'Offence Database'!$A$7:$D$1360,4, )</f>
        <v>-</v>
      </c>
      <c r="AP210" s="10">
        <f t="shared" ref="AP210:AU210" si="441">IF(AJ210="Non-Compoundable",$AB$1,$AC$1)</f>
        <v>0</v>
      </c>
      <c r="AQ210" s="10">
        <f t="shared" si="441"/>
        <v>0</v>
      </c>
      <c r="AR210" s="10">
        <f t="shared" si="441"/>
        <v>0</v>
      </c>
      <c r="AS210" s="10">
        <f t="shared" si="441"/>
        <v>0</v>
      </c>
      <c r="AT210" s="10">
        <f t="shared" si="441"/>
        <v>0</v>
      </c>
      <c r="AU210" s="10">
        <f t="shared" si="441"/>
        <v>0</v>
      </c>
      <c r="AV210" s="10">
        <f t="shared" si="4"/>
        <v>0</v>
      </c>
      <c r="AW210" s="17" t="str">
        <f t="shared" si="5"/>
        <v>Compoundable</v>
      </c>
      <c r="AX210" s="24"/>
      <c r="AY210" s="26">
        <f t="shared" si="6"/>
        <v>2</v>
      </c>
      <c r="AZ210" s="27">
        <f t="shared" si="7"/>
        <v>60</v>
      </c>
      <c r="BA210" s="28">
        <f t="shared" si="8"/>
        <v>0</v>
      </c>
      <c r="BB210" s="28">
        <f t="shared" ca="1" si="9"/>
        <v>0</v>
      </c>
      <c r="BC210" s="29" t="str">
        <f t="shared" si="10"/>
        <v>YES</v>
      </c>
      <c r="BD210" s="10" t="str">
        <f t="shared" si="11"/>
        <v>YES</v>
      </c>
      <c r="BE210" s="29" t="str">
        <f t="shared" ca="1" si="12"/>
        <v>NO</v>
      </c>
      <c r="BF210" s="29" t="str">
        <f t="shared" ca="1" si="13"/>
        <v>YES</v>
      </c>
      <c r="BG210" s="29" t="str">
        <f t="shared" ca="1" si="14"/>
        <v>YES</v>
      </c>
      <c r="BH210" s="29" t="str">
        <f t="shared" ca="1" si="15"/>
        <v>YES</v>
      </c>
      <c r="BI210" s="10">
        <f t="shared" ca="1" si="16"/>
        <v>1</v>
      </c>
      <c r="BJ210" s="28">
        <f t="shared" si="17"/>
        <v>0</v>
      </c>
      <c r="BK210" s="30">
        <f t="shared" si="18"/>
        <v>0</v>
      </c>
      <c r="BL210" s="31">
        <f t="shared" ca="1" si="19"/>
        <v>-119.72328767123288</v>
      </c>
      <c r="BM210" s="28">
        <f t="shared" si="20"/>
        <v>0</v>
      </c>
      <c r="BN210" s="28">
        <f t="shared" si="21"/>
        <v>0</v>
      </c>
      <c r="BO210" s="30">
        <f t="shared" si="22"/>
        <v>0</v>
      </c>
      <c r="BP210" s="31">
        <f t="shared" ca="1" si="23"/>
        <v>-119.72328767123288</v>
      </c>
      <c r="BQ210" s="32">
        <f t="shared" ca="1" si="24"/>
        <v>119.72328767123288</v>
      </c>
      <c r="BR210" s="32"/>
    </row>
    <row r="211" spans="1:70" ht="12" customHeight="1" x14ac:dyDescent="0.25">
      <c r="A211" s="10">
        <f t="shared" si="25"/>
        <v>210</v>
      </c>
      <c r="B211" s="11"/>
      <c r="C211" s="12"/>
      <c r="D211" s="13"/>
      <c r="E211" s="13"/>
      <c r="F211" s="13"/>
      <c r="G211" s="14"/>
      <c r="H211" s="15"/>
      <c r="I211" s="27"/>
      <c r="J211" s="17"/>
      <c r="K211" s="17"/>
      <c r="L211" s="17"/>
      <c r="M211" s="17"/>
      <c r="N211" s="17"/>
      <c r="O211" s="17"/>
      <c r="P211" s="10" t="str">
        <f>VLOOKUP(J211,'Offence Database'!$A$7:$B$1360,2, )</f>
        <v>-</v>
      </c>
      <c r="Q211" s="10" t="str">
        <f>VLOOKUP(K211,'Offence Database'!$A$7:$B$1360,2, )</f>
        <v>-</v>
      </c>
      <c r="R211" s="10" t="str">
        <f>VLOOKUP(L211,'Offence Database'!$A$7:$B$1360,2, )</f>
        <v>-</v>
      </c>
      <c r="S211" s="10" t="str">
        <f>VLOOKUP(M211,'Offence Database'!$A$7:$B$1360,2, )</f>
        <v>-</v>
      </c>
      <c r="T211" s="10" t="str">
        <f>VLOOKUP(N211,'Offence Database'!$A$7:$B$1360,2, )</f>
        <v>-</v>
      </c>
      <c r="U211" s="10" t="str">
        <f>VLOOKUP(O211,'Offence Database'!$A$7:$B$1360,2, )</f>
        <v>-</v>
      </c>
      <c r="V211" s="10" t="str">
        <f>VLOOKUP(J211,'Offence Database'!$A$7:$C$1360,3, )</f>
        <v>-</v>
      </c>
      <c r="W211" s="10" t="str">
        <f>VLOOKUP(K211,'Offence Database'!$A$7:$C$1360,3, )</f>
        <v>-</v>
      </c>
      <c r="X211" s="10" t="str">
        <f>VLOOKUP(L211,'Offence Database'!$A$7:$C$1360,3, )</f>
        <v>-</v>
      </c>
      <c r="Y211" s="10" t="str">
        <f>VLOOKUP(M211,'Offence Database'!$A$7:$C$1360,3, )</f>
        <v>-</v>
      </c>
      <c r="Z211" s="10" t="str">
        <f>VLOOKUP(N211,'Offence Database'!$A$7:$C$1360,3, )</f>
        <v>-</v>
      </c>
      <c r="AA211" s="10" t="str">
        <f>VLOOKUP(O211,'Offence Database'!$A$7:$C$1360,3, )</f>
        <v>-</v>
      </c>
      <c r="AB211" s="10">
        <f t="shared" ref="AB211:AG211" si="442">IF(V211="Non-Bailable",$AB$1,$AC$1)</f>
        <v>0</v>
      </c>
      <c r="AC211" s="10">
        <f t="shared" si="442"/>
        <v>0</v>
      </c>
      <c r="AD211" s="10">
        <f t="shared" si="442"/>
        <v>0</v>
      </c>
      <c r="AE211" s="10">
        <f t="shared" si="442"/>
        <v>0</v>
      </c>
      <c r="AF211" s="10">
        <f t="shared" si="442"/>
        <v>0</v>
      </c>
      <c r="AG211" s="10">
        <f t="shared" si="442"/>
        <v>0</v>
      </c>
      <c r="AH211" s="10">
        <f t="shared" si="1"/>
        <v>0</v>
      </c>
      <c r="AI211" s="17" t="str">
        <f t="shared" si="2"/>
        <v>Bailable</v>
      </c>
      <c r="AJ211" s="10" t="str">
        <f>VLOOKUP(J211,'Offence Database'!$A$7:$D$1360,4, )</f>
        <v>-</v>
      </c>
      <c r="AK211" s="10" t="str">
        <f>VLOOKUP(K211,'Offence Database'!$A$7:$D$1360,4, )</f>
        <v>-</v>
      </c>
      <c r="AL211" s="10" t="str">
        <f>VLOOKUP(L211,'Offence Database'!$A$7:$D$1360,4, )</f>
        <v>-</v>
      </c>
      <c r="AM211" s="10" t="str">
        <f>VLOOKUP(M211,'Offence Database'!$A$7:$D$1360,4, )</f>
        <v>-</v>
      </c>
      <c r="AN211" s="10" t="str">
        <f>VLOOKUP(N211,'Offence Database'!$A$7:$D$1360,4, )</f>
        <v>-</v>
      </c>
      <c r="AO211" s="10" t="str">
        <f>VLOOKUP(O211,'Offence Database'!$A$7:$D$1360,4, )</f>
        <v>-</v>
      </c>
      <c r="AP211" s="10">
        <f t="shared" ref="AP211:AU211" si="443">IF(AJ211="Non-Compoundable",$AB$1,$AC$1)</f>
        <v>0</v>
      </c>
      <c r="AQ211" s="10">
        <f t="shared" si="443"/>
        <v>0</v>
      </c>
      <c r="AR211" s="10">
        <f t="shared" si="443"/>
        <v>0</v>
      </c>
      <c r="AS211" s="10">
        <f t="shared" si="443"/>
        <v>0</v>
      </c>
      <c r="AT211" s="10">
        <f t="shared" si="443"/>
        <v>0</v>
      </c>
      <c r="AU211" s="10">
        <f t="shared" si="443"/>
        <v>0</v>
      </c>
      <c r="AV211" s="10">
        <f t="shared" si="4"/>
        <v>0</v>
      </c>
      <c r="AW211" s="17" t="str">
        <f t="shared" si="5"/>
        <v>Compoundable</v>
      </c>
      <c r="AX211" s="24"/>
      <c r="AY211" s="26">
        <f t="shared" si="6"/>
        <v>2</v>
      </c>
      <c r="AZ211" s="27">
        <f t="shared" si="7"/>
        <v>60</v>
      </c>
      <c r="BA211" s="28">
        <f t="shared" si="8"/>
        <v>0</v>
      </c>
      <c r="BB211" s="28">
        <f t="shared" ca="1" si="9"/>
        <v>0</v>
      </c>
      <c r="BC211" s="29" t="str">
        <f t="shared" si="10"/>
        <v>YES</v>
      </c>
      <c r="BD211" s="10" t="str">
        <f t="shared" si="11"/>
        <v>YES</v>
      </c>
      <c r="BE211" s="29" t="str">
        <f t="shared" ca="1" si="12"/>
        <v>NO</v>
      </c>
      <c r="BF211" s="29" t="str">
        <f t="shared" ca="1" si="13"/>
        <v>YES</v>
      </c>
      <c r="BG211" s="29" t="str">
        <f t="shared" ca="1" si="14"/>
        <v>YES</v>
      </c>
      <c r="BH211" s="29" t="str">
        <f t="shared" ca="1" si="15"/>
        <v>YES</v>
      </c>
      <c r="BI211" s="10">
        <f t="shared" ca="1" si="16"/>
        <v>1</v>
      </c>
      <c r="BJ211" s="28">
        <f t="shared" si="17"/>
        <v>0</v>
      </c>
      <c r="BK211" s="30">
        <f t="shared" si="18"/>
        <v>0</v>
      </c>
      <c r="BL211" s="31">
        <f t="shared" ca="1" si="19"/>
        <v>-119.72328767123288</v>
      </c>
      <c r="BM211" s="28">
        <f t="shared" si="20"/>
        <v>0</v>
      </c>
      <c r="BN211" s="28">
        <f t="shared" si="21"/>
        <v>0</v>
      </c>
      <c r="BO211" s="30">
        <f t="shared" si="22"/>
        <v>0</v>
      </c>
      <c r="BP211" s="31">
        <f t="shared" ca="1" si="23"/>
        <v>-119.72328767123288</v>
      </c>
      <c r="BQ211" s="32">
        <f t="shared" ca="1" si="24"/>
        <v>119.72328767123288</v>
      </c>
      <c r="BR211" s="32"/>
    </row>
    <row r="212" spans="1:70" ht="12" customHeight="1" x14ac:dyDescent="0.25">
      <c r="A212" s="10">
        <f t="shared" si="25"/>
        <v>211</v>
      </c>
      <c r="B212" s="11"/>
      <c r="C212" s="12"/>
      <c r="D212" s="13"/>
      <c r="E212" s="13"/>
      <c r="F212" s="13"/>
      <c r="G212" s="14"/>
      <c r="H212" s="15"/>
      <c r="I212" s="27"/>
      <c r="J212" s="17"/>
      <c r="K212" s="17"/>
      <c r="L212" s="17"/>
      <c r="M212" s="17"/>
      <c r="N212" s="17"/>
      <c r="O212" s="17"/>
      <c r="P212" s="10" t="str">
        <f>VLOOKUP(J212,'Offence Database'!$A$7:$B$1360,2, )</f>
        <v>-</v>
      </c>
      <c r="Q212" s="10" t="str">
        <f>VLOOKUP(K212,'Offence Database'!$A$7:$B$1360,2, )</f>
        <v>-</v>
      </c>
      <c r="R212" s="10" t="str">
        <f>VLOOKUP(L212,'Offence Database'!$A$7:$B$1360,2, )</f>
        <v>-</v>
      </c>
      <c r="S212" s="10" t="str">
        <f>VLOOKUP(M212,'Offence Database'!$A$7:$B$1360,2, )</f>
        <v>-</v>
      </c>
      <c r="T212" s="10" t="str">
        <f>VLOOKUP(N212,'Offence Database'!$A$7:$B$1360,2, )</f>
        <v>-</v>
      </c>
      <c r="U212" s="10" t="str">
        <f>VLOOKUP(O212,'Offence Database'!$A$7:$B$1360,2, )</f>
        <v>-</v>
      </c>
      <c r="V212" s="10" t="str">
        <f>VLOOKUP(J212,'Offence Database'!$A$7:$C$1360,3, )</f>
        <v>-</v>
      </c>
      <c r="W212" s="10" t="str">
        <f>VLOOKUP(K212,'Offence Database'!$A$7:$C$1360,3, )</f>
        <v>-</v>
      </c>
      <c r="X212" s="10" t="str">
        <f>VLOOKUP(L212,'Offence Database'!$A$7:$C$1360,3, )</f>
        <v>-</v>
      </c>
      <c r="Y212" s="10" t="str">
        <f>VLOOKUP(M212,'Offence Database'!$A$7:$C$1360,3, )</f>
        <v>-</v>
      </c>
      <c r="Z212" s="10" t="str">
        <f>VLOOKUP(N212,'Offence Database'!$A$7:$C$1360,3, )</f>
        <v>-</v>
      </c>
      <c r="AA212" s="10" t="str">
        <f>VLOOKUP(O212,'Offence Database'!$A$7:$C$1360,3, )</f>
        <v>-</v>
      </c>
      <c r="AB212" s="10">
        <f t="shared" ref="AB212:AG212" si="444">IF(V212="Non-Bailable",$AB$1,$AC$1)</f>
        <v>0</v>
      </c>
      <c r="AC212" s="10">
        <f t="shared" si="444"/>
        <v>0</v>
      </c>
      <c r="AD212" s="10">
        <f t="shared" si="444"/>
        <v>0</v>
      </c>
      <c r="AE212" s="10">
        <f t="shared" si="444"/>
        <v>0</v>
      </c>
      <c r="AF212" s="10">
        <f t="shared" si="444"/>
        <v>0</v>
      </c>
      <c r="AG212" s="10">
        <f t="shared" si="444"/>
        <v>0</v>
      </c>
      <c r="AH212" s="10">
        <f t="shared" si="1"/>
        <v>0</v>
      </c>
      <c r="AI212" s="17" t="str">
        <f t="shared" si="2"/>
        <v>Bailable</v>
      </c>
      <c r="AJ212" s="10" t="str">
        <f>VLOOKUP(J212,'Offence Database'!$A$7:$D$1360,4, )</f>
        <v>-</v>
      </c>
      <c r="AK212" s="10" t="str">
        <f>VLOOKUP(K212,'Offence Database'!$A$7:$D$1360,4, )</f>
        <v>-</v>
      </c>
      <c r="AL212" s="10" t="str">
        <f>VLOOKUP(L212,'Offence Database'!$A$7:$D$1360,4, )</f>
        <v>-</v>
      </c>
      <c r="AM212" s="10" t="str">
        <f>VLOOKUP(M212,'Offence Database'!$A$7:$D$1360,4, )</f>
        <v>-</v>
      </c>
      <c r="AN212" s="10" t="str">
        <f>VLOOKUP(N212,'Offence Database'!$A$7:$D$1360,4, )</f>
        <v>-</v>
      </c>
      <c r="AO212" s="10" t="str">
        <f>VLOOKUP(O212,'Offence Database'!$A$7:$D$1360,4, )</f>
        <v>-</v>
      </c>
      <c r="AP212" s="10">
        <f t="shared" ref="AP212:AU212" si="445">IF(AJ212="Non-Compoundable",$AB$1,$AC$1)</f>
        <v>0</v>
      </c>
      <c r="AQ212" s="10">
        <f t="shared" si="445"/>
        <v>0</v>
      </c>
      <c r="AR212" s="10">
        <f t="shared" si="445"/>
        <v>0</v>
      </c>
      <c r="AS212" s="10">
        <f t="shared" si="445"/>
        <v>0</v>
      </c>
      <c r="AT212" s="10">
        <f t="shared" si="445"/>
        <v>0</v>
      </c>
      <c r="AU212" s="10">
        <f t="shared" si="445"/>
        <v>0</v>
      </c>
      <c r="AV212" s="10">
        <f t="shared" si="4"/>
        <v>0</v>
      </c>
      <c r="AW212" s="17" t="str">
        <f t="shared" si="5"/>
        <v>Compoundable</v>
      </c>
      <c r="AX212" s="24"/>
      <c r="AY212" s="26">
        <f t="shared" si="6"/>
        <v>2</v>
      </c>
      <c r="AZ212" s="27">
        <f t="shared" si="7"/>
        <v>60</v>
      </c>
      <c r="BA212" s="28">
        <f t="shared" si="8"/>
        <v>0</v>
      </c>
      <c r="BB212" s="28">
        <f t="shared" ca="1" si="9"/>
        <v>0</v>
      </c>
      <c r="BC212" s="29" t="str">
        <f t="shared" si="10"/>
        <v>YES</v>
      </c>
      <c r="BD212" s="10" t="str">
        <f t="shared" si="11"/>
        <v>YES</v>
      </c>
      <c r="BE212" s="29" t="str">
        <f t="shared" ca="1" si="12"/>
        <v>NO</v>
      </c>
      <c r="BF212" s="29" t="str">
        <f t="shared" ca="1" si="13"/>
        <v>YES</v>
      </c>
      <c r="BG212" s="29" t="str">
        <f t="shared" ca="1" si="14"/>
        <v>YES</v>
      </c>
      <c r="BH212" s="29" t="str">
        <f t="shared" ca="1" si="15"/>
        <v>YES</v>
      </c>
      <c r="BI212" s="10">
        <f t="shared" ca="1" si="16"/>
        <v>1</v>
      </c>
      <c r="BJ212" s="28">
        <f t="shared" si="17"/>
        <v>0</v>
      </c>
      <c r="BK212" s="30">
        <f t="shared" si="18"/>
        <v>0</v>
      </c>
      <c r="BL212" s="31">
        <f t="shared" ca="1" si="19"/>
        <v>-119.72328767123288</v>
      </c>
      <c r="BM212" s="28">
        <f t="shared" si="20"/>
        <v>0</v>
      </c>
      <c r="BN212" s="28">
        <f t="shared" si="21"/>
        <v>0</v>
      </c>
      <c r="BO212" s="30">
        <f t="shared" si="22"/>
        <v>0</v>
      </c>
      <c r="BP212" s="31">
        <f t="shared" ca="1" si="23"/>
        <v>-119.72328767123288</v>
      </c>
      <c r="BQ212" s="32">
        <f t="shared" ca="1" si="24"/>
        <v>119.72328767123288</v>
      </c>
      <c r="BR212" s="32"/>
    </row>
    <row r="213" spans="1:70" ht="12" customHeight="1" x14ac:dyDescent="0.25">
      <c r="A213" s="10">
        <f t="shared" si="25"/>
        <v>212</v>
      </c>
      <c r="B213" s="11"/>
      <c r="C213" s="12"/>
      <c r="D213" s="13"/>
      <c r="E213" s="13"/>
      <c r="F213" s="13"/>
      <c r="G213" s="14"/>
      <c r="H213" s="15"/>
      <c r="I213" s="27"/>
      <c r="J213" s="17"/>
      <c r="K213" s="17"/>
      <c r="L213" s="17"/>
      <c r="M213" s="17"/>
      <c r="N213" s="17"/>
      <c r="O213" s="17"/>
      <c r="P213" s="10" t="str">
        <f>VLOOKUP(J213,'Offence Database'!$A$7:$B$1360,2, )</f>
        <v>-</v>
      </c>
      <c r="Q213" s="10" t="str">
        <f>VLOOKUP(K213,'Offence Database'!$A$7:$B$1360,2, )</f>
        <v>-</v>
      </c>
      <c r="R213" s="10" t="str">
        <f>VLOOKUP(L213,'Offence Database'!$A$7:$B$1360,2, )</f>
        <v>-</v>
      </c>
      <c r="S213" s="10" t="str">
        <f>VLOOKUP(M213,'Offence Database'!$A$7:$B$1360,2, )</f>
        <v>-</v>
      </c>
      <c r="T213" s="10" t="str">
        <f>VLOOKUP(N213,'Offence Database'!$A$7:$B$1360,2, )</f>
        <v>-</v>
      </c>
      <c r="U213" s="10" t="str">
        <f>VLOOKUP(O213,'Offence Database'!$A$7:$B$1360,2, )</f>
        <v>-</v>
      </c>
      <c r="V213" s="10" t="str">
        <f>VLOOKUP(J213,'Offence Database'!$A$7:$C$1360,3, )</f>
        <v>-</v>
      </c>
      <c r="W213" s="10" t="str">
        <f>VLOOKUP(K213,'Offence Database'!$A$7:$C$1360,3, )</f>
        <v>-</v>
      </c>
      <c r="X213" s="10" t="str">
        <f>VLOOKUP(L213,'Offence Database'!$A$7:$C$1360,3, )</f>
        <v>-</v>
      </c>
      <c r="Y213" s="10" t="str">
        <f>VLOOKUP(M213,'Offence Database'!$A$7:$C$1360,3, )</f>
        <v>-</v>
      </c>
      <c r="Z213" s="10" t="str">
        <f>VLOOKUP(N213,'Offence Database'!$A$7:$C$1360,3, )</f>
        <v>-</v>
      </c>
      <c r="AA213" s="10" t="str">
        <f>VLOOKUP(O213,'Offence Database'!$A$7:$C$1360,3, )</f>
        <v>-</v>
      </c>
      <c r="AB213" s="10">
        <f t="shared" ref="AB213:AG213" si="446">IF(V213="Non-Bailable",$AB$1,$AC$1)</f>
        <v>0</v>
      </c>
      <c r="AC213" s="10">
        <f t="shared" si="446"/>
        <v>0</v>
      </c>
      <c r="AD213" s="10">
        <f t="shared" si="446"/>
        <v>0</v>
      </c>
      <c r="AE213" s="10">
        <f t="shared" si="446"/>
        <v>0</v>
      </c>
      <c r="AF213" s="10">
        <f t="shared" si="446"/>
        <v>0</v>
      </c>
      <c r="AG213" s="10">
        <f t="shared" si="446"/>
        <v>0</v>
      </c>
      <c r="AH213" s="10">
        <f t="shared" si="1"/>
        <v>0</v>
      </c>
      <c r="AI213" s="17" t="str">
        <f t="shared" si="2"/>
        <v>Bailable</v>
      </c>
      <c r="AJ213" s="10" t="str">
        <f>VLOOKUP(J213,'Offence Database'!$A$7:$D$1360,4, )</f>
        <v>-</v>
      </c>
      <c r="AK213" s="10" t="str">
        <f>VLOOKUP(K213,'Offence Database'!$A$7:$D$1360,4, )</f>
        <v>-</v>
      </c>
      <c r="AL213" s="10" t="str">
        <f>VLOOKUP(L213,'Offence Database'!$A$7:$D$1360,4, )</f>
        <v>-</v>
      </c>
      <c r="AM213" s="10" t="str">
        <f>VLOOKUP(M213,'Offence Database'!$A$7:$D$1360,4, )</f>
        <v>-</v>
      </c>
      <c r="AN213" s="10" t="str">
        <f>VLOOKUP(N213,'Offence Database'!$A$7:$D$1360,4, )</f>
        <v>-</v>
      </c>
      <c r="AO213" s="10" t="str">
        <f>VLOOKUP(O213,'Offence Database'!$A$7:$D$1360,4, )</f>
        <v>-</v>
      </c>
      <c r="AP213" s="10">
        <f t="shared" ref="AP213:AU213" si="447">IF(AJ213="Non-Compoundable",$AB$1,$AC$1)</f>
        <v>0</v>
      </c>
      <c r="AQ213" s="10">
        <f t="shared" si="447"/>
        <v>0</v>
      </c>
      <c r="AR213" s="10">
        <f t="shared" si="447"/>
        <v>0</v>
      </c>
      <c r="AS213" s="10">
        <f t="shared" si="447"/>
        <v>0</v>
      </c>
      <c r="AT213" s="10">
        <f t="shared" si="447"/>
        <v>0</v>
      </c>
      <c r="AU213" s="10">
        <f t="shared" si="447"/>
        <v>0</v>
      </c>
      <c r="AV213" s="10">
        <f t="shared" si="4"/>
        <v>0</v>
      </c>
      <c r="AW213" s="17" t="str">
        <f t="shared" si="5"/>
        <v>Compoundable</v>
      </c>
      <c r="AX213" s="24"/>
      <c r="AY213" s="26">
        <f t="shared" si="6"/>
        <v>2</v>
      </c>
      <c r="AZ213" s="27">
        <f t="shared" si="7"/>
        <v>60</v>
      </c>
      <c r="BA213" s="28">
        <f t="shared" si="8"/>
        <v>0</v>
      </c>
      <c r="BB213" s="28">
        <f t="shared" ca="1" si="9"/>
        <v>0</v>
      </c>
      <c r="BC213" s="29" t="str">
        <f t="shared" si="10"/>
        <v>YES</v>
      </c>
      <c r="BD213" s="10" t="str">
        <f t="shared" si="11"/>
        <v>YES</v>
      </c>
      <c r="BE213" s="29" t="str">
        <f t="shared" ca="1" si="12"/>
        <v>NO</v>
      </c>
      <c r="BF213" s="29" t="str">
        <f t="shared" ca="1" si="13"/>
        <v>YES</v>
      </c>
      <c r="BG213" s="29" t="str">
        <f t="shared" ca="1" si="14"/>
        <v>YES</v>
      </c>
      <c r="BH213" s="29" t="str">
        <f t="shared" ca="1" si="15"/>
        <v>YES</v>
      </c>
      <c r="BI213" s="10">
        <f t="shared" ca="1" si="16"/>
        <v>1</v>
      </c>
      <c r="BJ213" s="28">
        <f t="shared" si="17"/>
        <v>0</v>
      </c>
      <c r="BK213" s="30">
        <f t="shared" si="18"/>
        <v>0</v>
      </c>
      <c r="BL213" s="31">
        <f t="shared" ca="1" si="19"/>
        <v>-119.72328767123288</v>
      </c>
      <c r="BM213" s="28">
        <f t="shared" si="20"/>
        <v>0</v>
      </c>
      <c r="BN213" s="28">
        <f t="shared" si="21"/>
        <v>0</v>
      </c>
      <c r="BO213" s="30">
        <f t="shared" si="22"/>
        <v>0</v>
      </c>
      <c r="BP213" s="31">
        <f t="shared" ca="1" si="23"/>
        <v>-119.72328767123288</v>
      </c>
      <c r="BQ213" s="32">
        <f t="shared" ca="1" si="24"/>
        <v>119.72328767123288</v>
      </c>
      <c r="BR213" s="32"/>
    </row>
    <row r="214" spans="1:70" ht="12" customHeight="1" x14ac:dyDescent="0.25">
      <c r="A214" s="10">
        <f t="shared" si="25"/>
        <v>213</v>
      </c>
      <c r="B214" s="11"/>
      <c r="C214" s="12"/>
      <c r="D214" s="13"/>
      <c r="E214" s="13"/>
      <c r="F214" s="13"/>
      <c r="G214" s="14"/>
      <c r="H214" s="15"/>
      <c r="I214" s="27"/>
      <c r="J214" s="17"/>
      <c r="K214" s="17"/>
      <c r="L214" s="17"/>
      <c r="M214" s="17"/>
      <c r="N214" s="17"/>
      <c r="O214" s="17"/>
      <c r="P214" s="10" t="str">
        <f>VLOOKUP(J214,'Offence Database'!$A$7:$B$1360,2, )</f>
        <v>-</v>
      </c>
      <c r="Q214" s="10" t="str">
        <f>VLOOKUP(K214,'Offence Database'!$A$7:$B$1360,2, )</f>
        <v>-</v>
      </c>
      <c r="R214" s="10" t="str">
        <f>VLOOKUP(L214,'Offence Database'!$A$7:$B$1360,2, )</f>
        <v>-</v>
      </c>
      <c r="S214" s="10" t="str">
        <f>VLOOKUP(M214,'Offence Database'!$A$7:$B$1360,2, )</f>
        <v>-</v>
      </c>
      <c r="T214" s="10" t="str">
        <f>VLOOKUP(N214,'Offence Database'!$A$7:$B$1360,2, )</f>
        <v>-</v>
      </c>
      <c r="U214" s="10" t="str">
        <f>VLOOKUP(O214,'Offence Database'!$A$7:$B$1360,2, )</f>
        <v>-</v>
      </c>
      <c r="V214" s="10" t="str">
        <f>VLOOKUP(J214,'Offence Database'!$A$7:$C$1360,3, )</f>
        <v>-</v>
      </c>
      <c r="W214" s="10" t="str">
        <f>VLOOKUP(K214,'Offence Database'!$A$7:$C$1360,3, )</f>
        <v>-</v>
      </c>
      <c r="X214" s="10" t="str">
        <f>VLOOKUP(L214,'Offence Database'!$A$7:$C$1360,3, )</f>
        <v>-</v>
      </c>
      <c r="Y214" s="10" t="str">
        <f>VLOOKUP(M214,'Offence Database'!$A$7:$C$1360,3, )</f>
        <v>-</v>
      </c>
      <c r="Z214" s="10" t="str">
        <f>VLOOKUP(N214,'Offence Database'!$A$7:$C$1360,3, )</f>
        <v>-</v>
      </c>
      <c r="AA214" s="10" t="str">
        <f>VLOOKUP(O214,'Offence Database'!$A$7:$C$1360,3, )</f>
        <v>-</v>
      </c>
      <c r="AB214" s="10">
        <f t="shared" ref="AB214:AG214" si="448">IF(V214="Non-Bailable",$AB$1,$AC$1)</f>
        <v>0</v>
      </c>
      <c r="AC214" s="10">
        <f t="shared" si="448"/>
        <v>0</v>
      </c>
      <c r="AD214" s="10">
        <f t="shared" si="448"/>
        <v>0</v>
      </c>
      <c r="AE214" s="10">
        <f t="shared" si="448"/>
        <v>0</v>
      </c>
      <c r="AF214" s="10">
        <f t="shared" si="448"/>
        <v>0</v>
      </c>
      <c r="AG214" s="10">
        <f t="shared" si="448"/>
        <v>0</v>
      </c>
      <c r="AH214" s="10">
        <f t="shared" si="1"/>
        <v>0</v>
      </c>
      <c r="AI214" s="17" t="str">
        <f t="shared" si="2"/>
        <v>Bailable</v>
      </c>
      <c r="AJ214" s="10" t="str">
        <f>VLOOKUP(J214,'Offence Database'!$A$7:$D$1360,4, )</f>
        <v>-</v>
      </c>
      <c r="AK214" s="10" t="str">
        <f>VLOOKUP(K214,'Offence Database'!$A$7:$D$1360,4, )</f>
        <v>-</v>
      </c>
      <c r="AL214" s="10" t="str">
        <f>VLOOKUP(L214,'Offence Database'!$A$7:$D$1360,4, )</f>
        <v>-</v>
      </c>
      <c r="AM214" s="10" t="str">
        <f>VLOOKUP(M214,'Offence Database'!$A$7:$D$1360,4, )</f>
        <v>-</v>
      </c>
      <c r="AN214" s="10" t="str">
        <f>VLOOKUP(N214,'Offence Database'!$A$7:$D$1360,4, )</f>
        <v>-</v>
      </c>
      <c r="AO214" s="10" t="str">
        <f>VLOOKUP(O214,'Offence Database'!$A$7:$D$1360,4, )</f>
        <v>-</v>
      </c>
      <c r="AP214" s="10">
        <f t="shared" ref="AP214:AU214" si="449">IF(AJ214="Non-Compoundable",$AB$1,$AC$1)</f>
        <v>0</v>
      </c>
      <c r="AQ214" s="10">
        <f t="shared" si="449"/>
        <v>0</v>
      </c>
      <c r="AR214" s="10">
        <f t="shared" si="449"/>
        <v>0</v>
      </c>
      <c r="AS214" s="10">
        <f t="shared" si="449"/>
        <v>0</v>
      </c>
      <c r="AT214" s="10">
        <f t="shared" si="449"/>
        <v>0</v>
      </c>
      <c r="AU214" s="10">
        <f t="shared" si="449"/>
        <v>0</v>
      </c>
      <c r="AV214" s="10">
        <f t="shared" si="4"/>
        <v>0</v>
      </c>
      <c r="AW214" s="17" t="str">
        <f t="shared" si="5"/>
        <v>Compoundable</v>
      </c>
      <c r="AX214" s="24"/>
      <c r="AY214" s="26">
        <f t="shared" si="6"/>
        <v>2</v>
      </c>
      <c r="AZ214" s="27">
        <f t="shared" si="7"/>
        <v>60</v>
      </c>
      <c r="BA214" s="28">
        <f t="shared" si="8"/>
        <v>0</v>
      </c>
      <c r="BB214" s="28">
        <f t="shared" ca="1" si="9"/>
        <v>0</v>
      </c>
      <c r="BC214" s="29" t="str">
        <f t="shared" si="10"/>
        <v>YES</v>
      </c>
      <c r="BD214" s="10" t="str">
        <f t="shared" si="11"/>
        <v>YES</v>
      </c>
      <c r="BE214" s="29" t="str">
        <f t="shared" ca="1" si="12"/>
        <v>NO</v>
      </c>
      <c r="BF214" s="29" t="str">
        <f t="shared" ca="1" si="13"/>
        <v>YES</v>
      </c>
      <c r="BG214" s="29" t="str">
        <f t="shared" ca="1" si="14"/>
        <v>YES</v>
      </c>
      <c r="BH214" s="29" t="str">
        <f t="shared" ca="1" si="15"/>
        <v>YES</v>
      </c>
      <c r="BI214" s="10">
        <f t="shared" ca="1" si="16"/>
        <v>1</v>
      </c>
      <c r="BJ214" s="28">
        <f t="shared" si="17"/>
        <v>0</v>
      </c>
      <c r="BK214" s="30">
        <f t="shared" si="18"/>
        <v>0</v>
      </c>
      <c r="BL214" s="31">
        <f t="shared" ca="1" si="19"/>
        <v>-119.72328767123288</v>
      </c>
      <c r="BM214" s="28">
        <f t="shared" si="20"/>
        <v>0</v>
      </c>
      <c r="BN214" s="28">
        <f t="shared" si="21"/>
        <v>0</v>
      </c>
      <c r="BO214" s="30">
        <f t="shared" si="22"/>
        <v>0</v>
      </c>
      <c r="BP214" s="31">
        <f t="shared" ca="1" si="23"/>
        <v>-119.72328767123288</v>
      </c>
      <c r="BQ214" s="32">
        <f t="shared" ca="1" si="24"/>
        <v>119.72328767123288</v>
      </c>
      <c r="BR214" s="32"/>
    </row>
    <row r="215" spans="1:70" ht="12" customHeight="1" x14ac:dyDescent="0.25">
      <c r="A215" s="10">
        <f t="shared" si="25"/>
        <v>214</v>
      </c>
      <c r="B215" s="11"/>
      <c r="C215" s="12"/>
      <c r="D215" s="13"/>
      <c r="E215" s="13"/>
      <c r="F215" s="13"/>
      <c r="G215" s="14"/>
      <c r="H215" s="15"/>
      <c r="I215" s="27"/>
      <c r="J215" s="17"/>
      <c r="K215" s="17"/>
      <c r="L215" s="17"/>
      <c r="M215" s="17"/>
      <c r="N215" s="17"/>
      <c r="O215" s="17"/>
      <c r="P215" s="10" t="str">
        <f>VLOOKUP(J215,'Offence Database'!$A$7:$B$1360,2, )</f>
        <v>-</v>
      </c>
      <c r="Q215" s="10" t="str">
        <f>VLOOKUP(K215,'Offence Database'!$A$7:$B$1360,2, )</f>
        <v>-</v>
      </c>
      <c r="R215" s="10" t="str">
        <f>VLOOKUP(L215,'Offence Database'!$A$7:$B$1360,2, )</f>
        <v>-</v>
      </c>
      <c r="S215" s="10" t="str">
        <f>VLOOKUP(M215,'Offence Database'!$A$7:$B$1360,2, )</f>
        <v>-</v>
      </c>
      <c r="T215" s="10" t="str">
        <f>VLOOKUP(N215,'Offence Database'!$A$7:$B$1360,2, )</f>
        <v>-</v>
      </c>
      <c r="U215" s="10" t="str">
        <f>VLOOKUP(O215,'Offence Database'!$A$7:$B$1360,2, )</f>
        <v>-</v>
      </c>
      <c r="V215" s="10" t="str">
        <f>VLOOKUP(J215,'Offence Database'!$A$7:$C$1360,3, )</f>
        <v>-</v>
      </c>
      <c r="W215" s="10" t="str">
        <f>VLOOKUP(K215,'Offence Database'!$A$7:$C$1360,3, )</f>
        <v>-</v>
      </c>
      <c r="X215" s="10" t="str">
        <f>VLOOKUP(L215,'Offence Database'!$A$7:$C$1360,3, )</f>
        <v>-</v>
      </c>
      <c r="Y215" s="10" t="str">
        <f>VLOOKUP(M215,'Offence Database'!$A$7:$C$1360,3, )</f>
        <v>-</v>
      </c>
      <c r="Z215" s="10" t="str">
        <f>VLOOKUP(N215,'Offence Database'!$A$7:$C$1360,3, )</f>
        <v>-</v>
      </c>
      <c r="AA215" s="10" t="str">
        <f>VLOOKUP(O215,'Offence Database'!$A$7:$C$1360,3, )</f>
        <v>-</v>
      </c>
      <c r="AB215" s="10">
        <f t="shared" ref="AB215:AG215" si="450">IF(V215="Non-Bailable",$AB$1,$AC$1)</f>
        <v>0</v>
      </c>
      <c r="AC215" s="10">
        <f t="shared" si="450"/>
        <v>0</v>
      </c>
      <c r="AD215" s="10">
        <f t="shared" si="450"/>
        <v>0</v>
      </c>
      <c r="AE215" s="10">
        <f t="shared" si="450"/>
        <v>0</v>
      </c>
      <c r="AF215" s="10">
        <f t="shared" si="450"/>
        <v>0</v>
      </c>
      <c r="AG215" s="10">
        <f t="shared" si="450"/>
        <v>0</v>
      </c>
      <c r="AH215" s="10">
        <f t="shared" si="1"/>
        <v>0</v>
      </c>
      <c r="AI215" s="17" t="str">
        <f t="shared" si="2"/>
        <v>Bailable</v>
      </c>
      <c r="AJ215" s="10" t="str">
        <f>VLOOKUP(J215,'Offence Database'!$A$7:$D$1360,4, )</f>
        <v>-</v>
      </c>
      <c r="AK215" s="10" t="str">
        <f>VLOOKUP(K215,'Offence Database'!$A$7:$D$1360,4, )</f>
        <v>-</v>
      </c>
      <c r="AL215" s="10" t="str">
        <f>VLOOKUP(L215,'Offence Database'!$A$7:$D$1360,4, )</f>
        <v>-</v>
      </c>
      <c r="AM215" s="10" t="str">
        <f>VLOOKUP(M215,'Offence Database'!$A$7:$D$1360,4, )</f>
        <v>-</v>
      </c>
      <c r="AN215" s="10" t="str">
        <f>VLOOKUP(N215,'Offence Database'!$A$7:$D$1360,4, )</f>
        <v>-</v>
      </c>
      <c r="AO215" s="10" t="str">
        <f>VLOOKUP(O215,'Offence Database'!$A$7:$D$1360,4, )</f>
        <v>-</v>
      </c>
      <c r="AP215" s="10">
        <f t="shared" ref="AP215:AU215" si="451">IF(AJ215="Non-Compoundable",$AB$1,$AC$1)</f>
        <v>0</v>
      </c>
      <c r="AQ215" s="10">
        <f t="shared" si="451"/>
        <v>0</v>
      </c>
      <c r="AR215" s="10">
        <f t="shared" si="451"/>
        <v>0</v>
      </c>
      <c r="AS215" s="10">
        <f t="shared" si="451"/>
        <v>0</v>
      </c>
      <c r="AT215" s="10">
        <f t="shared" si="451"/>
        <v>0</v>
      </c>
      <c r="AU215" s="10">
        <f t="shared" si="451"/>
        <v>0</v>
      </c>
      <c r="AV215" s="10">
        <f t="shared" si="4"/>
        <v>0</v>
      </c>
      <c r="AW215" s="17" t="str">
        <f t="shared" si="5"/>
        <v>Compoundable</v>
      </c>
      <c r="AX215" s="24"/>
      <c r="AY215" s="26">
        <f t="shared" si="6"/>
        <v>2</v>
      </c>
      <c r="AZ215" s="27">
        <f t="shared" si="7"/>
        <v>60</v>
      </c>
      <c r="BA215" s="28">
        <f t="shared" si="8"/>
        <v>0</v>
      </c>
      <c r="BB215" s="28">
        <f t="shared" ca="1" si="9"/>
        <v>0</v>
      </c>
      <c r="BC215" s="29" t="str">
        <f t="shared" si="10"/>
        <v>YES</v>
      </c>
      <c r="BD215" s="10" t="str">
        <f t="shared" si="11"/>
        <v>YES</v>
      </c>
      <c r="BE215" s="29" t="str">
        <f t="shared" ca="1" si="12"/>
        <v>NO</v>
      </c>
      <c r="BF215" s="29" t="str">
        <f t="shared" ca="1" si="13"/>
        <v>YES</v>
      </c>
      <c r="BG215" s="29" t="str">
        <f t="shared" ca="1" si="14"/>
        <v>YES</v>
      </c>
      <c r="BH215" s="29" t="str">
        <f t="shared" ca="1" si="15"/>
        <v>YES</v>
      </c>
      <c r="BI215" s="10">
        <f t="shared" ca="1" si="16"/>
        <v>1</v>
      </c>
      <c r="BJ215" s="28">
        <f t="shared" si="17"/>
        <v>0</v>
      </c>
      <c r="BK215" s="30">
        <f t="shared" si="18"/>
        <v>0</v>
      </c>
      <c r="BL215" s="31">
        <f t="shared" ca="1" si="19"/>
        <v>-119.72328767123288</v>
      </c>
      <c r="BM215" s="28">
        <f t="shared" si="20"/>
        <v>0</v>
      </c>
      <c r="BN215" s="28">
        <f t="shared" si="21"/>
        <v>0</v>
      </c>
      <c r="BO215" s="30">
        <f t="shared" si="22"/>
        <v>0</v>
      </c>
      <c r="BP215" s="31">
        <f t="shared" ca="1" si="23"/>
        <v>-119.72328767123288</v>
      </c>
      <c r="BQ215" s="32">
        <f t="shared" ca="1" si="24"/>
        <v>119.72328767123288</v>
      </c>
      <c r="BR215" s="32"/>
    </row>
    <row r="216" spans="1:70" ht="12" customHeight="1" x14ac:dyDescent="0.25">
      <c r="A216" s="10">
        <f t="shared" si="25"/>
        <v>215</v>
      </c>
      <c r="B216" s="11"/>
      <c r="C216" s="12"/>
      <c r="D216" s="13"/>
      <c r="E216" s="13"/>
      <c r="F216" s="13"/>
      <c r="G216" s="14"/>
      <c r="H216" s="15"/>
      <c r="I216" s="27"/>
      <c r="J216" s="17"/>
      <c r="K216" s="17"/>
      <c r="L216" s="17"/>
      <c r="M216" s="17"/>
      <c r="N216" s="17"/>
      <c r="O216" s="17"/>
      <c r="P216" s="10" t="str">
        <f>VLOOKUP(J216,'Offence Database'!$A$7:$B$1360,2, )</f>
        <v>-</v>
      </c>
      <c r="Q216" s="10" t="str">
        <f>VLOOKUP(K216,'Offence Database'!$A$7:$B$1360,2, )</f>
        <v>-</v>
      </c>
      <c r="R216" s="10" t="str">
        <f>VLOOKUP(L216,'Offence Database'!$A$7:$B$1360,2, )</f>
        <v>-</v>
      </c>
      <c r="S216" s="10" t="str">
        <f>VLOOKUP(M216,'Offence Database'!$A$7:$B$1360,2, )</f>
        <v>-</v>
      </c>
      <c r="T216" s="10" t="str">
        <f>VLOOKUP(N216,'Offence Database'!$A$7:$B$1360,2, )</f>
        <v>-</v>
      </c>
      <c r="U216" s="10" t="str">
        <f>VLOOKUP(O216,'Offence Database'!$A$7:$B$1360,2, )</f>
        <v>-</v>
      </c>
      <c r="V216" s="10" t="str">
        <f>VLOOKUP(J216,'Offence Database'!$A$7:$C$1360,3, )</f>
        <v>-</v>
      </c>
      <c r="W216" s="10" t="str">
        <f>VLOOKUP(K216,'Offence Database'!$A$7:$C$1360,3, )</f>
        <v>-</v>
      </c>
      <c r="X216" s="10" t="str">
        <f>VLOOKUP(L216,'Offence Database'!$A$7:$C$1360,3, )</f>
        <v>-</v>
      </c>
      <c r="Y216" s="10" t="str">
        <f>VLOOKUP(M216,'Offence Database'!$A$7:$C$1360,3, )</f>
        <v>-</v>
      </c>
      <c r="Z216" s="10" t="str">
        <f>VLOOKUP(N216,'Offence Database'!$A$7:$C$1360,3, )</f>
        <v>-</v>
      </c>
      <c r="AA216" s="10" t="str">
        <f>VLOOKUP(O216,'Offence Database'!$A$7:$C$1360,3, )</f>
        <v>-</v>
      </c>
      <c r="AB216" s="10">
        <f t="shared" ref="AB216:AG216" si="452">IF(V216="Non-Bailable",$AB$1,$AC$1)</f>
        <v>0</v>
      </c>
      <c r="AC216" s="10">
        <f t="shared" si="452"/>
        <v>0</v>
      </c>
      <c r="AD216" s="10">
        <f t="shared" si="452"/>
        <v>0</v>
      </c>
      <c r="AE216" s="10">
        <f t="shared" si="452"/>
        <v>0</v>
      </c>
      <c r="AF216" s="10">
        <f t="shared" si="452"/>
        <v>0</v>
      </c>
      <c r="AG216" s="10">
        <f t="shared" si="452"/>
        <v>0</v>
      </c>
      <c r="AH216" s="10">
        <f t="shared" si="1"/>
        <v>0</v>
      </c>
      <c r="AI216" s="17" t="str">
        <f t="shared" si="2"/>
        <v>Bailable</v>
      </c>
      <c r="AJ216" s="10" t="str">
        <f>VLOOKUP(J216,'Offence Database'!$A$7:$D$1360,4, )</f>
        <v>-</v>
      </c>
      <c r="AK216" s="10" t="str">
        <f>VLOOKUP(K216,'Offence Database'!$A$7:$D$1360,4, )</f>
        <v>-</v>
      </c>
      <c r="AL216" s="10" t="str">
        <f>VLOOKUP(L216,'Offence Database'!$A$7:$D$1360,4, )</f>
        <v>-</v>
      </c>
      <c r="AM216" s="10" t="str">
        <f>VLOOKUP(M216,'Offence Database'!$A$7:$D$1360,4, )</f>
        <v>-</v>
      </c>
      <c r="AN216" s="10" t="str">
        <f>VLOOKUP(N216,'Offence Database'!$A$7:$D$1360,4, )</f>
        <v>-</v>
      </c>
      <c r="AO216" s="10" t="str">
        <f>VLOOKUP(O216,'Offence Database'!$A$7:$D$1360,4, )</f>
        <v>-</v>
      </c>
      <c r="AP216" s="10">
        <f t="shared" ref="AP216:AU216" si="453">IF(AJ216="Non-Compoundable",$AB$1,$AC$1)</f>
        <v>0</v>
      </c>
      <c r="AQ216" s="10">
        <f t="shared" si="453"/>
        <v>0</v>
      </c>
      <c r="AR216" s="10">
        <f t="shared" si="453"/>
        <v>0</v>
      </c>
      <c r="AS216" s="10">
        <f t="shared" si="453"/>
        <v>0</v>
      </c>
      <c r="AT216" s="10">
        <f t="shared" si="453"/>
        <v>0</v>
      </c>
      <c r="AU216" s="10">
        <f t="shared" si="453"/>
        <v>0</v>
      </c>
      <c r="AV216" s="10">
        <f t="shared" si="4"/>
        <v>0</v>
      </c>
      <c r="AW216" s="17" t="str">
        <f t="shared" si="5"/>
        <v>Compoundable</v>
      </c>
      <c r="AX216" s="24"/>
      <c r="AY216" s="26">
        <f t="shared" si="6"/>
        <v>2</v>
      </c>
      <c r="AZ216" s="27">
        <f t="shared" si="7"/>
        <v>60</v>
      </c>
      <c r="BA216" s="28">
        <f t="shared" si="8"/>
        <v>0</v>
      </c>
      <c r="BB216" s="28">
        <f t="shared" ca="1" si="9"/>
        <v>0</v>
      </c>
      <c r="BC216" s="29" t="str">
        <f t="shared" si="10"/>
        <v>YES</v>
      </c>
      <c r="BD216" s="10" t="str">
        <f t="shared" si="11"/>
        <v>YES</v>
      </c>
      <c r="BE216" s="29" t="str">
        <f t="shared" ca="1" si="12"/>
        <v>NO</v>
      </c>
      <c r="BF216" s="29" t="str">
        <f t="shared" ca="1" si="13"/>
        <v>YES</v>
      </c>
      <c r="BG216" s="29" t="str">
        <f t="shared" ca="1" si="14"/>
        <v>YES</v>
      </c>
      <c r="BH216" s="29" t="str">
        <f t="shared" ca="1" si="15"/>
        <v>YES</v>
      </c>
      <c r="BI216" s="10">
        <f t="shared" ca="1" si="16"/>
        <v>1</v>
      </c>
      <c r="BJ216" s="28">
        <f t="shared" si="17"/>
        <v>0</v>
      </c>
      <c r="BK216" s="30">
        <f t="shared" si="18"/>
        <v>0</v>
      </c>
      <c r="BL216" s="31">
        <f t="shared" ca="1" si="19"/>
        <v>-119.72328767123288</v>
      </c>
      <c r="BM216" s="28">
        <f t="shared" si="20"/>
        <v>0</v>
      </c>
      <c r="BN216" s="28">
        <f t="shared" si="21"/>
        <v>0</v>
      </c>
      <c r="BO216" s="30">
        <f t="shared" si="22"/>
        <v>0</v>
      </c>
      <c r="BP216" s="31">
        <f t="shared" ca="1" si="23"/>
        <v>-119.72328767123288</v>
      </c>
      <c r="BQ216" s="32">
        <f t="shared" ca="1" si="24"/>
        <v>119.72328767123288</v>
      </c>
      <c r="BR216" s="32"/>
    </row>
    <row r="217" spans="1:70" ht="12" customHeight="1" x14ac:dyDescent="0.25">
      <c r="A217" s="10">
        <f t="shared" si="25"/>
        <v>216</v>
      </c>
      <c r="B217" s="11"/>
      <c r="C217" s="12"/>
      <c r="D217" s="13"/>
      <c r="E217" s="13"/>
      <c r="F217" s="13"/>
      <c r="G217" s="14"/>
      <c r="H217" s="15"/>
      <c r="I217" s="27"/>
      <c r="J217" s="17"/>
      <c r="K217" s="17"/>
      <c r="L217" s="17"/>
      <c r="M217" s="17"/>
      <c r="N217" s="17"/>
      <c r="O217" s="17"/>
      <c r="P217" s="10" t="str">
        <f>VLOOKUP(J217,'Offence Database'!$A$7:$B$1360,2, )</f>
        <v>-</v>
      </c>
      <c r="Q217" s="10" t="str">
        <f>VLOOKUP(K217,'Offence Database'!$A$7:$B$1360,2, )</f>
        <v>-</v>
      </c>
      <c r="R217" s="10" t="str">
        <f>VLOOKUP(L217,'Offence Database'!$A$7:$B$1360,2, )</f>
        <v>-</v>
      </c>
      <c r="S217" s="10" t="str">
        <f>VLOOKUP(M217,'Offence Database'!$A$7:$B$1360,2, )</f>
        <v>-</v>
      </c>
      <c r="T217" s="10" t="str">
        <f>VLOOKUP(N217,'Offence Database'!$A$7:$B$1360,2, )</f>
        <v>-</v>
      </c>
      <c r="U217" s="10" t="str">
        <f>VLOOKUP(O217,'Offence Database'!$A$7:$B$1360,2, )</f>
        <v>-</v>
      </c>
      <c r="V217" s="10" t="str">
        <f>VLOOKUP(J217,'Offence Database'!$A$7:$C$1360,3, )</f>
        <v>-</v>
      </c>
      <c r="W217" s="10" t="str">
        <f>VLOOKUP(K217,'Offence Database'!$A$7:$C$1360,3, )</f>
        <v>-</v>
      </c>
      <c r="X217" s="10" t="str">
        <f>VLOOKUP(L217,'Offence Database'!$A$7:$C$1360,3, )</f>
        <v>-</v>
      </c>
      <c r="Y217" s="10" t="str">
        <f>VLOOKUP(M217,'Offence Database'!$A$7:$C$1360,3, )</f>
        <v>-</v>
      </c>
      <c r="Z217" s="10" t="str">
        <f>VLOOKUP(N217,'Offence Database'!$A$7:$C$1360,3, )</f>
        <v>-</v>
      </c>
      <c r="AA217" s="10" t="str">
        <f>VLOOKUP(O217,'Offence Database'!$A$7:$C$1360,3, )</f>
        <v>-</v>
      </c>
      <c r="AB217" s="10">
        <f t="shared" ref="AB217:AG217" si="454">IF(V217="Non-Bailable",$AB$1,$AC$1)</f>
        <v>0</v>
      </c>
      <c r="AC217" s="10">
        <f t="shared" si="454"/>
        <v>0</v>
      </c>
      <c r="AD217" s="10">
        <f t="shared" si="454"/>
        <v>0</v>
      </c>
      <c r="AE217" s="10">
        <f t="shared" si="454"/>
        <v>0</v>
      </c>
      <c r="AF217" s="10">
        <f t="shared" si="454"/>
        <v>0</v>
      </c>
      <c r="AG217" s="10">
        <f t="shared" si="454"/>
        <v>0</v>
      </c>
      <c r="AH217" s="10">
        <f t="shared" si="1"/>
        <v>0</v>
      </c>
      <c r="AI217" s="17" t="str">
        <f t="shared" si="2"/>
        <v>Bailable</v>
      </c>
      <c r="AJ217" s="10" t="str">
        <f>VLOOKUP(J217,'Offence Database'!$A$7:$D$1360,4, )</f>
        <v>-</v>
      </c>
      <c r="AK217" s="10" t="str">
        <f>VLOOKUP(K217,'Offence Database'!$A$7:$D$1360,4, )</f>
        <v>-</v>
      </c>
      <c r="AL217" s="10" t="str">
        <f>VLOOKUP(L217,'Offence Database'!$A$7:$D$1360,4, )</f>
        <v>-</v>
      </c>
      <c r="AM217" s="10" t="str">
        <f>VLOOKUP(M217,'Offence Database'!$A$7:$D$1360,4, )</f>
        <v>-</v>
      </c>
      <c r="AN217" s="10" t="str">
        <f>VLOOKUP(N217,'Offence Database'!$A$7:$D$1360,4, )</f>
        <v>-</v>
      </c>
      <c r="AO217" s="10" t="str">
        <f>VLOOKUP(O217,'Offence Database'!$A$7:$D$1360,4, )</f>
        <v>-</v>
      </c>
      <c r="AP217" s="10">
        <f t="shared" ref="AP217:AU217" si="455">IF(AJ217="Non-Compoundable",$AB$1,$AC$1)</f>
        <v>0</v>
      </c>
      <c r="AQ217" s="10">
        <f t="shared" si="455"/>
        <v>0</v>
      </c>
      <c r="AR217" s="10">
        <f t="shared" si="455"/>
        <v>0</v>
      </c>
      <c r="AS217" s="10">
        <f t="shared" si="455"/>
        <v>0</v>
      </c>
      <c r="AT217" s="10">
        <f t="shared" si="455"/>
        <v>0</v>
      </c>
      <c r="AU217" s="10">
        <f t="shared" si="455"/>
        <v>0</v>
      </c>
      <c r="AV217" s="10">
        <f t="shared" si="4"/>
        <v>0</v>
      </c>
      <c r="AW217" s="17" t="str">
        <f t="shared" si="5"/>
        <v>Compoundable</v>
      </c>
      <c r="AX217" s="24"/>
      <c r="AY217" s="26">
        <f t="shared" si="6"/>
        <v>2</v>
      </c>
      <c r="AZ217" s="27">
        <f t="shared" si="7"/>
        <v>60</v>
      </c>
      <c r="BA217" s="28">
        <f t="shared" si="8"/>
        <v>0</v>
      </c>
      <c r="BB217" s="28">
        <f t="shared" ca="1" si="9"/>
        <v>0</v>
      </c>
      <c r="BC217" s="29" t="str">
        <f t="shared" si="10"/>
        <v>YES</v>
      </c>
      <c r="BD217" s="10" t="str">
        <f t="shared" si="11"/>
        <v>YES</v>
      </c>
      <c r="BE217" s="29" t="str">
        <f t="shared" ca="1" si="12"/>
        <v>NO</v>
      </c>
      <c r="BF217" s="29" t="str">
        <f t="shared" ca="1" si="13"/>
        <v>YES</v>
      </c>
      <c r="BG217" s="29" t="str">
        <f t="shared" ca="1" si="14"/>
        <v>YES</v>
      </c>
      <c r="BH217" s="29" t="str">
        <f t="shared" ca="1" si="15"/>
        <v>YES</v>
      </c>
      <c r="BI217" s="10">
        <f t="shared" ca="1" si="16"/>
        <v>1</v>
      </c>
      <c r="BJ217" s="28">
        <f t="shared" si="17"/>
        <v>0</v>
      </c>
      <c r="BK217" s="30">
        <f t="shared" si="18"/>
        <v>0</v>
      </c>
      <c r="BL217" s="31">
        <f t="shared" ca="1" si="19"/>
        <v>-119.72328767123288</v>
      </c>
      <c r="BM217" s="28">
        <f t="shared" si="20"/>
        <v>0</v>
      </c>
      <c r="BN217" s="28">
        <f t="shared" si="21"/>
        <v>0</v>
      </c>
      <c r="BO217" s="30">
        <f t="shared" si="22"/>
        <v>0</v>
      </c>
      <c r="BP217" s="31">
        <f t="shared" ca="1" si="23"/>
        <v>-119.72328767123288</v>
      </c>
      <c r="BQ217" s="32">
        <f t="shared" ca="1" si="24"/>
        <v>119.72328767123288</v>
      </c>
      <c r="BR217" s="32"/>
    </row>
    <row r="218" spans="1:70" ht="12" customHeight="1" x14ac:dyDescent="0.25">
      <c r="A218" s="10">
        <f t="shared" si="25"/>
        <v>217</v>
      </c>
      <c r="B218" s="11"/>
      <c r="C218" s="12"/>
      <c r="D218" s="13"/>
      <c r="E218" s="13"/>
      <c r="F218" s="13"/>
      <c r="G218" s="14"/>
      <c r="H218" s="15"/>
      <c r="I218" s="27"/>
      <c r="J218" s="17"/>
      <c r="K218" s="17"/>
      <c r="L218" s="17"/>
      <c r="M218" s="17"/>
      <c r="N218" s="17"/>
      <c r="O218" s="17"/>
      <c r="P218" s="10" t="str">
        <f>VLOOKUP(J218,'Offence Database'!$A$7:$B$1360,2, )</f>
        <v>-</v>
      </c>
      <c r="Q218" s="10" t="str">
        <f>VLOOKUP(K218,'Offence Database'!$A$7:$B$1360,2, )</f>
        <v>-</v>
      </c>
      <c r="R218" s="10" t="str">
        <f>VLOOKUP(L218,'Offence Database'!$A$7:$B$1360,2, )</f>
        <v>-</v>
      </c>
      <c r="S218" s="10" t="str">
        <f>VLOOKUP(M218,'Offence Database'!$A$7:$B$1360,2, )</f>
        <v>-</v>
      </c>
      <c r="T218" s="10" t="str">
        <f>VLOOKUP(N218,'Offence Database'!$A$7:$B$1360,2, )</f>
        <v>-</v>
      </c>
      <c r="U218" s="10" t="str">
        <f>VLOOKUP(O218,'Offence Database'!$A$7:$B$1360,2, )</f>
        <v>-</v>
      </c>
      <c r="V218" s="10" t="str">
        <f>VLOOKUP(J218,'Offence Database'!$A$7:$C$1360,3, )</f>
        <v>-</v>
      </c>
      <c r="W218" s="10" t="str">
        <f>VLOOKUP(K218,'Offence Database'!$A$7:$C$1360,3, )</f>
        <v>-</v>
      </c>
      <c r="X218" s="10" t="str">
        <f>VLOOKUP(L218,'Offence Database'!$A$7:$C$1360,3, )</f>
        <v>-</v>
      </c>
      <c r="Y218" s="10" t="str">
        <f>VLOOKUP(M218,'Offence Database'!$A$7:$C$1360,3, )</f>
        <v>-</v>
      </c>
      <c r="Z218" s="10" t="str">
        <f>VLOOKUP(N218,'Offence Database'!$A$7:$C$1360,3, )</f>
        <v>-</v>
      </c>
      <c r="AA218" s="10" t="str">
        <f>VLOOKUP(O218,'Offence Database'!$A$7:$C$1360,3, )</f>
        <v>-</v>
      </c>
      <c r="AB218" s="10">
        <f t="shared" ref="AB218:AG218" si="456">IF(V218="Non-Bailable",$AB$1,$AC$1)</f>
        <v>0</v>
      </c>
      <c r="AC218" s="10">
        <f t="shared" si="456"/>
        <v>0</v>
      </c>
      <c r="AD218" s="10">
        <f t="shared" si="456"/>
        <v>0</v>
      </c>
      <c r="AE218" s="10">
        <f t="shared" si="456"/>
        <v>0</v>
      </c>
      <c r="AF218" s="10">
        <f t="shared" si="456"/>
        <v>0</v>
      </c>
      <c r="AG218" s="10">
        <f t="shared" si="456"/>
        <v>0</v>
      </c>
      <c r="AH218" s="10">
        <f t="shared" si="1"/>
        <v>0</v>
      </c>
      <c r="AI218" s="17" t="str">
        <f t="shared" si="2"/>
        <v>Bailable</v>
      </c>
      <c r="AJ218" s="10" t="str">
        <f>VLOOKUP(J218,'Offence Database'!$A$7:$D$1360,4, )</f>
        <v>-</v>
      </c>
      <c r="AK218" s="10" t="str">
        <f>VLOOKUP(K218,'Offence Database'!$A$7:$D$1360,4, )</f>
        <v>-</v>
      </c>
      <c r="AL218" s="10" t="str">
        <f>VLOOKUP(L218,'Offence Database'!$A$7:$D$1360,4, )</f>
        <v>-</v>
      </c>
      <c r="AM218" s="10" t="str">
        <f>VLOOKUP(M218,'Offence Database'!$A$7:$D$1360,4, )</f>
        <v>-</v>
      </c>
      <c r="AN218" s="10" t="str">
        <f>VLOOKUP(N218,'Offence Database'!$A$7:$D$1360,4, )</f>
        <v>-</v>
      </c>
      <c r="AO218" s="10" t="str">
        <f>VLOOKUP(O218,'Offence Database'!$A$7:$D$1360,4, )</f>
        <v>-</v>
      </c>
      <c r="AP218" s="10">
        <f t="shared" ref="AP218:AU218" si="457">IF(AJ218="Non-Compoundable",$AB$1,$AC$1)</f>
        <v>0</v>
      </c>
      <c r="AQ218" s="10">
        <f t="shared" si="457"/>
        <v>0</v>
      </c>
      <c r="AR218" s="10">
        <f t="shared" si="457"/>
        <v>0</v>
      </c>
      <c r="AS218" s="10">
        <f t="shared" si="457"/>
        <v>0</v>
      </c>
      <c r="AT218" s="10">
        <f t="shared" si="457"/>
        <v>0</v>
      </c>
      <c r="AU218" s="10">
        <f t="shared" si="457"/>
        <v>0</v>
      </c>
      <c r="AV218" s="10">
        <f t="shared" si="4"/>
        <v>0</v>
      </c>
      <c r="AW218" s="17" t="str">
        <f t="shared" si="5"/>
        <v>Compoundable</v>
      </c>
      <c r="AX218" s="24"/>
      <c r="AY218" s="26">
        <f t="shared" si="6"/>
        <v>2</v>
      </c>
      <c r="AZ218" s="27">
        <f t="shared" si="7"/>
        <v>60</v>
      </c>
      <c r="BA218" s="28">
        <f t="shared" si="8"/>
        <v>0</v>
      </c>
      <c r="BB218" s="28">
        <f t="shared" ca="1" si="9"/>
        <v>0</v>
      </c>
      <c r="BC218" s="29" t="str">
        <f t="shared" si="10"/>
        <v>YES</v>
      </c>
      <c r="BD218" s="10" t="str">
        <f t="shared" si="11"/>
        <v>YES</v>
      </c>
      <c r="BE218" s="29" t="str">
        <f t="shared" ca="1" si="12"/>
        <v>NO</v>
      </c>
      <c r="BF218" s="29" t="str">
        <f t="shared" ca="1" si="13"/>
        <v>YES</v>
      </c>
      <c r="BG218" s="29" t="str">
        <f t="shared" ca="1" si="14"/>
        <v>YES</v>
      </c>
      <c r="BH218" s="29" t="str">
        <f t="shared" ca="1" si="15"/>
        <v>YES</v>
      </c>
      <c r="BI218" s="10">
        <f t="shared" ca="1" si="16"/>
        <v>1</v>
      </c>
      <c r="BJ218" s="28">
        <f t="shared" si="17"/>
        <v>0</v>
      </c>
      <c r="BK218" s="30">
        <f t="shared" si="18"/>
        <v>0</v>
      </c>
      <c r="BL218" s="31">
        <f t="shared" ca="1" si="19"/>
        <v>-119.72328767123288</v>
      </c>
      <c r="BM218" s="28">
        <f t="shared" si="20"/>
        <v>0</v>
      </c>
      <c r="BN218" s="28">
        <f t="shared" si="21"/>
        <v>0</v>
      </c>
      <c r="BO218" s="30">
        <f t="shared" si="22"/>
        <v>0</v>
      </c>
      <c r="BP218" s="31">
        <f t="shared" ca="1" si="23"/>
        <v>-119.72328767123288</v>
      </c>
      <c r="BQ218" s="32">
        <f t="shared" ca="1" si="24"/>
        <v>119.72328767123288</v>
      </c>
      <c r="BR218" s="32"/>
    </row>
    <row r="219" spans="1:70" ht="12" customHeight="1" x14ac:dyDescent="0.25">
      <c r="A219" s="10">
        <f t="shared" si="25"/>
        <v>218</v>
      </c>
      <c r="B219" s="11"/>
      <c r="C219" s="12"/>
      <c r="D219" s="13"/>
      <c r="E219" s="13"/>
      <c r="F219" s="13"/>
      <c r="G219" s="14"/>
      <c r="H219" s="15"/>
      <c r="I219" s="27"/>
      <c r="J219" s="17"/>
      <c r="K219" s="17"/>
      <c r="L219" s="17"/>
      <c r="M219" s="17"/>
      <c r="N219" s="17"/>
      <c r="O219" s="17"/>
      <c r="P219" s="10" t="str">
        <f>VLOOKUP(J219,'Offence Database'!$A$7:$B$1360,2, )</f>
        <v>-</v>
      </c>
      <c r="Q219" s="10" t="str">
        <f>VLOOKUP(K219,'Offence Database'!$A$7:$B$1360,2, )</f>
        <v>-</v>
      </c>
      <c r="R219" s="10" t="str">
        <f>VLOOKUP(L219,'Offence Database'!$A$7:$B$1360,2, )</f>
        <v>-</v>
      </c>
      <c r="S219" s="10" t="str">
        <f>VLOOKUP(M219,'Offence Database'!$A$7:$B$1360,2, )</f>
        <v>-</v>
      </c>
      <c r="T219" s="10" t="str">
        <f>VLOOKUP(N219,'Offence Database'!$A$7:$B$1360,2, )</f>
        <v>-</v>
      </c>
      <c r="U219" s="10" t="str">
        <f>VLOOKUP(O219,'Offence Database'!$A$7:$B$1360,2, )</f>
        <v>-</v>
      </c>
      <c r="V219" s="10" t="str">
        <f>VLOOKUP(J219,'Offence Database'!$A$7:$C$1360,3, )</f>
        <v>-</v>
      </c>
      <c r="W219" s="10" t="str">
        <f>VLOOKUP(K219,'Offence Database'!$A$7:$C$1360,3, )</f>
        <v>-</v>
      </c>
      <c r="X219" s="10" t="str">
        <f>VLOOKUP(L219,'Offence Database'!$A$7:$C$1360,3, )</f>
        <v>-</v>
      </c>
      <c r="Y219" s="10" t="str">
        <f>VLOOKUP(M219,'Offence Database'!$A$7:$C$1360,3, )</f>
        <v>-</v>
      </c>
      <c r="Z219" s="10" t="str">
        <f>VLOOKUP(N219,'Offence Database'!$A$7:$C$1360,3, )</f>
        <v>-</v>
      </c>
      <c r="AA219" s="10" t="str">
        <f>VLOOKUP(O219,'Offence Database'!$A$7:$C$1360,3, )</f>
        <v>-</v>
      </c>
      <c r="AB219" s="10">
        <f t="shared" ref="AB219:AG219" si="458">IF(V219="Non-Bailable",$AB$1,$AC$1)</f>
        <v>0</v>
      </c>
      <c r="AC219" s="10">
        <f t="shared" si="458"/>
        <v>0</v>
      </c>
      <c r="AD219" s="10">
        <f t="shared" si="458"/>
        <v>0</v>
      </c>
      <c r="AE219" s="10">
        <f t="shared" si="458"/>
        <v>0</v>
      </c>
      <c r="AF219" s="10">
        <f t="shared" si="458"/>
        <v>0</v>
      </c>
      <c r="AG219" s="10">
        <f t="shared" si="458"/>
        <v>0</v>
      </c>
      <c r="AH219" s="10">
        <f t="shared" si="1"/>
        <v>0</v>
      </c>
      <c r="AI219" s="17" t="str">
        <f t="shared" si="2"/>
        <v>Bailable</v>
      </c>
      <c r="AJ219" s="10" t="str">
        <f>VLOOKUP(J219,'Offence Database'!$A$7:$D$1360,4, )</f>
        <v>-</v>
      </c>
      <c r="AK219" s="10" t="str">
        <f>VLOOKUP(K219,'Offence Database'!$A$7:$D$1360,4, )</f>
        <v>-</v>
      </c>
      <c r="AL219" s="10" t="str">
        <f>VLOOKUP(L219,'Offence Database'!$A$7:$D$1360,4, )</f>
        <v>-</v>
      </c>
      <c r="AM219" s="10" t="str">
        <f>VLOOKUP(M219,'Offence Database'!$A$7:$D$1360,4, )</f>
        <v>-</v>
      </c>
      <c r="AN219" s="10" t="str">
        <f>VLOOKUP(N219,'Offence Database'!$A$7:$D$1360,4, )</f>
        <v>-</v>
      </c>
      <c r="AO219" s="10" t="str">
        <f>VLOOKUP(O219,'Offence Database'!$A$7:$D$1360,4, )</f>
        <v>-</v>
      </c>
      <c r="AP219" s="10">
        <f t="shared" ref="AP219:AU219" si="459">IF(AJ219="Non-Compoundable",$AB$1,$AC$1)</f>
        <v>0</v>
      </c>
      <c r="AQ219" s="10">
        <f t="shared" si="459"/>
        <v>0</v>
      </c>
      <c r="AR219" s="10">
        <f t="shared" si="459"/>
        <v>0</v>
      </c>
      <c r="AS219" s="10">
        <f t="shared" si="459"/>
        <v>0</v>
      </c>
      <c r="AT219" s="10">
        <f t="shared" si="459"/>
        <v>0</v>
      </c>
      <c r="AU219" s="10">
        <f t="shared" si="459"/>
        <v>0</v>
      </c>
      <c r="AV219" s="10">
        <f t="shared" si="4"/>
        <v>0</v>
      </c>
      <c r="AW219" s="17" t="str">
        <f t="shared" si="5"/>
        <v>Compoundable</v>
      </c>
      <c r="AX219" s="24"/>
      <c r="AY219" s="26">
        <f t="shared" si="6"/>
        <v>2</v>
      </c>
      <c r="AZ219" s="27">
        <f t="shared" si="7"/>
        <v>60</v>
      </c>
      <c r="BA219" s="28">
        <f t="shared" si="8"/>
        <v>0</v>
      </c>
      <c r="BB219" s="28">
        <f t="shared" ca="1" si="9"/>
        <v>0</v>
      </c>
      <c r="BC219" s="29" t="str">
        <f t="shared" si="10"/>
        <v>YES</v>
      </c>
      <c r="BD219" s="10" t="str">
        <f t="shared" si="11"/>
        <v>YES</v>
      </c>
      <c r="BE219" s="29" t="str">
        <f t="shared" ca="1" si="12"/>
        <v>NO</v>
      </c>
      <c r="BF219" s="29" t="str">
        <f t="shared" ca="1" si="13"/>
        <v>YES</v>
      </c>
      <c r="BG219" s="29" t="str">
        <f t="shared" ca="1" si="14"/>
        <v>YES</v>
      </c>
      <c r="BH219" s="29" t="str">
        <f t="shared" ca="1" si="15"/>
        <v>YES</v>
      </c>
      <c r="BI219" s="10">
        <f t="shared" ca="1" si="16"/>
        <v>1</v>
      </c>
      <c r="BJ219" s="28">
        <f t="shared" si="17"/>
        <v>0</v>
      </c>
      <c r="BK219" s="30">
        <f t="shared" si="18"/>
        <v>0</v>
      </c>
      <c r="BL219" s="31">
        <f t="shared" ca="1" si="19"/>
        <v>-119.72328767123288</v>
      </c>
      <c r="BM219" s="28">
        <f t="shared" si="20"/>
        <v>0</v>
      </c>
      <c r="BN219" s="28">
        <f t="shared" si="21"/>
        <v>0</v>
      </c>
      <c r="BO219" s="30">
        <f t="shared" si="22"/>
        <v>0</v>
      </c>
      <c r="BP219" s="31">
        <f t="shared" ca="1" si="23"/>
        <v>-119.72328767123288</v>
      </c>
      <c r="BQ219" s="32">
        <f t="shared" ca="1" si="24"/>
        <v>119.72328767123288</v>
      </c>
      <c r="BR219" s="32"/>
    </row>
    <row r="220" spans="1:70" ht="12" customHeight="1" x14ac:dyDescent="0.25">
      <c r="A220" s="10">
        <f t="shared" si="25"/>
        <v>219</v>
      </c>
      <c r="B220" s="11"/>
      <c r="C220" s="12"/>
      <c r="D220" s="13"/>
      <c r="E220" s="13"/>
      <c r="F220" s="13"/>
      <c r="G220" s="14"/>
      <c r="H220" s="15"/>
      <c r="I220" s="27"/>
      <c r="J220" s="17"/>
      <c r="K220" s="17"/>
      <c r="L220" s="17"/>
      <c r="M220" s="17"/>
      <c r="N220" s="17"/>
      <c r="O220" s="17"/>
      <c r="P220" s="10" t="str">
        <f>VLOOKUP(J220,'Offence Database'!$A$7:$B$1360,2, )</f>
        <v>-</v>
      </c>
      <c r="Q220" s="10" t="str">
        <f>VLOOKUP(K220,'Offence Database'!$A$7:$B$1360,2, )</f>
        <v>-</v>
      </c>
      <c r="R220" s="10" t="str">
        <f>VLOOKUP(L220,'Offence Database'!$A$7:$B$1360,2, )</f>
        <v>-</v>
      </c>
      <c r="S220" s="10" t="str">
        <f>VLOOKUP(M220,'Offence Database'!$A$7:$B$1360,2, )</f>
        <v>-</v>
      </c>
      <c r="T220" s="10" t="str">
        <f>VLOOKUP(N220,'Offence Database'!$A$7:$B$1360,2, )</f>
        <v>-</v>
      </c>
      <c r="U220" s="10" t="str">
        <f>VLOOKUP(O220,'Offence Database'!$A$7:$B$1360,2, )</f>
        <v>-</v>
      </c>
      <c r="V220" s="10" t="str">
        <f>VLOOKUP(J220,'Offence Database'!$A$7:$C$1360,3, )</f>
        <v>-</v>
      </c>
      <c r="W220" s="10" t="str">
        <f>VLOOKUP(K220,'Offence Database'!$A$7:$C$1360,3, )</f>
        <v>-</v>
      </c>
      <c r="X220" s="10" t="str">
        <f>VLOOKUP(L220,'Offence Database'!$A$7:$C$1360,3, )</f>
        <v>-</v>
      </c>
      <c r="Y220" s="10" t="str">
        <f>VLOOKUP(M220,'Offence Database'!$A$7:$C$1360,3, )</f>
        <v>-</v>
      </c>
      <c r="Z220" s="10" t="str">
        <f>VLOOKUP(N220,'Offence Database'!$A$7:$C$1360,3, )</f>
        <v>-</v>
      </c>
      <c r="AA220" s="10" t="str">
        <f>VLOOKUP(O220,'Offence Database'!$A$7:$C$1360,3, )</f>
        <v>-</v>
      </c>
      <c r="AB220" s="10">
        <f t="shared" ref="AB220:AG220" si="460">IF(V220="Non-Bailable",$AB$1,$AC$1)</f>
        <v>0</v>
      </c>
      <c r="AC220" s="10">
        <f t="shared" si="460"/>
        <v>0</v>
      </c>
      <c r="AD220" s="10">
        <f t="shared" si="460"/>
        <v>0</v>
      </c>
      <c r="AE220" s="10">
        <f t="shared" si="460"/>
        <v>0</v>
      </c>
      <c r="AF220" s="10">
        <f t="shared" si="460"/>
        <v>0</v>
      </c>
      <c r="AG220" s="10">
        <f t="shared" si="460"/>
        <v>0</v>
      </c>
      <c r="AH220" s="10">
        <f t="shared" si="1"/>
        <v>0</v>
      </c>
      <c r="AI220" s="17" t="str">
        <f t="shared" si="2"/>
        <v>Bailable</v>
      </c>
      <c r="AJ220" s="10" t="str">
        <f>VLOOKUP(J220,'Offence Database'!$A$7:$D$1360,4, )</f>
        <v>-</v>
      </c>
      <c r="AK220" s="10" t="str">
        <f>VLOOKUP(K220,'Offence Database'!$A$7:$D$1360,4, )</f>
        <v>-</v>
      </c>
      <c r="AL220" s="10" t="str">
        <f>VLOOKUP(L220,'Offence Database'!$A$7:$D$1360,4, )</f>
        <v>-</v>
      </c>
      <c r="AM220" s="10" t="str">
        <f>VLOOKUP(M220,'Offence Database'!$A$7:$D$1360,4, )</f>
        <v>-</v>
      </c>
      <c r="AN220" s="10" t="str">
        <f>VLOOKUP(N220,'Offence Database'!$A$7:$D$1360,4, )</f>
        <v>-</v>
      </c>
      <c r="AO220" s="10" t="str">
        <f>VLOOKUP(O220,'Offence Database'!$A$7:$D$1360,4, )</f>
        <v>-</v>
      </c>
      <c r="AP220" s="10">
        <f t="shared" ref="AP220:AU220" si="461">IF(AJ220="Non-Compoundable",$AB$1,$AC$1)</f>
        <v>0</v>
      </c>
      <c r="AQ220" s="10">
        <f t="shared" si="461"/>
        <v>0</v>
      </c>
      <c r="AR220" s="10">
        <f t="shared" si="461"/>
        <v>0</v>
      </c>
      <c r="AS220" s="10">
        <f t="shared" si="461"/>
        <v>0</v>
      </c>
      <c r="AT220" s="10">
        <f t="shared" si="461"/>
        <v>0</v>
      </c>
      <c r="AU220" s="10">
        <f t="shared" si="461"/>
        <v>0</v>
      </c>
      <c r="AV220" s="10">
        <f t="shared" si="4"/>
        <v>0</v>
      </c>
      <c r="AW220" s="17" t="str">
        <f t="shared" si="5"/>
        <v>Compoundable</v>
      </c>
      <c r="AX220" s="24"/>
      <c r="AY220" s="26">
        <f t="shared" si="6"/>
        <v>2</v>
      </c>
      <c r="AZ220" s="27">
        <f t="shared" si="7"/>
        <v>60</v>
      </c>
      <c r="BA220" s="28">
        <f t="shared" si="8"/>
        <v>0</v>
      </c>
      <c r="BB220" s="28">
        <f t="shared" ca="1" si="9"/>
        <v>0</v>
      </c>
      <c r="BC220" s="29" t="str">
        <f t="shared" si="10"/>
        <v>YES</v>
      </c>
      <c r="BD220" s="10" t="str">
        <f t="shared" si="11"/>
        <v>YES</v>
      </c>
      <c r="BE220" s="29" t="str">
        <f t="shared" ca="1" si="12"/>
        <v>NO</v>
      </c>
      <c r="BF220" s="29" t="str">
        <f t="shared" ca="1" si="13"/>
        <v>YES</v>
      </c>
      <c r="BG220" s="29" t="str">
        <f t="shared" ca="1" si="14"/>
        <v>YES</v>
      </c>
      <c r="BH220" s="29" t="str">
        <f t="shared" ca="1" si="15"/>
        <v>YES</v>
      </c>
      <c r="BI220" s="10">
        <f t="shared" ca="1" si="16"/>
        <v>1</v>
      </c>
      <c r="BJ220" s="28">
        <f t="shared" si="17"/>
        <v>0</v>
      </c>
      <c r="BK220" s="30">
        <f t="shared" si="18"/>
        <v>0</v>
      </c>
      <c r="BL220" s="31">
        <f t="shared" ca="1" si="19"/>
        <v>-119.72328767123288</v>
      </c>
      <c r="BM220" s="28">
        <f t="shared" si="20"/>
        <v>0</v>
      </c>
      <c r="BN220" s="28">
        <f t="shared" si="21"/>
        <v>0</v>
      </c>
      <c r="BO220" s="30">
        <f t="shared" si="22"/>
        <v>0</v>
      </c>
      <c r="BP220" s="31">
        <f t="shared" ca="1" si="23"/>
        <v>-119.72328767123288</v>
      </c>
      <c r="BQ220" s="32">
        <f t="shared" ca="1" si="24"/>
        <v>119.72328767123288</v>
      </c>
      <c r="BR220" s="32"/>
    </row>
    <row r="221" spans="1:70" ht="12" customHeight="1" x14ac:dyDescent="0.25">
      <c r="A221" s="10">
        <f t="shared" si="25"/>
        <v>220</v>
      </c>
      <c r="B221" s="11"/>
      <c r="C221" s="12"/>
      <c r="D221" s="13"/>
      <c r="E221" s="13"/>
      <c r="F221" s="13"/>
      <c r="G221" s="14"/>
      <c r="H221" s="15"/>
      <c r="I221" s="27"/>
      <c r="J221" s="17"/>
      <c r="K221" s="17"/>
      <c r="L221" s="17"/>
      <c r="M221" s="17"/>
      <c r="N221" s="17"/>
      <c r="O221" s="17"/>
      <c r="P221" s="10" t="str">
        <f>VLOOKUP(J221,'Offence Database'!$A$7:$B$1360,2, )</f>
        <v>-</v>
      </c>
      <c r="Q221" s="10" t="str">
        <f>VLOOKUP(K221,'Offence Database'!$A$7:$B$1360,2, )</f>
        <v>-</v>
      </c>
      <c r="R221" s="10" t="str">
        <f>VLOOKUP(L221,'Offence Database'!$A$7:$B$1360,2, )</f>
        <v>-</v>
      </c>
      <c r="S221" s="10" t="str">
        <f>VLOOKUP(M221,'Offence Database'!$A$7:$B$1360,2, )</f>
        <v>-</v>
      </c>
      <c r="T221" s="10" t="str">
        <f>VLOOKUP(N221,'Offence Database'!$A$7:$B$1360,2, )</f>
        <v>-</v>
      </c>
      <c r="U221" s="10" t="str">
        <f>VLOOKUP(O221,'Offence Database'!$A$7:$B$1360,2, )</f>
        <v>-</v>
      </c>
      <c r="V221" s="10" t="str">
        <f>VLOOKUP(J221,'Offence Database'!$A$7:$C$1360,3, )</f>
        <v>-</v>
      </c>
      <c r="W221" s="10" t="str">
        <f>VLOOKUP(K221,'Offence Database'!$A$7:$C$1360,3, )</f>
        <v>-</v>
      </c>
      <c r="X221" s="10" t="str">
        <f>VLOOKUP(L221,'Offence Database'!$A$7:$C$1360,3, )</f>
        <v>-</v>
      </c>
      <c r="Y221" s="10" t="str">
        <f>VLOOKUP(M221,'Offence Database'!$A$7:$C$1360,3, )</f>
        <v>-</v>
      </c>
      <c r="Z221" s="10" t="str">
        <f>VLOOKUP(N221,'Offence Database'!$A$7:$C$1360,3, )</f>
        <v>-</v>
      </c>
      <c r="AA221" s="10" t="str">
        <f>VLOOKUP(O221,'Offence Database'!$A$7:$C$1360,3, )</f>
        <v>-</v>
      </c>
      <c r="AB221" s="10">
        <f t="shared" ref="AB221:AG221" si="462">IF(V221="Non-Bailable",$AB$1,$AC$1)</f>
        <v>0</v>
      </c>
      <c r="AC221" s="10">
        <f t="shared" si="462"/>
        <v>0</v>
      </c>
      <c r="AD221" s="10">
        <f t="shared" si="462"/>
        <v>0</v>
      </c>
      <c r="AE221" s="10">
        <f t="shared" si="462"/>
        <v>0</v>
      </c>
      <c r="AF221" s="10">
        <f t="shared" si="462"/>
        <v>0</v>
      </c>
      <c r="AG221" s="10">
        <f t="shared" si="462"/>
        <v>0</v>
      </c>
      <c r="AH221" s="10">
        <f t="shared" si="1"/>
        <v>0</v>
      </c>
      <c r="AI221" s="17" t="str">
        <f t="shared" si="2"/>
        <v>Bailable</v>
      </c>
      <c r="AJ221" s="10" t="str">
        <f>VLOOKUP(J221,'Offence Database'!$A$7:$D$1360,4, )</f>
        <v>-</v>
      </c>
      <c r="AK221" s="10" t="str">
        <f>VLOOKUP(K221,'Offence Database'!$A$7:$D$1360,4, )</f>
        <v>-</v>
      </c>
      <c r="AL221" s="10" t="str">
        <f>VLOOKUP(L221,'Offence Database'!$A$7:$D$1360,4, )</f>
        <v>-</v>
      </c>
      <c r="AM221" s="10" t="str">
        <f>VLOOKUP(M221,'Offence Database'!$A$7:$D$1360,4, )</f>
        <v>-</v>
      </c>
      <c r="AN221" s="10" t="str">
        <f>VLOOKUP(N221,'Offence Database'!$A$7:$D$1360,4, )</f>
        <v>-</v>
      </c>
      <c r="AO221" s="10" t="str">
        <f>VLOOKUP(O221,'Offence Database'!$A$7:$D$1360,4, )</f>
        <v>-</v>
      </c>
      <c r="AP221" s="10">
        <f t="shared" ref="AP221:AU221" si="463">IF(AJ221="Non-Compoundable",$AB$1,$AC$1)</f>
        <v>0</v>
      </c>
      <c r="AQ221" s="10">
        <f t="shared" si="463"/>
        <v>0</v>
      </c>
      <c r="AR221" s="10">
        <f t="shared" si="463"/>
        <v>0</v>
      </c>
      <c r="AS221" s="10">
        <f t="shared" si="463"/>
        <v>0</v>
      </c>
      <c r="AT221" s="10">
        <f t="shared" si="463"/>
        <v>0</v>
      </c>
      <c r="AU221" s="10">
        <f t="shared" si="463"/>
        <v>0</v>
      </c>
      <c r="AV221" s="10">
        <f t="shared" si="4"/>
        <v>0</v>
      </c>
      <c r="AW221" s="17" t="str">
        <f t="shared" si="5"/>
        <v>Compoundable</v>
      </c>
      <c r="AX221" s="24"/>
      <c r="AY221" s="26">
        <f t="shared" si="6"/>
        <v>2</v>
      </c>
      <c r="AZ221" s="27">
        <f t="shared" si="7"/>
        <v>60</v>
      </c>
      <c r="BA221" s="28">
        <f t="shared" si="8"/>
        <v>0</v>
      </c>
      <c r="BB221" s="28">
        <f t="shared" ca="1" si="9"/>
        <v>0</v>
      </c>
      <c r="BC221" s="29" t="str">
        <f t="shared" si="10"/>
        <v>YES</v>
      </c>
      <c r="BD221" s="10" t="str">
        <f t="shared" si="11"/>
        <v>YES</v>
      </c>
      <c r="BE221" s="29" t="str">
        <f t="shared" ca="1" si="12"/>
        <v>NO</v>
      </c>
      <c r="BF221" s="29" t="str">
        <f t="shared" ca="1" si="13"/>
        <v>YES</v>
      </c>
      <c r="BG221" s="29" t="str">
        <f t="shared" ca="1" si="14"/>
        <v>YES</v>
      </c>
      <c r="BH221" s="29" t="str">
        <f t="shared" ca="1" si="15"/>
        <v>YES</v>
      </c>
      <c r="BI221" s="10">
        <f t="shared" ca="1" si="16"/>
        <v>1</v>
      </c>
      <c r="BJ221" s="28">
        <f t="shared" si="17"/>
        <v>0</v>
      </c>
      <c r="BK221" s="30">
        <f t="shared" si="18"/>
        <v>0</v>
      </c>
      <c r="BL221" s="31">
        <f t="shared" ca="1" si="19"/>
        <v>-119.72328767123288</v>
      </c>
      <c r="BM221" s="28">
        <f t="shared" si="20"/>
        <v>0</v>
      </c>
      <c r="BN221" s="28">
        <f t="shared" si="21"/>
        <v>0</v>
      </c>
      <c r="BO221" s="30">
        <f t="shared" si="22"/>
        <v>0</v>
      </c>
      <c r="BP221" s="31">
        <f t="shared" ca="1" si="23"/>
        <v>-119.72328767123288</v>
      </c>
      <c r="BQ221" s="32">
        <f t="shared" ca="1" si="24"/>
        <v>119.72328767123288</v>
      </c>
      <c r="BR221" s="32"/>
    </row>
    <row r="222" spans="1:70" ht="12" customHeight="1" x14ac:dyDescent="0.25">
      <c r="A222" s="10">
        <f t="shared" si="25"/>
        <v>221</v>
      </c>
      <c r="B222" s="11"/>
      <c r="C222" s="12"/>
      <c r="D222" s="13"/>
      <c r="E222" s="13"/>
      <c r="F222" s="13"/>
      <c r="G222" s="14"/>
      <c r="H222" s="15"/>
      <c r="I222" s="27"/>
      <c r="J222" s="17"/>
      <c r="K222" s="17"/>
      <c r="L222" s="17"/>
      <c r="M222" s="17"/>
      <c r="N222" s="17"/>
      <c r="O222" s="17"/>
      <c r="P222" s="10" t="str">
        <f>VLOOKUP(J222,'Offence Database'!$A$7:$B$1360,2, )</f>
        <v>-</v>
      </c>
      <c r="Q222" s="10" t="str">
        <f>VLOOKUP(K222,'Offence Database'!$A$7:$B$1360,2, )</f>
        <v>-</v>
      </c>
      <c r="R222" s="10" t="str">
        <f>VLOOKUP(L222,'Offence Database'!$A$7:$B$1360,2, )</f>
        <v>-</v>
      </c>
      <c r="S222" s="10" t="str">
        <f>VLOOKUP(M222,'Offence Database'!$A$7:$B$1360,2, )</f>
        <v>-</v>
      </c>
      <c r="T222" s="10" t="str">
        <f>VLOOKUP(N222,'Offence Database'!$A$7:$B$1360,2, )</f>
        <v>-</v>
      </c>
      <c r="U222" s="10" t="str">
        <f>VLOOKUP(O222,'Offence Database'!$A$7:$B$1360,2, )</f>
        <v>-</v>
      </c>
      <c r="V222" s="10" t="str">
        <f>VLOOKUP(J222,'Offence Database'!$A$7:$C$1360,3, )</f>
        <v>-</v>
      </c>
      <c r="W222" s="10" t="str">
        <f>VLOOKUP(K222,'Offence Database'!$A$7:$C$1360,3, )</f>
        <v>-</v>
      </c>
      <c r="X222" s="10" t="str">
        <f>VLOOKUP(L222,'Offence Database'!$A$7:$C$1360,3, )</f>
        <v>-</v>
      </c>
      <c r="Y222" s="10" t="str">
        <f>VLOOKUP(M222,'Offence Database'!$A$7:$C$1360,3, )</f>
        <v>-</v>
      </c>
      <c r="Z222" s="10" t="str">
        <f>VLOOKUP(N222,'Offence Database'!$A$7:$C$1360,3, )</f>
        <v>-</v>
      </c>
      <c r="AA222" s="10" t="str">
        <f>VLOOKUP(O222,'Offence Database'!$A$7:$C$1360,3, )</f>
        <v>-</v>
      </c>
      <c r="AB222" s="10">
        <f t="shared" ref="AB222:AG222" si="464">IF(V222="Non-Bailable",$AB$1,$AC$1)</f>
        <v>0</v>
      </c>
      <c r="AC222" s="10">
        <f t="shared" si="464"/>
        <v>0</v>
      </c>
      <c r="AD222" s="10">
        <f t="shared" si="464"/>
        <v>0</v>
      </c>
      <c r="AE222" s="10">
        <f t="shared" si="464"/>
        <v>0</v>
      </c>
      <c r="AF222" s="10">
        <f t="shared" si="464"/>
        <v>0</v>
      </c>
      <c r="AG222" s="10">
        <f t="shared" si="464"/>
        <v>0</v>
      </c>
      <c r="AH222" s="10">
        <f t="shared" si="1"/>
        <v>0</v>
      </c>
      <c r="AI222" s="17" t="str">
        <f t="shared" si="2"/>
        <v>Bailable</v>
      </c>
      <c r="AJ222" s="10" t="str">
        <f>VLOOKUP(J222,'Offence Database'!$A$7:$D$1360,4, )</f>
        <v>-</v>
      </c>
      <c r="AK222" s="10" t="str">
        <f>VLOOKUP(K222,'Offence Database'!$A$7:$D$1360,4, )</f>
        <v>-</v>
      </c>
      <c r="AL222" s="10" t="str">
        <f>VLOOKUP(L222,'Offence Database'!$A$7:$D$1360,4, )</f>
        <v>-</v>
      </c>
      <c r="AM222" s="10" t="str">
        <f>VLOOKUP(M222,'Offence Database'!$A$7:$D$1360,4, )</f>
        <v>-</v>
      </c>
      <c r="AN222" s="10" t="str">
        <f>VLOOKUP(N222,'Offence Database'!$A$7:$D$1360,4, )</f>
        <v>-</v>
      </c>
      <c r="AO222" s="10" t="str">
        <f>VLOOKUP(O222,'Offence Database'!$A$7:$D$1360,4, )</f>
        <v>-</v>
      </c>
      <c r="AP222" s="10">
        <f t="shared" ref="AP222:AU222" si="465">IF(AJ222="Non-Compoundable",$AB$1,$AC$1)</f>
        <v>0</v>
      </c>
      <c r="AQ222" s="10">
        <f t="shared" si="465"/>
        <v>0</v>
      </c>
      <c r="AR222" s="10">
        <f t="shared" si="465"/>
        <v>0</v>
      </c>
      <c r="AS222" s="10">
        <f t="shared" si="465"/>
        <v>0</v>
      </c>
      <c r="AT222" s="10">
        <f t="shared" si="465"/>
        <v>0</v>
      </c>
      <c r="AU222" s="10">
        <f t="shared" si="465"/>
        <v>0</v>
      </c>
      <c r="AV222" s="10">
        <f t="shared" si="4"/>
        <v>0</v>
      </c>
      <c r="AW222" s="17" t="str">
        <f t="shared" si="5"/>
        <v>Compoundable</v>
      </c>
      <c r="AX222" s="24"/>
      <c r="AY222" s="26">
        <f t="shared" si="6"/>
        <v>2</v>
      </c>
      <c r="AZ222" s="27">
        <f t="shared" si="7"/>
        <v>60</v>
      </c>
      <c r="BA222" s="28">
        <f t="shared" si="8"/>
        <v>0</v>
      </c>
      <c r="BB222" s="28">
        <f t="shared" ca="1" si="9"/>
        <v>0</v>
      </c>
      <c r="BC222" s="29" t="str">
        <f t="shared" si="10"/>
        <v>YES</v>
      </c>
      <c r="BD222" s="10" t="str">
        <f t="shared" si="11"/>
        <v>YES</v>
      </c>
      <c r="BE222" s="29" t="str">
        <f t="shared" ca="1" si="12"/>
        <v>NO</v>
      </c>
      <c r="BF222" s="29" t="str">
        <f t="shared" ca="1" si="13"/>
        <v>YES</v>
      </c>
      <c r="BG222" s="29" t="str">
        <f t="shared" ca="1" si="14"/>
        <v>YES</v>
      </c>
      <c r="BH222" s="29" t="str">
        <f t="shared" ca="1" si="15"/>
        <v>YES</v>
      </c>
      <c r="BI222" s="10">
        <f t="shared" ca="1" si="16"/>
        <v>1</v>
      </c>
      <c r="BJ222" s="28">
        <f t="shared" si="17"/>
        <v>0</v>
      </c>
      <c r="BK222" s="30">
        <f t="shared" si="18"/>
        <v>0</v>
      </c>
      <c r="BL222" s="31">
        <f t="shared" ca="1" si="19"/>
        <v>-119.72328767123288</v>
      </c>
      <c r="BM222" s="28">
        <f t="shared" si="20"/>
        <v>0</v>
      </c>
      <c r="BN222" s="28">
        <f t="shared" si="21"/>
        <v>0</v>
      </c>
      <c r="BO222" s="30">
        <f t="shared" si="22"/>
        <v>0</v>
      </c>
      <c r="BP222" s="31">
        <f t="shared" ca="1" si="23"/>
        <v>-119.72328767123288</v>
      </c>
      <c r="BQ222" s="32">
        <f t="shared" ca="1" si="24"/>
        <v>119.72328767123288</v>
      </c>
      <c r="BR222" s="32"/>
    </row>
    <row r="223" spans="1:70" ht="12" customHeight="1" x14ac:dyDescent="0.25">
      <c r="A223" s="10">
        <f t="shared" si="25"/>
        <v>222</v>
      </c>
      <c r="B223" s="11"/>
      <c r="C223" s="12"/>
      <c r="D223" s="13"/>
      <c r="E223" s="13"/>
      <c r="F223" s="13"/>
      <c r="G223" s="14"/>
      <c r="H223" s="15"/>
      <c r="I223" s="27"/>
      <c r="J223" s="17"/>
      <c r="K223" s="17"/>
      <c r="L223" s="17"/>
      <c r="M223" s="17"/>
      <c r="N223" s="17"/>
      <c r="O223" s="17"/>
      <c r="P223" s="10" t="str">
        <f>VLOOKUP(J223,'Offence Database'!$A$7:$B$1360,2, )</f>
        <v>-</v>
      </c>
      <c r="Q223" s="10" t="str">
        <f>VLOOKUP(K223,'Offence Database'!$A$7:$B$1360,2, )</f>
        <v>-</v>
      </c>
      <c r="R223" s="10" t="str">
        <f>VLOOKUP(L223,'Offence Database'!$A$7:$B$1360,2, )</f>
        <v>-</v>
      </c>
      <c r="S223" s="10" t="str">
        <f>VLOOKUP(M223,'Offence Database'!$A$7:$B$1360,2, )</f>
        <v>-</v>
      </c>
      <c r="T223" s="10" t="str">
        <f>VLOOKUP(N223,'Offence Database'!$A$7:$B$1360,2, )</f>
        <v>-</v>
      </c>
      <c r="U223" s="10" t="str">
        <f>VLOOKUP(O223,'Offence Database'!$A$7:$B$1360,2, )</f>
        <v>-</v>
      </c>
      <c r="V223" s="10" t="str">
        <f>VLOOKUP(J223,'Offence Database'!$A$7:$C$1360,3, )</f>
        <v>-</v>
      </c>
      <c r="W223" s="10" t="str">
        <f>VLOOKUP(K223,'Offence Database'!$A$7:$C$1360,3, )</f>
        <v>-</v>
      </c>
      <c r="X223" s="10" t="str">
        <f>VLOOKUP(L223,'Offence Database'!$A$7:$C$1360,3, )</f>
        <v>-</v>
      </c>
      <c r="Y223" s="10" t="str">
        <f>VLOOKUP(M223,'Offence Database'!$A$7:$C$1360,3, )</f>
        <v>-</v>
      </c>
      <c r="Z223" s="10" t="str">
        <f>VLOOKUP(N223,'Offence Database'!$A$7:$C$1360,3, )</f>
        <v>-</v>
      </c>
      <c r="AA223" s="10" t="str">
        <f>VLOOKUP(O223,'Offence Database'!$A$7:$C$1360,3, )</f>
        <v>-</v>
      </c>
      <c r="AB223" s="10">
        <f t="shared" ref="AB223:AG223" si="466">IF(V223="Non-Bailable",$AB$1,$AC$1)</f>
        <v>0</v>
      </c>
      <c r="AC223" s="10">
        <f t="shared" si="466"/>
        <v>0</v>
      </c>
      <c r="AD223" s="10">
        <f t="shared" si="466"/>
        <v>0</v>
      </c>
      <c r="AE223" s="10">
        <f t="shared" si="466"/>
        <v>0</v>
      </c>
      <c r="AF223" s="10">
        <f t="shared" si="466"/>
        <v>0</v>
      </c>
      <c r="AG223" s="10">
        <f t="shared" si="466"/>
        <v>0</v>
      </c>
      <c r="AH223" s="10">
        <f t="shared" si="1"/>
        <v>0</v>
      </c>
      <c r="AI223" s="17" t="str">
        <f t="shared" si="2"/>
        <v>Bailable</v>
      </c>
      <c r="AJ223" s="10" t="str">
        <f>VLOOKUP(J223,'Offence Database'!$A$7:$D$1360,4, )</f>
        <v>-</v>
      </c>
      <c r="AK223" s="10" t="str">
        <f>VLOOKUP(K223,'Offence Database'!$A$7:$D$1360,4, )</f>
        <v>-</v>
      </c>
      <c r="AL223" s="10" t="str">
        <f>VLOOKUP(L223,'Offence Database'!$A$7:$D$1360,4, )</f>
        <v>-</v>
      </c>
      <c r="AM223" s="10" t="str">
        <f>VLOOKUP(M223,'Offence Database'!$A$7:$D$1360,4, )</f>
        <v>-</v>
      </c>
      <c r="AN223" s="10" t="str">
        <f>VLOOKUP(N223,'Offence Database'!$A$7:$D$1360,4, )</f>
        <v>-</v>
      </c>
      <c r="AO223" s="10" t="str">
        <f>VLOOKUP(O223,'Offence Database'!$A$7:$D$1360,4, )</f>
        <v>-</v>
      </c>
      <c r="AP223" s="10">
        <f t="shared" ref="AP223:AU223" si="467">IF(AJ223="Non-Compoundable",$AB$1,$AC$1)</f>
        <v>0</v>
      </c>
      <c r="AQ223" s="10">
        <f t="shared" si="467"/>
        <v>0</v>
      </c>
      <c r="AR223" s="10">
        <f t="shared" si="467"/>
        <v>0</v>
      </c>
      <c r="AS223" s="10">
        <f t="shared" si="467"/>
        <v>0</v>
      </c>
      <c r="AT223" s="10">
        <f t="shared" si="467"/>
        <v>0</v>
      </c>
      <c r="AU223" s="10">
        <f t="shared" si="467"/>
        <v>0</v>
      </c>
      <c r="AV223" s="10">
        <f t="shared" si="4"/>
        <v>0</v>
      </c>
      <c r="AW223" s="17" t="str">
        <f t="shared" si="5"/>
        <v>Compoundable</v>
      </c>
      <c r="AX223" s="24"/>
      <c r="AY223" s="26">
        <f t="shared" si="6"/>
        <v>2</v>
      </c>
      <c r="AZ223" s="27">
        <f t="shared" si="7"/>
        <v>60</v>
      </c>
      <c r="BA223" s="28">
        <f t="shared" si="8"/>
        <v>0</v>
      </c>
      <c r="BB223" s="28">
        <f t="shared" ca="1" si="9"/>
        <v>0</v>
      </c>
      <c r="BC223" s="29" t="str">
        <f t="shared" si="10"/>
        <v>YES</v>
      </c>
      <c r="BD223" s="10" t="str">
        <f t="shared" si="11"/>
        <v>YES</v>
      </c>
      <c r="BE223" s="29" t="str">
        <f t="shared" ca="1" si="12"/>
        <v>NO</v>
      </c>
      <c r="BF223" s="29" t="str">
        <f t="shared" ca="1" si="13"/>
        <v>YES</v>
      </c>
      <c r="BG223" s="29" t="str">
        <f t="shared" ca="1" si="14"/>
        <v>YES</v>
      </c>
      <c r="BH223" s="29" t="str">
        <f t="shared" ca="1" si="15"/>
        <v>YES</v>
      </c>
      <c r="BI223" s="10">
        <f t="shared" ca="1" si="16"/>
        <v>1</v>
      </c>
      <c r="BJ223" s="28">
        <f t="shared" si="17"/>
        <v>0</v>
      </c>
      <c r="BK223" s="30">
        <f t="shared" si="18"/>
        <v>0</v>
      </c>
      <c r="BL223" s="31">
        <f t="shared" ca="1" si="19"/>
        <v>-119.72328767123288</v>
      </c>
      <c r="BM223" s="28">
        <f t="shared" si="20"/>
        <v>0</v>
      </c>
      <c r="BN223" s="28">
        <f t="shared" si="21"/>
        <v>0</v>
      </c>
      <c r="BO223" s="30">
        <f t="shared" si="22"/>
        <v>0</v>
      </c>
      <c r="BP223" s="31">
        <f t="shared" ca="1" si="23"/>
        <v>-119.72328767123288</v>
      </c>
      <c r="BQ223" s="32">
        <f t="shared" ca="1" si="24"/>
        <v>119.72328767123288</v>
      </c>
      <c r="BR223" s="32"/>
    </row>
    <row r="224" spans="1:70" ht="12" customHeight="1" x14ac:dyDescent="0.25">
      <c r="A224" s="10">
        <f t="shared" si="25"/>
        <v>223</v>
      </c>
      <c r="B224" s="11"/>
      <c r="C224" s="12"/>
      <c r="D224" s="13"/>
      <c r="E224" s="13"/>
      <c r="F224" s="13"/>
      <c r="G224" s="14"/>
      <c r="H224" s="15"/>
      <c r="I224" s="27"/>
      <c r="J224" s="17"/>
      <c r="K224" s="17"/>
      <c r="L224" s="17"/>
      <c r="M224" s="17"/>
      <c r="N224" s="17"/>
      <c r="O224" s="17"/>
      <c r="P224" s="10" t="str">
        <f>VLOOKUP(J224,'Offence Database'!$A$7:$B$1360,2, )</f>
        <v>-</v>
      </c>
      <c r="Q224" s="10" t="str">
        <f>VLOOKUP(K224,'Offence Database'!$A$7:$B$1360,2, )</f>
        <v>-</v>
      </c>
      <c r="R224" s="10" t="str">
        <f>VLOOKUP(L224,'Offence Database'!$A$7:$B$1360,2, )</f>
        <v>-</v>
      </c>
      <c r="S224" s="10" t="str">
        <f>VLOOKUP(M224,'Offence Database'!$A$7:$B$1360,2, )</f>
        <v>-</v>
      </c>
      <c r="T224" s="10" t="str">
        <f>VLOOKUP(N224,'Offence Database'!$A$7:$B$1360,2, )</f>
        <v>-</v>
      </c>
      <c r="U224" s="10" t="str">
        <f>VLOOKUP(O224,'Offence Database'!$A$7:$B$1360,2, )</f>
        <v>-</v>
      </c>
      <c r="V224" s="10" t="str">
        <f>VLOOKUP(J224,'Offence Database'!$A$7:$C$1360,3, )</f>
        <v>-</v>
      </c>
      <c r="W224" s="10" t="str">
        <f>VLOOKUP(K224,'Offence Database'!$A$7:$C$1360,3, )</f>
        <v>-</v>
      </c>
      <c r="X224" s="10" t="str">
        <f>VLOOKUP(L224,'Offence Database'!$A$7:$C$1360,3, )</f>
        <v>-</v>
      </c>
      <c r="Y224" s="10" t="str">
        <f>VLOOKUP(M224,'Offence Database'!$A$7:$C$1360,3, )</f>
        <v>-</v>
      </c>
      <c r="Z224" s="10" t="str">
        <f>VLOOKUP(N224,'Offence Database'!$A$7:$C$1360,3, )</f>
        <v>-</v>
      </c>
      <c r="AA224" s="10" t="str">
        <f>VLOOKUP(O224,'Offence Database'!$A$7:$C$1360,3, )</f>
        <v>-</v>
      </c>
      <c r="AB224" s="10">
        <f t="shared" ref="AB224:AG224" si="468">IF(V224="Non-Bailable",$AB$1,$AC$1)</f>
        <v>0</v>
      </c>
      <c r="AC224" s="10">
        <f t="shared" si="468"/>
        <v>0</v>
      </c>
      <c r="AD224" s="10">
        <f t="shared" si="468"/>
        <v>0</v>
      </c>
      <c r="AE224" s="10">
        <f t="shared" si="468"/>
        <v>0</v>
      </c>
      <c r="AF224" s="10">
        <f t="shared" si="468"/>
        <v>0</v>
      </c>
      <c r="AG224" s="10">
        <f t="shared" si="468"/>
        <v>0</v>
      </c>
      <c r="AH224" s="10">
        <f t="shared" si="1"/>
        <v>0</v>
      </c>
      <c r="AI224" s="17" t="str">
        <f t="shared" si="2"/>
        <v>Bailable</v>
      </c>
      <c r="AJ224" s="10" t="str">
        <f>VLOOKUP(J224,'Offence Database'!$A$7:$D$1360,4, )</f>
        <v>-</v>
      </c>
      <c r="AK224" s="10" t="str">
        <f>VLOOKUP(K224,'Offence Database'!$A$7:$D$1360,4, )</f>
        <v>-</v>
      </c>
      <c r="AL224" s="10" t="str">
        <f>VLOOKUP(L224,'Offence Database'!$A$7:$D$1360,4, )</f>
        <v>-</v>
      </c>
      <c r="AM224" s="10" t="str">
        <f>VLOOKUP(M224,'Offence Database'!$A$7:$D$1360,4, )</f>
        <v>-</v>
      </c>
      <c r="AN224" s="10" t="str">
        <f>VLOOKUP(N224,'Offence Database'!$A$7:$D$1360,4, )</f>
        <v>-</v>
      </c>
      <c r="AO224" s="10" t="str">
        <f>VLOOKUP(O224,'Offence Database'!$A$7:$D$1360,4, )</f>
        <v>-</v>
      </c>
      <c r="AP224" s="10">
        <f t="shared" ref="AP224:AU224" si="469">IF(AJ224="Non-Compoundable",$AB$1,$AC$1)</f>
        <v>0</v>
      </c>
      <c r="AQ224" s="10">
        <f t="shared" si="469"/>
        <v>0</v>
      </c>
      <c r="AR224" s="10">
        <f t="shared" si="469"/>
        <v>0</v>
      </c>
      <c r="AS224" s="10">
        <f t="shared" si="469"/>
        <v>0</v>
      </c>
      <c r="AT224" s="10">
        <f t="shared" si="469"/>
        <v>0</v>
      </c>
      <c r="AU224" s="10">
        <f t="shared" si="469"/>
        <v>0</v>
      </c>
      <c r="AV224" s="10">
        <f t="shared" si="4"/>
        <v>0</v>
      </c>
      <c r="AW224" s="17" t="str">
        <f t="shared" si="5"/>
        <v>Compoundable</v>
      </c>
      <c r="AX224" s="24"/>
      <c r="AY224" s="26">
        <f t="shared" si="6"/>
        <v>2</v>
      </c>
      <c r="AZ224" s="27">
        <f t="shared" si="7"/>
        <v>60</v>
      </c>
      <c r="BA224" s="28">
        <f t="shared" si="8"/>
        <v>0</v>
      </c>
      <c r="BB224" s="28">
        <f t="shared" ca="1" si="9"/>
        <v>0</v>
      </c>
      <c r="BC224" s="29" t="str">
        <f t="shared" si="10"/>
        <v>YES</v>
      </c>
      <c r="BD224" s="10" t="str">
        <f t="shared" si="11"/>
        <v>YES</v>
      </c>
      <c r="BE224" s="29" t="str">
        <f t="shared" ca="1" si="12"/>
        <v>NO</v>
      </c>
      <c r="BF224" s="29" t="str">
        <f t="shared" ca="1" si="13"/>
        <v>YES</v>
      </c>
      <c r="BG224" s="29" t="str">
        <f t="shared" ca="1" si="14"/>
        <v>YES</v>
      </c>
      <c r="BH224" s="29" t="str">
        <f t="shared" ca="1" si="15"/>
        <v>YES</v>
      </c>
      <c r="BI224" s="10">
        <f t="shared" ca="1" si="16"/>
        <v>1</v>
      </c>
      <c r="BJ224" s="28">
        <f t="shared" si="17"/>
        <v>0</v>
      </c>
      <c r="BK224" s="30">
        <f t="shared" si="18"/>
        <v>0</v>
      </c>
      <c r="BL224" s="31">
        <f t="shared" ca="1" si="19"/>
        <v>-119.72328767123288</v>
      </c>
      <c r="BM224" s="28">
        <f t="shared" si="20"/>
        <v>0</v>
      </c>
      <c r="BN224" s="28">
        <f t="shared" si="21"/>
        <v>0</v>
      </c>
      <c r="BO224" s="30">
        <f t="shared" si="22"/>
        <v>0</v>
      </c>
      <c r="BP224" s="31">
        <f t="shared" ca="1" si="23"/>
        <v>-119.72328767123288</v>
      </c>
      <c r="BQ224" s="32">
        <f t="shared" ca="1" si="24"/>
        <v>119.72328767123288</v>
      </c>
      <c r="BR224" s="32"/>
    </row>
    <row r="225" spans="1:70" ht="12" customHeight="1" x14ac:dyDescent="0.25">
      <c r="A225" s="10">
        <f t="shared" si="25"/>
        <v>224</v>
      </c>
      <c r="B225" s="11"/>
      <c r="C225" s="12"/>
      <c r="D225" s="13"/>
      <c r="E225" s="13"/>
      <c r="F225" s="13"/>
      <c r="G225" s="14"/>
      <c r="H225" s="15"/>
      <c r="I225" s="27"/>
      <c r="J225" s="17"/>
      <c r="K225" s="17"/>
      <c r="L225" s="17"/>
      <c r="M225" s="17"/>
      <c r="N225" s="17"/>
      <c r="O225" s="17"/>
      <c r="P225" s="10" t="str">
        <f>VLOOKUP(J225,'Offence Database'!$A$7:$B$1360,2, )</f>
        <v>-</v>
      </c>
      <c r="Q225" s="10" t="str">
        <f>VLOOKUP(K225,'Offence Database'!$A$7:$B$1360,2, )</f>
        <v>-</v>
      </c>
      <c r="R225" s="10" t="str">
        <f>VLOOKUP(L225,'Offence Database'!$A$7:$B$1360,2, )</f>
        <v>-</v>
      </c>
      <c r="S225" s="10" t="str">
        <f>VLOOKUP(M225,'Offence Database'!$A$7:$B$1360,2, )</f>
        <v>-</v>
      </c>
      <c r="T225" s="10" t="str">
        <f>VLOOKUP(N225,'Offence Database'!$A$7:$B$1360,2, )</f>
        <v>-</v>
      </c>
      <c r="U225" s="10" t="str">
        <f>VLOOKUP(O225,'Offence Database'!$A$7:$B$1360,2, )</f>
        <v>-</v>
      </c>
      <c r="V225" s="10" t="str">
        <f>VLOOKUP(J225,'Offence Database'!$A$7:$C$1360,3, )</f>
        <v>-</v>
      </c>
      <c r="W225" s="10" t="str">
        <f>VLOOKUP(K225,'Offence Database'!$A$7:$C$1360,3, )</f>
        <v>-</v>
      </c>
      <c r="X225" s="10" t="str">
        <f>VLOOKUP(L225,'Offence Database'!$A$7:$C$1360,3, )</f>
        <v>-</v>
      </c>
      <c r="Y225" s="10" t="str">
        <f>VLOOKUP(M225,'Offence Database'!$A$7:$C$1360,3, )</f>
        <v>-</v>
      </c>
      <c r="Z225" s="10" t="str">
        <f>VLOOKUP(N225,'Offence Database'!$A$7:$C$1360,3, )</f>
        <v>-</v>
      </c>
      <c r="AA225" s="10" t="str">
        <f>VLOOKUP(O225,'Offence Database'!$A$7:$C$1360,3, )</f>
        <v>-</v>
      </c>
      <c r="AB225" s="10">
        <f t="shared" ref="AB225:AG225" si="470">IF(V225="Non-Bailable",$AB$1,$AC$1)</f>
        <v>0</v>
      </c>
      <c r="AC225" s="10">
        <f t="shared" si="470"/>
        <v>0</v>
      </c>
      <c r="AD225" s="10">
        <f t="shared" si="470"/>
        <v>0</v>
      </c>
      <c r="AE225" s="10">
        <f t="shared" si="470"/>
        <v>0</v>
      </c>
      <c r="AF225" s="10">
        <f t="shared" si="470"/>
        <v>0</v>
      </c>
      <c r="AG225" s="10">
        <f t="shared" si="470"/>
        <v>0</v>
      </c>
      <c r="AH225" s="10">
        <f t="shared" si="1"/>
        <v>0</v>
      </c>
      <c r="AI225" s="17" t="str">
        <f t="shared" si="2"/>
        <v>Bailable</v>
      </c>
      <c r="AJ225" s="10" t="str">
        <f>VLOOKUP(J225,'Offence Database'!$A$7:$D$1360,4, )</f>
        <v>-</v>
      </c>
      <c r="AK225" s="10" t="str">
        <f>VLOOKUP(K225,'Offence Database'!$A$7:$D$1360,4, )</f>
        <v>-</v>
      </c>
      <c r="AL225" s="10" t="str">
        <f>VLOOKUP(L225,'Offence Database'!$A$7:$D$1360,4, )</f>
        <v>-</v>
      </c>
      <c r="AM225" s="10" t="str">
        <f>VLOOKUP(M225,'Offence Database'!$A$7:$D$1360,4, )</f>
        <v>-</v>
      </c>
      <c r="AN225" s="10" t="str">
        <f>VLOOKUP(N225,'Offence Database'!$A$7:$D$1360,4, )</f>
        <v>-</v>
      </c>
      <c r="AO225" s="10" t="str">
        <f>VLOOKUP(O225,'Offence Database'!$A$7:$D$1360,4, )</f>
        <v>-</v>
      </c>
      <c r="AP225" s="10">
        <f t="shared" ref="AP225:AU225" si="471">IF(AJ225="Non-Compoundable",$AB$1,$AC$1)</f>
        <v>0</v>
      </c>
      <c r="AQ225" s="10">
        <f t="shared" si="471"/>
        <v>0</v>
      </c>
      <c r="AR225" s="10">
        <f t="shared" si="471"/>
        <v>0</v>
      </c>
      <c r="AS225" s="10">
        <f t="shared" si="471"/>
        <v>0</v>
      </c>
      <c r="AT225" s="10">
        <f t="shared" si="471"/>
        <v>0</v>
      </c>
      <c r="AU225" s="10">
        <f t="shared" si="471"/>
        <v>0</v>
      </c>
      <c r="AV225" s="10">
        <f t="shared" si="4"/>
        <v>0</v>
      </c>
      <c r="AW225" s="17" t="str">
        <f t="shared" si="5"/>
        <v>Compoundable</v>
      </c>
      <c r="AX225" s="24"/>
      <c r="AY225" s="26">
        <f t="shared" si="6"/>
        <v>2</v>
      </c>
      <c r="AZ225" s="27">
        <f t="shared" si="7"/>
        <v>60</v>
      </c>
      <c r="BA225" s="28">
        <f t="shared" si="8"/>
        <v>0</v>
      </c>
      <c r="BB225" s="28">
        <f t="shared" ca="1" si="9"/>
        <v>0</v>
      </c>
      <c r="BC225" s="29" t="str">
        <f t="shared" si="10"/>
        <v>YES</v>
      </c>
      <c r="BD225" s="10" t="str">
        <f t="shared" si="11"/>
        <v>YES</v>
      </c>
      <c r="BE225" s="29" t="str">
        <f t="shared" ca="1" si="12"/>
        <v>NO</v>
      </c>
      <c r="BF225" s="29" t="str">
        <f t="shared" ca="1" si="13"/>
        <v>YES</v>
      </c>
      <c r="BG225" s="29" t="str">
        <f t="shared" ca="1" si="14"/>
        <v>YES</v>
      </c>
      <c r="BH225" s="29" t="str">
        <f t="shared" ca="1" si="15"/>
        <v>YES</v>
      </c>
      <c r="BI225" s="10">
        <f t="shared" ca="1" si="16"/>
        <v>1</v>
      </c>
      <c r="BJ225" s="28">
        <f t="shared" si="17"/>
        <v>0</v>
      </c>
      <c r="BK225" s="30">
        <f t="shared" si="18"/>
        <v>0</v>
      </c>
      <c r="BL225" s="31">
        <f t="shared" ca="1" si="19"/>
        <v>-119.72328767123288</v>
      </c>
      <c r="BM225" s="28">
        <f t="shared" si="20"/>
        <v>0</v>
      </c>
      <c r="BN225" s="28">
        <f t="shared" si="21"/>
        <v>0</v>
      </c>
      <c r="BO225" s="30">
        <f t="shared" si="22"/>
        <v>0</v>
      </c>
      <c r="BP225" s="31">
        <f t="shared" ca="1" si="23"/>
        <v>-119.72328767123288</v>
      </c>
      <c r="BQ225" s="32">
        <f t="shared" ca="1" si="24"/>
        <v>119.72328767123288</v>
      </c>
      <c r="BR225" s="32"/>
    </row>
    <row r="226" spans="1:70" ht="12" customHeight="1" x14ac:dyDescent="0.25">
      <c r="A226" s="10">
        <f t="shared" si="25"/>
        <v>225</v>
      </c>
      <c r="B226" s="11"/>
      <c r="C226" s="12"/>
      <c r="D226" s="13"/>
      <c r="E226" s="13"/>
      <c r="F226" s="13"/>
      <c r="G226" s="14"/>
      <c r="H226" s="15"/>
      <c r="I226" s="27"/>
      <c r="J226" s="17"/>
      <c r="K226" s="17"/>
      <c r="L226" s="17"/>
      <c r="M226" s="17"/>
      <c r="N226" s="17"/>
      <c r="O226" s="17"/>
      <c r="P226" s="10" t="str">
        <f>VLOOKUP(J226,'Offence Database'!$A$7:$B$1360,2, )</f>
        <v>-</v>
      </c>
      <c r="Q226" s="10" t="str">
        <f>VLOOKUP(K226,'Offence Database'!$A$7:$B$1360,2, )</f>
        <v>-</v>
      </c>
      <c r="R226" s="10" t="str">
        <f>VLOOKUP(L226,'Offence Database'!$A$7:$B$1360,2, )</f>
        <v>-</v>
      </c>
      <c r="S226" s="10" t="str">
        <f>VLOOKUP(M226,'Offence Database'!$A$7:$B$1360,2, )</f>
        <v>-</v>
      </c>
      <c r="T226" s="10" t="str">
        <f>VLOOKUP(N226,'Offence Database'!$A$7:$B$1360,2, )</f>
        <v>-</v>
      </c>
      <c r="U226" s="10" t="str">
        <f>VLOOKUP(O226,'Offence Database'!$A$7:$B$1360,2, )</f>
        <v>-</v>
      </c>
      <c r="V226" s="10" t="str">
        <f>VLOOKUP(J226,'Offence Database'!$A$7:$C$1360,3, )</f>
        <v>-</v>
      </c>
      <c r="W226" s="10" t="str">
        <f>VLOOKUP(K226,'Offence Database'!$A$7:$C$1360,3, )</f>
        <v>-</v>
      </c>
      <c r="X226" s="10" t="str">
        <f>VLOOKUP(L226,'Offence Database'!$A$7:$C$1360,3, )</f>
        <v>-</v>
      </c>
      <c r="Y226" s="10" t="str">
        <f>VLOOKUP(M226,'Offence Database'!$A$7:$C$1360,3, )</f>
        <v>-</v>
      </c>
      <c r="Z226" s="10" t="str">
        <f>VLOOKUP(N226,'Offence Database'!$A$7:$C$1360,3, )</f>
        <v>-</v>
      </c>
      <c r="AA226" s="10" t="str">
        <f>VLOOKUP(O226,'Offence Database'!$A$7:$C$1360,3, )</f>
        <v>-</v>
      </c>
      <c r="AB226" s="10">
        <f t="shared" ref="AB226:AG226" si="472">IF(V226="Non-Bailable",$AB$1,$AC$1)</f>
        <v>0</v>
      </c>
      <c r="AC226" s="10">
        <f t="shared" si="472"/>
        <v>0</v>
      </c>
      <c r="AD226" s="10">
        <f t="shared" si="472"/>
        <v>0</v>
      </c>
      <c r="AE226" s="10">
        <f t="shared" si="472"/>
        <v>0</v>
      </c>
      <c r="AF226" s="10">
        <f t="shared" si="472"/>
        <v>0</v>
      </c>
      <c r="AG226" s="10">
        <f t="shared" si="472"/>
        <v>0</v>
      </c>
      <c r="AH226" s="10">
        <f t="shared" si="1"/>
        <v>0</v>
      </c>
      <c r="AI226" s="17" t="str">
        <f t="shared" si="2"/>
        <v>Bailable</v>
      </c>
      <c r="AJ226" s="10" t="str">
        <f>VLOOKUP(J226,'Offence Database'!$A$7:$D$1360,4, )</f>
        <v>-</v>
      </c>
      <c r="AK226" s="10" t="str">
        <f>VLOOKUP(K226,'Offence Database'!$A$7:$D$1360,4, )</f>
        <v>-</v>
      </c>
      <c r="AL226" s="10" t="str">
        <f>VLOOKUP(L226,'Offence Database'!$A$7:$D$1360,4, )</f>
        <v>-</v>
      </c>
      <c r="AM226" s="10" t="str">
        <f>VLOOKUP(M226,'Offence Database'!$A$7:$D$1360,4, )</f>
        <v>-</v>
      </c>
      <c r="AN226" s="10" t="str">
        <f>VLOOKUP(N226,'Offence Database'!$A$7:$D$1360,4, )</f>
        <v>-</v>
      </c>
      <c r="AO226" s="10" t="str">
        <f>VLOOKUP(O226,'Offence Database'!$A$7:$D$1360,4, )</f>
        <v>-</v>
      </c>
      <c r="AP226" s="10">
        <f t="shared" ref="AP226:AU226" si="473">IF(AJ226="Non-Compoundable",$AB$1,$AC$1)</f>
        <v>0</v>
      </c>
      <c r="AQ226" s="10">
        <f t="shared" si="473"/>
        <v>0</v>
      </c>
      <c r="AR226" s="10">
        <f t="shared" si="473"/>
        <v>0</v>
      </c>
      <c r="AS226" s="10">
        <f t="shared" si="473"/>
        <v>0</v>
      </c>
      <c r="AT226" s="10">
        <f t="shared" si="473"/>
        <v>0</v>
      </c>
      <c r="AU226" s="10">
        <f t="shared" si="473"/>
        <v>0</v>
      </c>
      <c r="AV226" s="10">
        <f t="shared" si="4"/>
        <v>0</v>
      </c>
      <c r="AW226" s="17" t="str">
        <f t="shared" si="5"/>
        <v>Compoundable</v>
      </c>
      <c r="AX226" s="24"/>
      <c r="AY226" s="26">
        <f t="shared" si="6"/>
        <v>2</v>
      </c>
      <c r="AZ226" s="27">
        <f t="shared" si="7"/>
        <v>60</v>
      </c>
      <c r="BA226" s="28">
        <f t="shared" si="8"/>
        <v>0</v>
      </c>
      <c r="BB226" s="28">
        <f t="shared" ca="1" si="9"/>
        <v>0</v>
      </c>
      <c r="BC226" s="29" t="str">
        <f t="shared" si="10"/>
        <v>YES</v>
      </c>
      <c r="BD226" s="10" t="str">
        <f t="shared" si="11"/>
        <v>YES</v>
      </c>
      <c r="BE226" s="29" t="str">
        <f t="shared" ca="1" si="12"/>
        <v>NO</v>
      </c>
      <c r="BF226" s="29" t="str">
        <f t="shared" ca="1" si="13"/>
        <v>YES</v>
      </c>
      <c r="BG226" s="29" t="str">
        <f t="shared" ca="1" si="14"/>
        <v>YES</v>
      </c>
      <c r="BH226" s="29" t="str">
        <f t="shared" ca="1" si="15"/>
        <v>YES</v>
      </c>
      <c r="BI226" s="10">
        <f t="shared" ca="1" si="16"/>
        <v>1</v>
      </c>
      <c r="BJ226" s="28">
        <f t="shared" si="17"/>
        <v>0</v>
      </c>
      <c r="BK226" s="30">
        <f t="shared" si="18"/>
        <v>0</v>
      </c>
      <c r="BL226" s="31">
        <f t="shared" ca="1" si="19"/>
        <v>-119.72328767123288</v>
      </c>
      <c r="BM226" s="28">
        <f t="shared" si="20"/>
        <v>0</v>
      </c>
      <c r="BN226" s="28">
        <f t="shared" si="21"/>
        <v>0</v>
      </c>
      <c r="BO226" s="30">
        <f t="shared" si="22"/>
        <v>0</v>
      </c>
      <c r="BP226" s="31">
        <f t="shared" ca="1" si="23"/>
        <v>-119.72328767123288</v>
      </c>
      <c r="BQ226" s="32">
        <f t="shared" ca="1" si="24"/>
        <v>119.72328767123288</v>
      </c>
      <c r="BR226" s="32"/>
    </row>
    <row r="227" spans="1:70" ht="12" customHeight="1" x14ac:dyDescent="0.25">
      <c r="A227" s="10">
        <f t="shared" si="25"/>
        <v>226</v>
      </c>
      <c r="B227" s="11"/>
      <c r="C227" s="12"/>
      <c r="D227" s="13"/>
      <c r="E227" s="13"/>
      <c r="F227" s="13"/>
      <c r="G227" s="14"/>
      <c r="H227" s="15"/>
      <c r="I227" s="27"/>
      <c r="J227" s="17"/>
      <c r="K227" s="17"/>
      <c r="L227" s="17"/>
      <c r="M227" s="17"/>
      <c r="N227" s="17"/>
      <c r="O227" s="17"/>
      <c r="P227" s="10" t="str">
        <f>VLOOKUP(J227,'Offence Database'!$A$7:$B$1360,2, )</f>
        <v>-</v>
      </c>
      <c r="Q227" s="10" t="str">
        <f>VLOOKUP(K227,'Offence Database'!$A$7:$B$1360,2, )</f>
        <v>-</v>
      </c>
      <c r="R227" s="10" t="str">
        <f>VLOOKUP(L227,'Offence Database'!$A$7:$B$1360,2, )</f>
        <v>-</v>
      </c>
      <c r="S227" s="10" t="str">
        <f>VLOOKUP(M227,'Offence Database'!$A$7:$B$1360,2, )</f>
        <v>-</v>
      </c>
      <c r="T227" s="10" t="str">
        <f>VLOOKUP(N227,'Offence Database'!$A$7:$B$1360,2, )</f>
        <v>-</v>
      </c>
      <c r="U227" s="10" t="str">
        <f>VLOOKUP(O227,'Offence Database'!$A$7:$B$1360,2, )</f>
        <v>-</v>
      </c>
      <c r="V227" s="10" t="str">
        <f>VLOOKUP(J227,'Offence Database'!$A$7:$C$1360,3, )</f>
        <v>-</v>
      </c>
      <c r="W227" s="10" t="str">
        <f>VLOOKUP(K227,'Offence Database'!$A$7:$C$1360,3, )</f>
        <v>-</v>
      </c>
      <c r="X227" s="10" t="str">
        <f>VLOOKUP(L227,'Offence Database'!$A$7:$C$1360,3, )</f>
        <v>-</v>
      </c>
      <c r="Y227" s="10" t="str">
        <f>VLOOKUP(M227,'Offence Database'!$A$7:$C$1360,3, )</f>
        <v>-</v>
      </c>
      <c r="Z227" s="10" t="str">
        <f>VLOOKUP(N227,'Offence Database'!$A$7:$C$1360,3, )</f>
        <v>-</v>
      </c>
      <c r="AA227" s="10" t="str">
        <f>VLOOKUP(O227,'Offence Database'!$A$7:$C$1360,3, )</f>
        <v>-</v>
      </c>
      <c r="AB227" s="10">
        <f t="shared" ref="AB227:AG227" si="474">IF(V227="Non-Bailable",$AB$1,$AC$1)</f>
        <v>0</v>
      </c>
      <c r="AC227" s="10">
        <f t="shared" si="474"/>
        <v>0</v>
      </c>
      <c r="AD227" s="10">
        <f t="shared" si="474"/>
        <v>0</v>
      </c>
      <c r="AE227" s="10">
        <f t="shared" si="474"/>
        <v>0</v>
      </c>
      <c r="AF227" s="10">
        <f t="shared" si="474"/>
        <v>0</v>
      </c>
      <c r="AG227" s="10">
        <f t="shared" si="474"/>
        <v>0</v>
      </c>
      <c r="AH227" s="10">
        <f t="shared" si="1"/>
        <v>0</v>
      </c>
      <c r="AI227" s="17" t="str">
        <f t="shared" si="2"/>
        <v>Bailable</v>
      </c>
      <c r="AJ227" s="10" t="str">
        <f>VLOOKUP(J227,'Offence Database'!$A$7:$D$1360,4, )</f>
        <v>-</v>
      </c>
      <c r="AK227" s="10" t="str">
        <f>VLOOKUP(K227,'Offence Database'!$A$7:$D$1360,4, )</f>
        <v>-</v>
      </c>
      <c r="AL227" s="10" t="str">
        <f>VLOOKUP(L227,'Offence Database'!$A$7:$D$1360,4, )</f>
        <v>-</v>
      </c>
      <c r="AM227" s="10" t="str">
        <f>VLOOKUP(M227,'Offence Database'!$A$7:$D$1360,4, )</f>
        <v>-</v>
      </c>
      <c r="AN227" s="10" t="str">
        <f>VLOOKUP(N227,'Offence Database'!$A$7:$D$1360,4, )</f>
        <v>-</v>
      </c>
      <c r="AO227" s="10" t="str">
        <f>VLOOKUP(O227,'Offence Database'!$A$7:$D$1360,4, )</f>
        <v>-</v>
      </c>
      <c r="AP227" s="10">
        <f t="shared" ref="AP227:AU227" si="475">IF(AJ227="Non-Compoundable",$AB$1,$AC$1)</f>
        <v>0</v>
      </c>
      <c r="AQ227" s="10">
        <f t="shared" si="475"/>
        <v>0</v>
      </c>
      <c r="AR227" s="10">
        <f t="shared" si="475"/>
        <v>0</v>
      </c>
      <c r="AS227" s="10">
        <f t="shared" si="475"/>
        <v>0</v>
      </c>
      <c r="AT227" s="10">
        <f t="shared" si="475"/>
        <v>0</v>
      </c>
      <c r="AU227" s="10">
        <f t="shared" si="475"/>
        <v>0</v>
      </c>
      <c r="AV227" s="10">
        <f t="shared" si="4"/>
        <v>0</v>
      </c>
      <c r="AW227" s="17" t="str">
        <f t="shared" si="5"/>
        <v>Compoundable</v>
      </c>
      <c r="AX227" s="24"/>
      <c r="AY227" s="26">
        <f t="shared" si="6"/>
        <v>2</v>
      </c>
      <c r="AZ227" s="27">
        <f t="shared" si="7"/>
        <v>60</v>
      </c>
      <c r="BA227" s="28">
        <f t="shared" si="8"/>
        <v>0</v>
      </c>
      <c r="BB227" s="28">
        <f t="shared" ca="1" si="9"/>
        <v>0</v>
      </c>
      <c r="BC227" s="29" t="str">
        <f t="shared" si="10"/>
        <v>YES</v>
      </c>
      <c r="BD227" s="10" t="str">
        <f t="shared" si="11"/>
        <v>YES</v>
      </c>
      <c r="BE227" s="29" t="str">
        <f t="shared" ca="1" si="12"/>
        <v>NO</v>
      </c>
      <c r="BF227" s="29" t="str">
        <f t="shared" ca="1" si="13"/>
        <v>YES</v>
      </c>
      <c r="BG227" s="29" t="str">
        <f t="shared" ca="1" si="14"/>
        <v>YES</v>
      </c>
      <c r="BH227" s="29" t="str">
        <f t="shared" ca="1" si="15"/>
        <v>YES</v>
      </c>
      <c r="BI227" s="10">
        <f t="shared" ca="1" si="16"/>
        <v>1</v>
      </c>
      <c r="BJ227" s="28">
        <f t="shared" si="17"/>
        <v>0</v>
      </c>
      <c r="BK227" s="30">
        <f t="shared" si="18"/>
        <v>0</v>
      </c>
      <c r="BL227" s="31">
        <f t="shared" ca="1" si="19"/>
        <v>-119.72328767123288</v>
      </c>
      <c r="BM227" s="28">
        <f t="shared" si="20"/>
        <v>0</v>
      </c>
      <c r="BN227" s="28">
        <f t="shared" si="21"/>
        <v>0</v>
      </c>
      <c r="BO227" s="30">
        <f t="shared" si="22"/>
        <v>0</v>
      </c>
      <c r="BP227" s="31">
        <f t="shared" ca="1" si="23"/>
        <v>-119.72328767123288</v>
      </c>
      <c r="BQ227" s="32">
        <f t="shared" ca="1" si="24"/>
        <v>119.72328767123288</v>
      </c>
      <c r="BR227" s="32"/>
    </row>
    <row r="228" spans="1:70" ht="12" customHeight="1" x14ac:dyDescent="0.25">
      <c r="A228" s="10">
        <f t="shared" si="25"/>
        <v>227</v>
      </c>
      <c r="B228" s="11"/>
      <c r="C228" s="12"/>
      <c r="D228" s="13"/>
      <c r="E228" s="13"/>
      <c r="F228" s="13"/>
      <c r="G228" s="14"/>
      <c r="H228" s="15"/>
      <c r="I228" s="27"/>
      <c r="J228" s="17"/>
      <c r="K228" s="17"/>
      <c r="L228" s="17"/>
      <c r="M228" s="17"/>
      <c r="N228" s="17"/>
      <c r="O228" s="17"/>
      <c r="P228" s="10" t="str">
        <f>VLOOKUP(J228,'Offence Database'!$A$7:$B$1360,2, )</f>
        <v>-</v>
      </c>
      <c r="Q228" s="10" t="str">
        <f>VLOOKUP(K228,'Offence Database'!$A$7:$B$1360,2, )</f>
        <v>-</v>
      </c>
      <c r="R228" s="10" t="str">
        <f>VLOOKUP(L228,'Offence Database'!$A$7:$B$1360,2, )</f>
        <v>-</v>
      </c>
      <c r="S228" s="10" t="str">
        <f>VLOOKUP(M228,'Offence Database'!$A$7:$B$1360,2, )</f>
        <v>-</v>
      </c>
      <c r="T228" s="10" t="str">
        <f>VLOOKUP(N228,'Offence Database'!$A$7:$B$1360,2, )</f>
        <v>-</v>
      </c>
      <c r="U228" s="10" t="str">
        <f>VLOOKUP(O228,'Offence Database'!$A$7:$B$1360,2, )</f>
        <v>-</v>
      </c>
      <c r="V228" s="10" t="str">
        <f>VLOOKUP(J228,'Offence Database'!$A$7:$C$1360,3, )</f>
        <v>-</v>
      </c>
      <c r="W228" s="10" t="str">
        <f>VLOOKUP(K228,'Offence Database'!$A$7:$C$1360,3, )</f>
        <v>-</v>
      </c>
      <c r="X228" s="10" t="str">
        <f>VLOOKUP(L228,'Offence Database'!$A$7:$C$1360,3, )</f>
        <v>-</v>
      </c>
      <c r="Y228" s="10" t="str">
        <f>VLOOKUP(M228,'Offence Database'!$A$7:$C$1360,3, )</f>
        <v>-</v>
      </c>
      <c r="Z228" s="10" t="str">
        <f>VLOOKUP(N228,'Offence Database'!$A$7:$C$1360,3, )</f>
        <v>-</v>
      </c>
      <c r="AA228" s="10" t="str">
        <f>VLOOKUP(O228,'Offence Database'!$A$7:$C$1360,3, )</f>
        <v>-</v>
      </c>
      <c r="AB228" s="10">
        <f t="shared" ref="AB228:AG228" si="476">IF(V228="Non-Bailable",$AB$1,$AC$1)</f>
        <v>0</v>
      </c>
      <c r="AC228" s="10">
        <f t="shared" si="476"/>
        <v>0</v>
      </c>
      <c r="AD228" s="10">
        <f t="shared" si="476"/>
        <v>0</v>
      </c>
      <c r="AE228" s="10">
        <f t="shared" si="476"/>
        <v>0</v>
      </c>
      <c r="AF228" s="10">
        <f t="shared" si="476"/>
        <v>0</v>
      </c>
      <c r="AG228" s="10">
        <f t="shared" si="476"/>
        <v>0</v>
      </c>
      <c r="AH228" s="10">
        <f t="shared" si="1"/>
        <v>0</v>
      </c>
      <c r="AI228" s="17" t="str">
        <f t="shared" si="2"/>
        <v>Bailable</v>
      </c>
      <c r="AJ228" s="10" t="str">
        <f>VLOOKUP(J228,'Offence Database'!$A$7:$D$1360,4, )</f>
        <v>-</v>
      </c>
      <c r="AK228" s="10" t="str">
        <f>VLOOKUP(K228,'Offence Database'!$A$7:$D$1360,4, )</f>
        <v>-</v>
      </c>
      <c r="AL228" s="10" t="str">
        <f>VLOOKUP(L228,'Offence Database'!$A$7:$D$1360,4, )</f>
        <v>-</v>
      </c>
      <c r="AM228" s="10" t="str">
        <f>VLOOKUP(M228,'Offence Database'!$A$7:$D$1360,4, )</f>
        <v>-</v>
      </c>
      <c r="AN228" s="10" t="str">
        <f>VLOOKUP(N228,'Offence Database'!$A$7:$D$1360,4, )</f>
        <v>-</v>
      </c>
      <c r="AO228" s="10" t="str">
        <f>VLOOKUP(O228,'Offence Database'!$A$7:$D$1360,4, )</f>
        <v>-</v>
      </c>
      <c r="AP228" s="10">
        <f t="shared" ref="AP228:AU228" si="477">IF(AJ228="Non-Compoundable",$AB$1,$AC$1)</f>
        <v>0</v>
      </c>
      <c r="AQ228" s="10">
        <f t="shared" si="477"/>
        <v>0</v>
      </c>
      <c r="AR228" s="10">
        <f t="shared" si="477"/>
        <v>0</v>
      </c>
      <c r="AS228" s="10">
        <f t="shared" si="477"/>
        <v>0</v>
      </c>
      <c r="AT228" s="10">
        <f t="shared" si="477"/>
        <v>0</v>
      </c>
      <c r="AU228" s="10">
        <f t="shared" si="477"/>
        <v>0</v>
      </c>
      <c r="AV228" s="10">
        <f t="shared" si="4"/>
        <v>0</v>
      </c>
      <c r="AW228" s="17" t="str">
        <f t="shared" si="5"/>
        <v>Compoundable</v>
      </c>
      <c r="AX228" s="24"/>
      <c r="AY228" s="26">
        <f t="shared" si="6"/>
        <v>2</v>
      </c>
      <c r="AZ228" s="27">
        <f t="shared" si="7"/>
        <v>60</v>
      </c>
      <c r="BA228" s="28">
        <f t="shared" si="8"/>
        <v>0</v>
      </c>
      <c r="BB228" s="28">
        <f t="shared" ca="1" si="9"/>
        <v>0</v>
      </c>
      <c r="BC228" s="29" t="str">
        <f t="shared" si="10"/>
        <v>YES</v>
      </c>
      <c r="BD228" s="10" t="str">
        <f t="shared" si="11"/>
        <v>YES</v>
      </c>
      <c r="BE228" s="29" t="str">
        <f t="shared" ca="1" si="12"/>
        <v>NO</v>
      </c>
      <c r="BF228" s="29" t="str">
        <f t="shared" ca="1" si="13"/>
        <v>YES</v>
      </c>
      <c r="BG228" s="29" t="str">
        <f t="shared" ca="1" si="14"/>
        <v>YES</v>
      </c>
      <c r="BH228" s="29" t="str">
        <f t="shared" ca="1" si="15"/>
        <v>YES</v>
      </c>
      <c r="BI228" s="10">
        <f t="shared" ca="1" si="16"/>
        <v>1</v>
      </c>
      <c r="BJ228" s="28">
        <f t="shared" si="17"/>
        <v>0</v>
      </c>
      <c r="BK228" s="30">
        <f t="shared" si="18"/>
        <v>0</v>
      </c>
      <c r="BL228" s="31">
        <f t="shared" ca="1" si="19"/>
        <v>-119.72328767123288</v>
      </c>
      <c r="BM228" s="28">
        <f t="shared" si="20"/>
        <v>0</v>
      </c>
      <c r="BN228" s="28">
        <f t="shared" si="21"/>
        <v>0</v>
      </c>
      <c r="BO228" s="30">
        <f t="shared" si="22"/>
        <v>0</v>
      </c>
      <c r="BP228" s="31">
        <f t="shared" ca="1" si="23"/>
        <v>-119.72328767123288</v>
      </c>
      <c r="BQ228" s="32">
        <f t="shared" ca="1" si="24"/>
        <v>119.72328767123288</v>
      </c>
      <c r="BR228" s="32"/>
    </row>
    <row r="229" spans="1:70" ht="12" customHeight="1" x14ac:dyDescent="0.25">
      <c r="A229" s="10">
        <f t="shared" si="25"/>
        <v>228</v>
      </c>
      <c r="B229" s="11"/>
      <c r="C229" s="12"/>
      <c r="D229" s="13"/>
      <c r="E229" s="13"/>
      <c r="F229" s="13"/>
      <c r="G229" s="14"/>
      <c r="H229" s="15"/>
      <c r="I229" s="27"/>
      <c r="J229" s="17"/>
      <c r="K229" s="17"/>
      <c r="L229" s="17"/>
      <c r="M229" s="17"/>
      <c r="N229" s="17"/>
      <c r="O229" s="17"/>
      <c r="P229" s="10" t="str">
        <f>VLOOKUP(J229,'Offence Database'!$A$7:$B$1360,2, )</f>
        <v>-</v>
      </c>
      <c r="Q229" s="10" t="str">
        <f>VLOOKUP(K229,'Offence Database'!$A$7:$B$1360,2, )</f>
        <v>-</v>
      </c>
      <c r="R229" s="10" t="str">
        <f>VLOOKUP(L229,'Offence Database'!$A$7:$B$1360,2, )</f>
        <v>-</v>
      </c>
      <c r="S229" s="10" t="str">
        <f>VLOOKUP(M229,'Offence Database'!$A$7:$B$1360,2, )</f>
        <v>-</v>
      </c>
      <c r="T229" s="10" t="str">
        <f>VLOOKUP(N229,'Offence Database'!$A$7:$B$1360,2, )</f>
        <v>-</v>
      </c>
      <c r="U229" s="10" t="str">
        <f>VLOOKUP(O229,'Offence Database'!$A$7:$B$1360,2, )</f>
        <v>-</v>
      </c>
      <c r="V229" s="10" t="str">
        <f>VLOOKUP(J229,'Offence Database'!$A$7:$C$1360,3, )</f>
        <v>-</v>
      </c>
      <c r="W229" s="10" t="str">
        <f>VLOOKUP(K229,'Offence Database'!$A$7:$C$1360,3, )</f>
        <v>-</v>
      </c>
      <c r="X229" s="10" t="str">
        <f>VLOOKUP(L229,'Offence Database'!$A$7:$C$1360,3, )</f>
        <v>-</v>
      </c>
      <c r="Y229" s="10" t="str">
        <f>VLOOKUP(M229,'Offence Database'!$A$7:$C$1360,3, )</f>
        <v>-</v>
      </c>
      <c r="Z229" s="10" t="str">
        <f>VLOOKUP(N229,'Offence Database'!$A$7:$C$1360,3, )</f>
        <v>-</v>
      </c>
      <c r="AA229" s="10" t="str">
        <f>VLOOKUP(O229,'Offence Database'!$A$7:$C$1360,3, )</f>
        <v>-</v>
      </c>
      <c r="AB229" s="10">
        <f t="shared" ref="AB229:AG229" si="478">IF(V229="Non-Bailable",$AB$1,$AC$1)</f>
        <v>0</v>
      </c>
      <c r="AC229" s="10">
        <f t="shared" si="478"/>
        <v>0</v>
      </c>
      <c r="AD229" s="10">
        <f t="shared" si="478"/>
        <v>0</v>
      </c>
      <c r="AE229" s="10">
        <f t="shared" si="478"/>
        <v>0</v>
      </c>
      <c r="AF229" s="10">
        <f t="shared" si="478"/>
        <v>0</v>
      </c>
      <c r="AG229" s="10">
        <f t="shared" si="478"/>
        <v>0</v>
      </c>
      <c r="AH229" s="10">
        <f t="shared" si="1"/>
        <v>0</v>
      </c>
      <c r="AI229" s="17" t="str">
        <f t="shared" si="2"/>
        <v>Bailable</v>
      </c>
      <c r="AJ229" s="10" t="str">
        <f>VLOOKUP(J229,'Offence Database'!$A$7:$D$1360,4, )</f>
        <v>-</v>
      </c>
      <c r="AK229" s="10" t="str">
        <f>VLOOKUP(K229,'Offence Database'!$A$7:$D$1360,4, )</f>
        <v>-</v>
      </c>
      <c r="AL229" s="10" t="str">
        <f>VLOOKUP(L229,'Offence Database'!$A$7:$D$1360,4, )</f>
        <v>-</v>
      </c>
      <c r="AM229" s="10" t="str">
        <f>VLOOKUP(M229,'Offence Database'!$A$7:$D$1360,4, )</f>
        <v>-</v>
      </c>
      <c r="AN229" s="10" t="str">
        <f>VLOOKUP(N229,'Offence Database'!$A$7:$D$1360,4, )</f>
        <v>-</v>
      </c>
      <c r="AO229" s="10" t="str">
        <f>VLOOKUP(O229,'Offence Database'!$A$7:$D$1360,4, )</f>
        <v>-</v>
      </c>
      <c r="AP229" s="10">
        <f t="shared" ref="AP229:AU229" si="479">IF(AJ229="Non-Compoundable",$AB$1,$AC$1)</f>
        <v>0</v>
      </c>
      <c r="AQ229" s="10">
        <f t="shared" si="479"/>
        <v>0</v>
      </c>
      <c r="AR229" s="10">
        <f t="shared" si="479"/>
        <v>0</v>
      </c>
      <c r="AS229" s="10">
        <f t="shared" si="479"/>
        <v>0</v>
      </c>
      <c r="AT229" s="10">
        <f t="shared" si="479"/>
        <v>0</v>
      </c>
      <c r="AU229" s="10">
        <f t="shared" si="479"/>
        <v>0</v>
      </c>
      <c r="AV229" s="10">
        <f t="shared" si="4"/>
        <v>0</v>
      </c>
      <c r="AW229" s="17" t="str">
        <f t="shared" si="5"/>
        <v>Compoundable</v>
      </c>
      <c r="AX229" s="24"/>
      <c r="AY229" s="26">
        <f t="shared" si="6"/>
        <v>2</v>
      </c>
      <c r="AZ229" s="27">
        <f t="shared" si="7"/>
        <v>60</v>
      </c>
      <c r="BA229" s="28">
        <f t="shared" si="8"/>
        <v>0</v>
      </c>
      <c r="BB229" s="28">
        <f t="shared" ca="1" si="9"/>
        <v>0</v>
      </c>
      <c r="BC229" s="29" t="str">
        <f t="shared" si="10"/>
        <v>YES</v>
      </c>
      <c r="BD229" s="10" t="str">
        <f t="shared" si="11"/>
        <v>YES</v>
      </c>
      <c r="BE229" s="29" t="str">
        <f t="shared" ca="1" si="12"/>
        <v>NO</v>
      </c>
      <c r="BF229" s="29" t="str">
        <f t="shared" ca="1" si="13"/>
        <v>YES</v>
      </c>
      <c r="BG229" s="29" t="str">
        <f t="shared" ca="1" si="14"/>
        <v>YES</v>
      </c>
      <c r="BH229" s="29" t="str">
        <f t="shared" ca="1" si="15"/>
        <v>YES</v>
      </c>
      <c r="BI229" s="10">
        <f t="shared" ca="1" si="16"/>
        <v>1</v>
      </c>
      <c r="BJ229" s="28">
        <f t="shared" si="17"/>
        <v>0</v>
      </c>
      <c r="BK229" s="30">
        <f t="shared" si="18"/>
        <v>0</v>
      </c>
      <c r="BL229" s="31">
        <f t="shared" ca="1" si="19"/>
        <v>-119.72328767123288</v>
      </c>
      <c r="BM229" s="28">
        <f t="shared" si="20"/>
        <v>0</v>
      </c>
      <c r="BN229" s="28">
        <f t="shared" si="21"/>
        <v>0</v>
      </c>
      <c r="BO229" s="30">
        <f t="shared" si="22"/>
        <v>0</v>
      </c>
      <c r="BP229" s="31">
        <f t="shared" ca="1" si="23"/>
        <v>-119.72328767123288</v>
      </c>
      <c r="BQ229" s="32">
        <f t="shared" ca="1" si="24"/>
        <v>119.72328767123288</v>
      </c>
      <c r="BR229" s="32"/>
    </row>
    <row r="230" spans="1:70" ht="12" customHeight="1" x14ac:dyDescent="0.25">
      <c r="A230" s="10">
        <f t="shared" si="25"/>
        <v>229</v>
      </c>
      <c r="B230" s="11"/>
      <c r="C230" s="12"/>
      <c r="D230" s="13"/>
      <c r="E230" s="13"/>
      <c r="F230" s="13"/>
      <c r="G230" s="14"/>
      <c r="H230" s="15"/>
      <c r="I230" s="27"/>
      <c r="J230" s="17"/>
      <c r="K230" s="17"/>
      <c r="L230" s="17"/>
      <c r="M230" s="17"/>
      <c r="N230" s="17"/>
      <c r="O230" s="17"/>
      <c r="P230" s="10" t="str">
        <f>VLOOKUP(J230,'Offence Database'!$A$7:$B$1360,2, )</f>
        <v>-</v>
      </c>
      <c r="Q230" s="10" t="str">
        <f>VLOOKUP(K230,'Offence Database'!$A$7:$B$1360,2, )</f>
        <v>-</v>
      </c>
      <c r="R230" s="10" t="str">
        <f>VLOOKUP(L230,'Offence Database'!$A$7:$B$1360,2, )</f>
        <v>-</v>
      </c>
      <c r="S230" s="10" t="str">
        <f>VLOOKUP(M230,'Offence Database'!$A$7:$B$1360,2, )</f>
        <v>-</v>
      </c>
      <c r="T230" s="10" t="str">
        <f>VLOOKUP(N230,'Offence Database'!$A$7:$B$1360,2, )</f>
        <v>-</v>
      </c>
      <c r="U230" s="10" t="str">
        <f>VLOOKUP(O230,'Offence Database'!$A$7:$B$1360,2, )</f>
        <v>-</v>
      </c>
      <c r="V230" s="10" t="str">
        <f>VLOOKUP(J230,'Offence Database'!$A$7:$C$1360,3, )</f>
        <v>-</v>
      </c>
      <c r="W230" s="10" t="str">
        <f>VLOOKUP(K230,'Offence Database'!$A$7:$C$1360,3, )</f>
        <v>-</v>
      </c>
      <c r="X230" s="10" t="str">
        <f>VLOOKUP(L230,'Offence Database'!$A$7:$C$1360,3, )</f>
        <v>-</v>
      </c>
      <c r="Y230" s="10" t="str">
        <f>VLOOKUP(M230,'Offence Database'!$A$7:$C$1360,3, )</f>
        <v>-</v>
      </c>
      <c r="Z230" s="10" t="str">
        <f>VLOOKUP(N230,'Offence Database'!$A$7:$C$1360,3, )</f>
        <v>-</v>
      </c>
      <c r="AA230" s="10" t="str">
        <f>VLOOKUP(O230,'Offence Database'!$A$7:$C$1360,3, )</f>
        <v>-</v>
      </c>
      <c r="AB230" s="10">
        <f t="shared" ref="AB230:AG230" si="480">IF(V230="Non-Bailable",$AB$1,$AC$1)</f>
        <v>0</v>
      </c>
      <c r="AC230" s="10">
        <f t="shared" si="480"/>
        <v>0</v>
      </c>
      <c r="AD230" s="10">
        <f t="shared" si="480"/>
        <v>0</v>
      </c>
      <c r="AE230" s="10">
        <f t="shared" si="480"/>
        <v>0</v>
      </c>
      <c r="AF230" s="10">
        <f t="shared" si="480"/>
        <v>0</v>
      </c>
      <c r="AG230" s="10">
        <f t="shared" si="480"/>
        <v>0</v>
      </c>
      <c r="AH230" s="10">
        <f t="shared" si="1"/>
        <v>0</v>
      </c>
      <c r="AI230" s="17" t="str">
        <f t="shared" si="2"/>
        <v>Bailable</v>
      </c>
      <c r="AJ230" s="10" t="str">
        <f>VLOOKUP(J230,'Offence Database'!$A$7:$D$1360,4, )</f>
        <v>-</v>
      </c>
      <c r="AK230" s="10" t="str">
        <f>VLOOKUP(K230,'Offence Database'!$A$7:$D$1360,4, )</f>
        <v>-</v>
      </c>
      <c r="AL230" s="10" t="str">
        <f>VLOOKUP(L230,'Offence Database'!$A$7:$D$1360,4, )</f>
        <v>-</v>
      </c>
      <c r="AM230" s="10" t="str">
        <f>VLOOKUP(M230,'Offence Database'!$A$7:$D$1360,4, )</f>
        <v>-</v>
      </c>
      <c r="AN230" s="10" t="str">
        <f>VLOOKUP(N230,'Offence Database'!$A$7:$D$1360,4, )</f>
        <v>-</v>
      </c>
      <c r="AO230" s="10" t="str">
        <f>VLOOKUP(O230,'Offence Database'!$A$7:$D$1360,4, )</f>
        <v>-</v>
      </c>
      <c r="AP230" s="10">
        <f t="shared" ref="AP230:AU230" si="481">IF(AJ230="Non-Compoundable",$AB$1,$AC$1)</f>
        <v>0</v>
      </c>
      <c r="AQ230" s="10">
        <f t="shared" si="481"/>
        <v>0</v>
      </c>
      <c r="AR230" s="10">
        <f t="shared" si="481"/>
        <v>0</v>
      </c>
      <c r="AS230" s="10">
        <f t="shared" si="481"/>
        <v>0</v>
      </c>
      <c r="AT230" s="10">
        <f t="shared" si="481"/>
        <v>0</v>
      </c>
      <c r="AU230" s="10">
        <f t="shared" si="481"/>
        <v>0</v>
      </c>
      <c r="AV230" s="10">
        <f t="shared" si="4"/>
        <v>0</v>
      </c>
      <c r="AW230" s="17" t="str">
        <f t="shared" si="5"/>
        <v>Compoundable</v>
      </c>
      <c r="AX230" s="24"/>
      <c r="AY230" s="26">
        <f t="shared" si="6"/>
        <v>2</v>
      </c>
      <c r="AZ230" s="27">
        <f t="shared" si="7"/>
        <v>60</v>
      </c>
      <c r="BA230" s="28">
        <f t="shared" si="8"/>
        <v>0</v>
      </c>
      <c r="BB230" s="28">
        <f t="shared" ca="1" si="9"/>
        <v>0</v>
      </c>
      <c r="BC230" s="29" t="str">
        <f t="shared" si="10"/>
        <v>YES</v>
      </c>
      <c r="BD230" s="10" t="str">
        <f t="shared" si="11"/>
        <v>YES</v>
      </c>
      <c r="BE230" s="29" t="str">
        <f t="shared" ca="1" si="12"/>
        <v>NO</v>
      </c>
      <c r="BF230" s="29" t="str">
        <f t="shared" ca="1" si="13"/>
        <v>YES</v>
      </c>
      <c r="BG230" s="29" t="str">
        <f t="shared" ca="1" si="14"/>
        <v>YES</v>
      </c>
      <c r="BH230" s="29" t="str">
        <f t="shared" ca="1" si="15"/>
        <v>YES</v>
      </c>
      <c r="BI230" s="10">
        <f t="shared" ca="1" si="16"/>
        <v>1</v>
      </c>
      <c r="BJ230" s="28">
        <f t="shared" si="17"/>
        <v>0</v>
      </c>
      <c r="BK230" s="30">
        <f t="shared" si="18"/>
        <v>0</v>
      </c>
      <c r="BL230" s="31">
        <f t="shared" ca="1" si="19"/>
        <v>-119.72328767123288</v>
      </c>
      <c r="BM230" s="28">
        <f t="shared" si="20"/>
        <v>0</v>
      </c>
      <c r="BN230" s="28">
        <f t="shared" si="21"/>
        <v>0</v>
      </c>
      <c r="BO230" s="30">
        <f t="shared" si="22"/>
        <v>0</v>
      </c>
      <c r="BP230" s="31">
        <f t="shared" ca="1" si="23"/>
        <v>-119.72328767123288</v>
      </c>
      <c r="BQ230" s="32">
        <f t="shared" ca="1" si="24"/>
        <v>119.72328767123288</v>
      </c>
      <c r="BR230" s="32"/>
    </row>
    <row r="231" spans="1:70" ht="12" customHeight="1" x14ac:dyDescent="0.25">
      <c r="A231" s="10">
        <f t="shared" si="25"/>
        <v>230</v>
      </c>
      <c r="B231" s="11"/>
      <c r="C231" s="12"/>
      <c r="D231" s="13"/>
      <c r="E231" s="13"/>
      <c r="F231" s="13"/>
      <c r="G231" s="14"/>
      <c r="H231" s="15"/>
      <c r="I231" s="27"/>
      <c r="J231" s="17"/>
      <c r="K231" s="17"/>
      <c r="L231" s="17"/>
      <c r="M231" s="17"/>
      <c r="N231" s="17"/>
      <c r="O231" s="17"/>
      <c r="P231" s="10" t="str">
        <f>VLOOKUP(J231,'Offence Database'!$A$7:$B$1360,2, )</f>
        <v>-</v>
      </c>
      <c r="Q231" s="10" t="str">
        <f>VLOOKUP(K231,'Offence Database'!$A$7:$B$1360,2, )</f>
        <v>-</v>
      </c>
      <c r="R231" s="10" t="str">
        <f>VLOOKUP(L231,'Offence Database'!$A$7:$B$1360,2, )</f>
        <v>-</v>
      </c>
      <c r="S231" s="10" t="str">
        <f>VLOOKUP(M231,'Offence Database'!$A$7:$B$1360,2, )</f>
        <v>-</v>
      </c>
      <c r="T231" s="10" t="str">
        <f>VLOOKUP(N231,'Offence Database'!$A$7:$B$1360,2, )</f>
        <v>-</v>
      </c>
      <c r="U231" s="10" t="str">
        <f>VLOOKUP(O231,'Offence Database'!$A$7:$B$1360,2, )</f>
        <v>-</v>
      </c>
      <c r="V231" s="10" t="str">
        <f>VLOOKUP(J231,'Offence Database'!$A$7:$C$1360,3, )</f>
        <v>-</v>
      </c>
      <c r="W231" s="10" t="str">
        <f>VLOOKUP(K231,'Offence Database'!$A$7:$C$1360,3, )</f>
        <v>-</v>
      </c>
      <c r="X231" s="10" t="str">
        <f>VLOOKUP(L231,'Offence Database'!$A$7:$C$1360,3, )</f>
        <v>-</v>
      </c>
      <c r="Y231" s="10" t="str">
        <f>VLOOKUP(M231,'Offence Database'!$A$7:$C$1360,3, )</f>
        <v>-</v>
      </c>
      <c r="Z231" s="10" t="str">
        <f>VLOOKUP(N231,'Offence Database'!$A$7:$C$1360,3, )</f>
        <v>-</v>
      </c>
      <c r="AA231" s="10" t="str">
        <f>VLOOKUP(O231,'Offence Database'!$A$7:$C$1360,3, )</f>
        <v>-</v>
      </c>
      <c r="AB231" s="10">
        <f t="shared" ref="AB231:AG231" si="482">IF(V231="Non-Bailable",$AB$1,$AC$1)</f>
        <v>0</v>
      </c>
      <c r="AC231" s="10">
        <f t="shared" si="482"/>
        <v>0</v>
      </c>
      <c r="AD231" s="10">
        <f t="shared" si="482"/>
        <v>0</v>
      </c>
      <c r="AE231" s="10">
        <f t="shared" si="482"/>
        <v>0</v>
      </c>
      <c r="AF231" s="10">
        <f t="shared" si="482"/>
        <v>0</v>
      </c>
      <c r="AG231" s="10">
        <f t="shared" si="482"/>
        <v>0</v>
      </c>
      <c r="AH231" s="10">
        <f t="shared" si="1"/>
        <v>0</v>
      </c>
      <c r="AI231" s="17" t="str">
        <f t="shared" si="2"/>
        <v>Bailable</v>
      </c>
      <c r="AJ231" s="10" t="str">
        <f>VLOOKUP(J231,'Offence Database'!$A$7:$D$1360,4, )</f>
        <v>-</v>
      </c>
      <c r="AK231" s="10" t="str">
        <f>VLOOKUP(K231,'Offence Database'!$A$7:$D$1360,4, )</f>
        <v>-</v>
      </c>
      <c r="AL231" s="10" t="str">
        <f>VLOOKUP(L231,'Offence Database'!$A$7:$D$1360,4, )</f>
        <v>-</v>
      </c>
      <c r="AM231" s="10" t="str">
        <f>VLOOKUP(M231,'Offence Database'!$A$7:$D$1360,4, )</f>
        <v>-</v>
      </c>
      <c r="AN231" s="10" t="str">
        <f>VLOOKUP(N231,'Offence Database'!$A$7:$D$1360,4, )</f>
        <v>-</v>
      </c>
      <c r="AO231" s="10" t="str">
        <f>VLOOKUP(O231,'Offence Database'!$A$7:$D$1360,4, )</f>
        <v>-</v>
      </c>
      <c r="AP231" s="10">
        <f t="shared" ref="AP231:AU231" si="483">IF(AJ231="Non-Compoundable",$AB$1,$AC$1)</f>
        <v>0</v>
      </c>
      <c r="AQ231" s="10">
        <f t="shared" si="483"/>
        <v>0</v>
      </c>
      <c r="AR231" s="10">
        <f t="shared" si="483"/>
        <v>0</v>
      </c>
      <c r="AS231" s="10">
        <f t="shared" si="483"/>
        <v>0</v>
      </c>
      <c r="AT231" s="10">
        <f t="shared" si="483"/>
        <v>0</v>
      </c>
      <c r="AU231" s="10">
        <f t="shared" si="483"/>
        <v>0</v>
      </c>
      <c r="AV231" s="10">
        <f t="shared" si="4"/>
        <v>0</v>
      </c>
      <c r="AW231" s="17" t="str">
        <f t="shared" si="5"/>
        <v>Compoundable</v>
      </c>
      <c r="AX231" s="24"/>
      <c r="AY231" s="26">
        <f t="shared" si="6"/>
        <v>2</v>
      </c>
      <c r="AZ231" s="27">
        <f t="shared" si="7"/>
        <v>60</v>
      </c>
      <c r="BA231" s="28">
        <f t="shared" si="8"/>
        <v>0</v>
      </c>
      <c r="BB231" s="28">
        <f t="shared" ca="1" si="9"/>
        <v>0</v>
      </c>
      <c r="BC231" s="29" t="str">
        <f t="shared" si="10"/>
        <v>YES</v>
      </c>
      <c r="BD231" s="10" t="str">
        <f t="shared" si="11"/>
        <v>YES</v>
      </c>
      <c r="BE231" s="29" t="str">
        <f t="shared" ca="1" si="12"/>
        <v>NO</v>
      </c>
      <c r="BF231" s="29" t="str">
        <f t="shared" ca="1" si="13"/>
        <v>YES</v>
      </c>
      <c r="BG231" s="29" t="str">
        <f t="shared" ca="1" si="14"/>
        <v>YES</v>
      </c>
      <c r="BH231" s="29" t="str">
        <f t="shared" ca="1" si="15"/>
        <v>YES</v>
      </c>
      <c r="BI231" s="10">
        <f t="shared" ca="1" si="16"/>
        <v>1</v>
      </c>
      <c r="BJ231" s="28">
        <f t="shared" si="17"/>
        <v>0</v>
      </c>
      <c r="BK231" s="30">
        <f t="shared" si="18"/>
        <v>0</v>
      </c>
      <c r="BL231" s="31">
        <f t="shared" ca="1" si="19"/>
        <v>-119.72328767123288</v>
      </c>
      <c r="BM231" s="28">
        <f t="shared" si="20"/>
        <v>0</v>
      </c>
      <c r="BN231" s="28">
        <f t="shared" si="21"/>
        <v>0</v>
      </c>
      <c r="BO231" s="30">
        <f t="shared" si="22"/>
        <v>0</v>
      </c>
      <c r="BP231" s="31">
        <f t="shared" ca="1" si="23"/>
        <v>-119.72328767123288</v>
      </c>
      <c r="BQ231" s="32">
        <f t="shared" ca="1" si="24"/>
        <v>119.72328767123288</v>
      </c>
      <c r="BR231" s="32"/>
    </row>
    <row r="232" spans="1:70" ht="12" customHeight="1" x14ac:dyDescent="0.25">
      <c r="A232" s="10">
        <f t="shared" si="25"/>
        <v>231</v>
      </c>
      <c r="B232" s="11"/>
      <c r="C232" s="12"/>
      <c r="D232" s="13"/>
      <c r="E232" s="13"/>
      <c r="F232" s="13"/>
      <c r="G232" s="14"/>
      <c r="H232" s="15"/>
      <c r="I232" s="27"/>
      <c r="J232" s="17"/>
      <c r="K232" s="17"/>
      <c r="L232" s="17"/>
      <c r="M232" s="17"/>
      <c r="N232" s="17"/>
      <c r="O232" s="17"/>
      <c r="P232" s="10" t="str">
        <f>VLOOKUP(J232,'Offence Database'!$A$7:$B$1360,2, )</f>
        <v>-</v>
      </c>
      <c r="Q232" s="10" t="str">
        <f>VLOOKUP(K232,'Offence Database'!$A$7:$B$1360,2, )</f>
        <v>-</v>
      </c>
      <c r="R232" s="10" t="str">
        <f>VLOOKUP(L232,'Offence Database'!$A$7:$B$1360,2, )</f>
        <v>-</v>
      </c>
      <c r="S232" s="10" t="str">
        <f>VLOOKUP(M232,'Offence Database'!$A$7:$B$1360,2, )</f>
        <v>-</v>
      </c>
      <c r="T232" s="10" t="str">
        <f>VLOOKUP(N232,'Offence Database'!$A$7:$B$1360,2, )</f>
        <v>-</v>
      </c>
      <c r="U232" s="10" t="str">
        <f>VLOOKUP(O232,'Offence Database'!$A$7:$B$1360,2, )</f>
        <v>-</v>
      </c>
      <c r="V232" s="10" t="str">
        <f>VLOOKUP(J232,'Offence Database'!$A$7:$C$1360,3, )</f>
        <v>-</v>
      </c>
      <c r="W232" s="10" t="str">
        <f>VLOOKUP(K232,'Offence Database'!$A$7:$C$1360,3, )</f>
        <v>-</v>
      </c>
      <c r="X232" s="10" t="str">
        <f>VLOOKUP(L232,'Offence Database'!$A$7:$C$1360,3, )</f>
        <v>-</v>
      </c>
      <c r="Y232" s="10" t="str">
        <f>VLOOKUP(M232,'Offence Database'!$A$7:$C$1360,3, )</f>
        <v>-</v>
      </c>
      <c r="Z232" s="10" t="str">
        <f>VLOOKUP(N232,'Offence Database'!$A$7:$C$1360,3, )</f>
        <v>-</v>
      </c>
      <c r="AA232" s="10" t="str">
        <f>VLOOKUP(O232,'Offence Database'!$A$7:$C$1360,3, )</f>
        <v>-</v>
      </c>
      <c r="AB232" s="10">
        <f t="shared" ref="AB232:AG232" si="484">IF(V232="Non-Bailable",$AB$1,$AC$1)</f>
        <v>0</v>
      </c>
      <c r="AC232" s="10">
        <f t="shared" si="484"/>
        <v>0</v>
      </c>
      <c r="AD232" s="10">
        <f t="shared" si="484"/>
        <v>0</v>
      </c>
      <c r="AE232" s="10">
        <f t="shared" si="484"/>
        <v>0</v>
      </c>
      <c r="AF232" s="10">
        <f t="shared" si="484"/>
        <v>0</v>
      </c>
      <c r="AG232" s="10">
        <f t="shared" si="484"/>
        <v>0</v>
      </c>
      <c r="AH232" s="10">
        <f t="shared" si="1"/>
        <v>0</v>
      </c>
      <c r="AI232" s="17" t="str">
        <f t="shared" si="2"/>
        <v>Bailable</v>
      </c>
      <c r="AJ232" s="10" t="str">
        <f>VLOOKUP(J232,'Offence Database'!$A$7:$D$1360,4, )</f>
        <v>-</v>
      </c>
      <c r="AK232" s="10" t="str">
        <f>VLOOKUP(K232,'Offence Database'!$A$7:$D$1360,4, )</f>
        <v>-</v>
      </c>
      <c r="AL232" s="10" t="str">
        <f>VLOOKUP(L232,'Offence Database'!$A$7:$D$1360,4, )</f>
        <v>-</v>
      </c>
      <c r="AM232" s="10" t="str">
        <f>VLOOKUP(M232,'Offence Database'!$A$7:$D$1360,4, )</f>
        <v>-</v>
      </c>
      <c r="AN232" s="10" t="str">
        <f>VLOOKUP(N232,'Offence Database'!$A$7:$D$1360,4, )</f>
        <v>-</v>
      </c>
      <c r="AO232" s="10" t="str">
        <f>VLOOKUP(O232,'Offence Database'!$A$7:$D$1360,4, )</f>
        <v>-</v>
      </c>
      <c r="AP232" s="10">
        <f t="shared" ref="AP232:AU232" si="485">IF(AJ232="Non-Compoundable",$AB$1,$AC$1)</f>
        <v>0</v>
      </c>
      <c r="AQ232" s="10">
        <f t="shared" si="485"/>
        <v>0</v>
      </c>
      <c r="AR232" s="10">
        <f t="shared" si="485"/>
        <v>0</v>
      </c>
      <c r="AS232" s="10">
        <f t="shared" si="485"/>
        <v>0</v>
      </c>
      <c r="AT232" s="10">
        <f t="shared" si="485"/>
        <v>0</v>
      </c>
      <c r="AU232" s="10">
        <f t="shared" si="485"/>
        <v>0</v>
      </c>
      <c r="AV232" s="10">
        <f t="shared" si="4"/>
        <v>0</v>
      </c>
      <c r="AW232" s="17" t="str">
        <f t="shared" si="5"/>
        <v>Compoundable</v>
      </c>
      <c r="AX232" s="24"/>
      <c r="AY232" s="26">
        <f t="shared" si="6"/>
        <v>2</v>
      </c>
      <c r="AZ232" s="27">
        <f t="shared" si="7"/>
        <v>60</v>
      </c>
      <c r="BA232" s="28">
        <f t="shared" si="8"/>
        <v>0</v>
      </c>
      <c r="BB232" s="28">
        <f t="shared" ca="1" si="9"/>
        <v>0</v>
      </c>
      <c r="BC232" s="29" t="str">
        <f t="shared" si="10"/>
        <v>YES</v>
      </c>
      <c r="BD232" s="10" t="str">
        <f t="shared" si="11"/>
        <v>YES</v>
      </c>
      <c r="BE232" s="29" t="str">
        <f t="shared" ca="1" si="12"/>
        <v>NO</v>
      </c>
      <c r="BF232" s="29" t="str">
        <f t="shared" ca="1" si="13"/>
        <v>YES</v>
      </c>
      <c r="BG232" s="29" t="str">
        <f t="shared" ca="1" si="14"/>
        <v>YES</v>
      </c>
      <c r="BH232" s="29" t="str">
        <f t="shared" ca="1" si="15"/>
        <v>YES</v>
      </c>
      <c r="BI232" s="10">
        <f t="shared" ca="1" si="16"/>
        <v>1</v>
      </c>
      <c r="BJ232" s="28">
        <f t="shared" si="17"/>
        <v>0</v>
      </c>
      <c r="BK232" s="30">
        <f t="shared" si="18"/>
        <v>0</v>
      </c>
      <c r="BL232" s="31">
        <f t="shared" ca="1" si="19"/>
        <v>-119.72328767123288</v>
      </c>
      <c r="BM232" s="28">
        <f t="shared" si="20"/>
        <v>0</v>
      </c>
      <c r="BN232" s="28">
        <f t="shared" si="21"/>
        <v>0</v>
      </c>
      <c r="BO232" s="30">
        <f t="shared" si="22"/>
        <v>0</v>
      </c>
      <c r="BP232" s="31">
        <f t="shared" ca="1" si="23"/>
        <v>-119.72328767123288</v>
      </c>
      <c r="BQ232" s="32">
        <f t="shared" ca="1" si="24"/>
        <v>119.72328767123288</v>
      </c>
      <c r="BR232" s="32"/>
    </row>
    <row r="233" spans="1:70" ht="12" customHeight="1" x14ac:dyDescent="0.25">
      <c r="A233" s="10">
        <f t="shared" si="25"/>
        <v>232</v>
      </c>
      <c r="B233" s="11"/>
      <c r="C233" s="12"/>
      <c r="D233" s="13"/>
      <c r="E233" s="13"/>
      <c r="F233" s="13"/>
      <c r="G233" s="14"/>
      <c r="H233" s="15"/>
      <c r="I233" s="27"/>
      <c r="J233" s="17"/>
      <c r="K233" s="17"/>
      <c r="L233" s="17"/>
      <c r="M233" s="17"/>
      <c r="N233" s="17"/>
      <c r="O233" s="17"/>
      <c r="P233" s="10" t="str">
        <f>VLOOKUP(J233,'Offence Database'!$A$7:$B$1360,2, )</f>
        <v>-</v>
      </c>
      <c r="Q233" s="10" t="str">
        <f>VLOOKUP(K233,'Offence Database'!$A$7:$B$1360,2, )</f>
        <v>-</v>
      </c>
      <c r="R233" s="10" t="str">
        <f>VLOOKUP(L233,'Offence Database'!$A$7:$B$1360,2, )</f>
        <v>-</v>
      </c>
      <c r="S233" s="10" t="str">
        <f>VLOOKUP(M233,'Offence Database'!$A$7:$B$1360,2, )</f>
        <v>-</v>
      </c>
      <c r="T233" s="10" t="str">
        <f>VLOOKUP(N233,'Offence Database'!$A$7:$B$1360,2, )</f>
        <v>-</v>
      </c>
      <c r="U233" s="10" t="str">
        <f>VLOOKUP(O233,'Offence Database'!$A$7:$B$1360,2, )</f>
        <v>-</v>
      </c>
      <c r="V233" s="10" t="str">
        <f>VLOOKUP(J233,'Offence Database'!$A$7:$C$1360,3, )</f>
        <v>-</v>
      </c>
      <c r="W233" s="10" t="str">
        <f>VLOOKUP(K233,'Offence Database'!$A$7:$C$1360,3, )</f>
        <v>-</v>
      </c>
      <c r="X233" s="10" t="str">
        <f>VLOOKUP(L233,'Offence Database'!$A$7:$C$1360,3, )</f>
        <v>-</v>
      </c>
      <c r="Y233" s="10" t="str">
        <f>VLOOKUP(M233,'Offence Database'!$A$7:$C$1360,3, )</f>
        <v>-</v>
      </c>
      <c r="Z233" s="10" t="str">
        <f>VLOOKUP(N233,'Offence Database'!$A$7:$C$1360,3, )</f>
        <v>-</v>
      </c>
      <c r="AA233" s="10" t="str">
        <f>VLOOKUP(O233,'Offence Database'!$A$7:$C$1360,3, )</f>
        <v>-</v>
      </c>
      <c r="AB233" s="10">
        <f t="shared" ref="AB233:AG233" si="486">IF(V233="Non-Bailable",$AB$1,$AC$1)</f>
        <v>0</v>
      </c>
      <c r="AC233" s="10">
        <f t="shared" si="486"/>
        <v>0</v>
      </c>
      <c r="AD233" s="10">
        <f t="shared" si="486"/>
        <v>0</v>
      </c>
      <c r="AE233" s="10">
        <f t="shared" si="486"/>
        <v>0</v>
      </c>
      <c r="AF233" s="10">
        <f t="shared" si="486"/>
        <v>0</v>
      </c>
      <c r="AG233" s="10">
        <f t="shared" si="486"/>
        <v>0</v>
      </c>
      <c r="AH233" s="10">
        <f t="shared" si="1"/>
        <v>0</v>
      </c>
      <c r="AI233" s="17" t="str">
        <f t="shared" si="2"/>
        <v>Bailable</v>
      </c>
      <c r="AJ233" s="10" t="str">
        <f>VLOOKUP(J233,'Offence Database'!$A$7:$D$1360,4, )</f>
        <v>-</v>
      </c>
      <c r="AK233" s="10" t="str">
        <f>VLOOKUP(K233,'Offence Database'!$A$7:$D$1360,4, )</f>
        <v>-</v>
      </c>
      <c r="AL233" s="10" t="str">
        <f>VLOOKUP(L233,'Offence Database'!$A$7:$D$1360,4, )</f>
        <v>-</v>
      </c>
      <c r="AM233" s="10" t="str">
        <f>VLOOKUP(M233,'Offence Database'!$A$7:$D$1360,4, )</f>
        <v>-</v>
      </c>
      <c r="AN233" s="10" t="str">
        <f>VLOOKUP(N233,'Offence Database'!$A$7:$D$1360,4, )</f>
        <v>-</v>
      </c>
      <c r="AO233" s="10" t="str">
        <f>VLOOKUP(O233,'Offence Database'!$A$7:$D$1360,4, )</f>
        <v>-</v>
      </c>
      <c r="AP233" s="10">
        <f t="shared" ref="AP233:AU233" si="487">IF(AJ233="Non-Compoundable",$AB$1,$AC$1)</f>
        <v>0</v>
      </c>
      <c r="AQ233" s="10">
        <f t="shared" si="487"/>
        <v>0</v>
      </c>
      <c r="AR233" s="10">
        <f t="shared" si="487"/>
        <v>0</v>
      </c>
      <c r="AS233" s="10">
        <f t="shared" si="487"/>
        <v>0</v>
      </c>
      <c r="AT233" s="10">
        <f t="shared" si="487"/>
        <v>0</v>
      </c>
      <c r="AU233" s="10">
        <f t="shared" si="487"/>
        <v>0</v>
      </c>
      <c r="AV233" s="10">
        <f t="shared" si="4"/>
        <v>0</v>
      </c>
      <c r="AW233" s="17" t="str">
        <f t="shared" si="5"/>
        <v>Compoundable</v>
      </c>
      <c r="AX233" s="24"/>
      <c r="AY233" s="26">
        <f t="shared" si="6"/>
        <v>2</v>
      </c>
      <c r="AZ233" s="27">
        <f t="shared" si="7"/>
        <v>60</v>
      </c>
      <c r="BA233" s="28">
        <f t="shared" si="8"/>
        <v>0</v>
      </c>
      <c r="BB233" s="28">
        <f t="shared" ca="1" si="9"/>
        <v>0</v>
      </c>
      <c r="BC233" s="29" t="str">
        <f t="shared" si="10"/>
        <v>YES</v>
      </c>
      <c r="BD233" s="10" t="str">
        <f t="shared" si="11"/>
        <v>YES</v>
      </c>
      <c r="BE233" s="29" t="str">
        <f t="shared" ca="1" si="12"/>
        <v>NO</v>
      </c>
      <c r="BF233" s="29" t="str">
        <f t="shared" ca="1" si="13"/>
        <v>YES</v>
      </c>
      <c r="BG233" s="29" t="str">
        <f t="shared" ca="1" si="14"/>
        <v>YES</v>
      </c>
      <c r="BH233" s="29" t="str">
        <f t="shared" ca="1" si="15"/>
        <v>YES</v>
      </c>
      <c r="BI233" s="10">
        <f t="shared" ca="1" si="16"/>
        <v>1</v>
      </c>
      <c r="BJ233" s="28">
        <f t="shared" si="17"/>
        <v>0</v>
      </c>
      <c r="BK233" s="30">
        <f t="shared" si="18"/>
        <v>0</v>
      </c>
      <c r="BL233" s="31">
        <f t="shared" ca="1" si="19"/>
        <v>-119.72328767123288</v>
      </c>
      <c r="BM233" s="28">
        <f t="shared" si="20"/>
        <v>0</v>
      </c>
      <c r="BN233" s="28">
        <f t="shared" si="21"/>
        <v>0</v>
      </c>
      <c r="BO233" s="30">
        <f t="shared" si="22"/>
        <v>0</v>
      </c>
      <c r="BP233" s="31">
        <f t="shared" ca="1" si="23"/>
        <v>-119.72328767123288</v>
      </c>
      <c r="BQ233" s="32">
        <f t="shared" ca="1" si="24"/>
        <v>119.72328767123288</v>
      </c>
      <c r="BR233" s="32"/>
    </row>
    <row r="234" spans="1:70" ht="12" customHeight="1" x14ac:dyDescent="0.25">
      <c r="A234" s="10">
        <f t="shared" si="25"/>
        <v>233</v>
      </c>
      <c r="B234" s="11"/>
      <c r="C234" s="12"/>
      <c r="D234" s="13"/>
      <c r="E234" s="13"/>
      <c r="F234" s="13"/>
      <c r="G234" s="14"/>
      <c r="H234" s="15"/>
      <c r="I234" s="27"/>
      <c r="J234" s="17"/>
      <c r="K234" s="17"/>
      <c r="L234" s="17"/>
      <c r="M234" s="17"/>
      <c r="N234" s="17"/>
      <c r="O234" s="17"/>
      <c r="P234" s="10" t="str">
        <f>VLOOKUP(J234,'Offence Database'!$A$7:$B$1360,2, )</f>
        <v>-</v>
      </c>
      <c r="Q234" s="10" t="str">
        <f>VLOOKUP(K234,'Offence Database'!$A$7:$B$1360,2, )</f>
        <v>-</v>
      </c>
      <c r="R234" s="10" t="str">
        <f>VLOOKUP(L234,'Offence Database'!$A$7:$B$1360,2, )</f>
        <v>-</v>
      </c>
      <c r="S234" s="10" t="str">
        <f>VLOOKUP(M234,'Offence Database'!$A$7:$B$1360,2, )</f>
        <v>-</v>
      </c>
      <c r="T234" s="10" t="str">
        <f>VLOOKUP(N234,'Offence Database'!$A$7:$B$1360,2, )</f>
        <v>-</v>
      </c>
      <c r="U234" s="10" t="str">
        <f>VLOOKUP(O234,'Offence Database'!$A$7:$B$1360,2, )</f>
        <v>-</v>
      </c>
      <c r="V234" s="10" t="str">
        <f>VLOOKUP(J234,'Offence Database'!$A$7:$C$1360,3, )</f>
        <v>-</v>
      </c>
      <c r="W234" s="10" t="str">
        <f>VLOOKUP(K234,'Offence Database'!$A$7:$C$1360,3, )</f>
        <v>-</v>
      </c>
      <c r="X234" s="10" t="str">
        <f>VLOOKUP(L234,'Offence Database'!$A$7:$C$1360,3, )</f>
        <v>-</v>
      </c>
      <c r="Y234" s="10" t="str">
        <f>VLOOKUP(M234,'Offence Database'!$A$7:$C$1360,3, )</f>
        <v>-</v>
      </c>
      <c r="Z234" s="10" t="str">
        <f>VLOOKUP(N234,'Offence Database'!$A$7:$C$1360,3, )</f>
        <v>-</v>
      </c>
      <c r="AA234" s="10" t="str">
        <f>VLOOKUP(O234,'Offence Database'!$A$7:$C$1360,3, )</f>
        <v>-</v>
      </c>
      <c r="AB234" s="10">
        <f t="shared" ref="AB234:AG234" si="488">IF(V234="Non-Bailable",$AB$1,$AC$1)</f>
        <v>0</v>
      </c>
      <c r="AC234" s="10">
        <f t="shared" si="488"/>
        <v>0</v>
      </c>
      <c r="AD234" s="10">
        <f t="shared" si="488"/>
        <v>0</v>
      </c>
      <c r="AE234" s="10">
        <f t="shared" si="488"/>
        <v>0</v>
      </c>
      <c r="AF234" s="10">
        <f t="shared" si="488"/>
        <v>0</v>
      </c>
      <c r="AG234" s="10">
        <f t="shared" si="488"/>
        <v>0</v>
      </c>
      <c r="AH234" s="10">
        <f t="shared" si="1"/>
        <v>0</v>
      </c>
      <c r="AI234" s="17" t="str">
        <f t="shared" si="2"/>
        <v>Bailable</v>
      </c>
      <c r="AJ234" s="10" t="str">
        <f>VLOOKUP(J234,'Offence Database'!$A$7:$D$1360,4, )</f>
        <v>-</v>
      </c>
      <c r="AK234" s="10" t="str">
        <f>VLOOKUP(K234,'Offence Database'!$A$7:$D$1360,4, )</f>
        <v>-</v>
      </c>
      <c r="AL234" s="10" t="str">
        <f>VLOOKUP(L234,'Offence Database'!$A$7:$D$1360,4, )</f>
        <v>-</v>
      </c>
      <c r="AM234" s="10" t="str">
        <f>VLOOKUP(M234,'Offence Database'!$A$7:$D$1360,4, )</f>
        <v>-</v>
      </c>
      <c r="AN234" s="10" t="str">
        <f>VLOOKUP(N234,'Offence Database'!$A$7:$D$1360,4, )</f>
        <v>-</v>
      </c>
      <c r="AO234" s="10" t="str">
        <f>VLOOKUP(O234,'Offence Database'!$A$7:$D$1360,4, )</f>
        <v>-</v>
      </c>
      <c r="AP234" s="10">
        <f t="shared" ref="AP234:AU234" si="489">IF(AJ234="Non-Compoundable",$AB$1,$AC$1)</f>
        <v>0</v>
      </c>
      <c r="AQ234" s="10">
        <f t="shared" si="489"/>
        <v>0</v>
      </c>
      <c r="AR234" s="10">
        <f t="shared" si="489"/>
        <v>0</v>
      </c>
      <c r="AS234" s="10">
        <f t="shared" si="489"/>
        <v>0</v>
      </c>
      <c r="AT234" s="10">
        <f t="shared" si="489"/>
        <v>0</v>
      </c>
      <c r="AU234" s="10">
        <f t="shared" si="489"/>
        <v>0</v>
      </c>
      <c r="AV234" s="10">
        <f t="shared" si="4"/>
        <v>0</v>
      </c>
      <c r="AW234" s="17" t="str">
        <f t="shared" si="5"/>
        <v>Compoundable</v>
      </c>
      <c r="AX234" s="24"/>
      <c r="AY234" s="26">
        <f t="shared" si="6"/>
        <v>2</v>
      </c>
      <c r="AZ234" s="27">
        <f t="shared" si="7"/>
        <v>60</v>
      </c>
      <c r="BA234" s="28">
        <f t="shared" si="8"/>
        <v>0</v>
      </c>
      <c r="BB234" s="28">
        <f t="shared" ca="1" si="9"/>
        <v>0</v>
      </c>
      <c r="BC234" s="29" t="str">
        <f t="shared" si="10"/>
        <v>YES</v>
      </c>
      <c r="BD234" s="10" t="str">
        <f t="shared" si="11"/>
        <v>YES</v>
      </c>
      <c r="BE234" s="29" t="str">
        <f t="shared" ca="1" si="12"/>
        <v>NO</v>
      </c>
      <c r="BF234" s="29" t="str">
        <f t="shared" ca="1" si="13"/>
        <v>YES</v>
      </c>
      <c r="BG234" s="29" t="str">
        <f t="shared" ca="1" si="14"/>
        <v>YES</v>
      </c>
      <c r="BH234" s="29" t="str">
        <f t="shared" ca="1" si="15"/>
        <v>YES</v>
      </c>
      <c r="BI234" s="10">
        <f t="shared" ca="1" si="16"/>
        <v>1</v>
      </c>
      <c r="BJ234" s="28">
        <f t="shared" si="17"/>
        <v>0</v>
      </c>
      <c r="BK234" s="30">
        <f t="shared" si="18"/>
        <v>0</v>
      </c>
      <c r="BL234" s="31">
        <f t="shared" ca="1" si="19"/>
        <v>-119.72328767123288</v>
      </c>
      <c r="BM234" s="28">
        <f t="shared" si="20"/>
        <v>0</v>
      </c>
      <c r="BN234" s="28">
        <f t="shared" si="21"/>
        <v>0</v>
      </c>
      <c r="BO234" s="30">
        <f t="shared" si="22"/>
        <v>0</v>
      </c>
      <c r="BP234" s="31">
        <f t="shared" ca="1" si="23"/>
        <v>-119.72328767123288</v>
      </c>
      <c r="BQ234" s="32">
        <f t="shared" ca="1" si="24"/>
        <v>119.72328767123288</v>
      </c>
      <c r="BR234" s="32"/>
    </row>
    <row r="235" spans="1:70" ht="12" customHeight="1" x14ac:dyDescent="0.25">
      <c r="A235" s="10">
        <f t="shared" si="25"/>
        <v>234</v>
      </c>
      <c r="B235" s="11"/>
      <c r="C235" s="12"/>
      <c r="D235" s="13"/>
      <c r="E235" s="13"/>
      <c r="F235" s="13"/>
      <c r="G235" s="14"/>
      <c r="H235" s="15"/>
      <c r="I235" s="27"/>
      <c r="J235" s="17"/>
      <c r="K235" s="17"/>
      <c r="L235" s="17"/>
      <c r="M235" s="17"/>
      <c r="N235" s="17"/>
      <c r="O235" s="17"/>
      <c r="P235" s="10" t="str">
        <f>VLOOKUP(J235,'Offence Database'!$A$7:$B$1360,2, )</f>
        <v>-</v>
      </c>
      <c r="Q235" s="10" t="str">
        <f>VLOOKUP(K235,'Offence Database'!$A$7:$B$1360,2, )</f>
        <v>-</v>
      </c>
      <c r="R235" s="10" t="str">
        <f>VLOOKUP(L235,'Offence Database'!$A$7:$B$1360,2, )</f>
        <v>-</v>
      </c>
      <c r="S235" s="10" t="str">
        <f>VLOOKUP(M235,'Offence Database'!$A$7:$B$1360,2, )</f>
        <v>-</v>
      </c>
      <c r="T235" s="10" t="str">
        <f>VLOOKUP(N235,'Offence Database'!$A$7:$B$1360,2, )</f>
        <v>-</v>
      </c>
      <c r="U235" s="10" t="str">
        <f>VLOOKUP(O235,'Offence Database'!$A$7:$B$1360,2, )</f>
        <v>-</v>
      </c>
      <c r="V235" s="10" t="str">
        <f>VLOOKUP(J235,'Offence Database'!$A$7:$C$1360,3, )</f>
        <v>-</v>
      </c>
      <c r="W235" s="10" t="str">
        <f>VLOOKUP(K235,'Offence Database'!$A$7:$C$1360,3, )</f>
        <v>-</v>
      </c>
      <c r="X235" s="10" t="str">
        <f>VLOOKUP(L235,'Offence Database'!$A$7:$C$1360,3, )</f>
        <v>-</v>
      </c>
      <c r="Y235" s="10" t="str">
        <f>VLOOKUP(M235,'Offence Database'!$A$7:$C$1360,3, )</f>
        <v>-</v>
      </c>
      <c r="Z235" s="10" t="str">
        <f>VLOOKUP(N235,'Offence Database'!$A$7:$C$1360,3, )</f>
        <v>-</v>
      </c>
      <c r="AA235" s="10" t="str">
        <f>VLOOKUP(O235,'Offence Database'!$A$7:$C$1360,3, )</f>
        <v>-</v>
      </c>
      <c r="AB235" s="10">
        <f t="shared" ref="AB235:AG235" si="490">IF(V235="Non-Bailable",$AB$1,$AC$1)</f>
        <v>0</v>
      </c>
      <c r="AC235" s="10">
        <f t="shared" si="490"/>
        <v>0</v>
      </c>
      <c r="AD235" s="10">
        <f t="shared" si="490"/>
        <v>0</v>
      </c>
      <c r="AE235" s="10">
        <f t="shared" si="490"/>
        <v>0</v>
      </c>
      <c r="AF235" s="10">
        <f t="shared" si="490"/>
        <v>0</v>
      </c>
      <c r="AG235" s="10">
        <f t="shared" si="490"/>
        <v>0</v>
      </c>
      <c r="AH235" s="10">
        <f t="shared" si="1"/>
        <v>0</v>
      </c>
      <c r="AI235" s="17" t="str">
        <f t="shared" si="2"/>
        <v>Bailable</v>
      </c>
      <c r="AJ235" s="10" t="str">
        <f>VLOOKUP(J235,'Offence Database'!$A$7:$D$1360,4, )</f>
        <v>-</v>
      </c>
      <c r="AK235" s="10" t="str">
        <f>VLOOKUP(K235,'Offence Database'!$A$7:$D$1360,4, )</f>
        <v>-</v>
      </c>
      <c r="AL235" s="10" t="str">
        <f>VLOOKUP(L235,'Offence Database'!$A$7:$D$1360,4, )</f>
        <v>-</v>
      </c>
      <c r="AM235" s="10" t="str">
        <f>VLOOKUP(M235,'Offence Database'!$A$7:$D$1360,4, )</f>
        <v>-</v>
      </c>
      <c r="AN235" s="10" t="str">
        <f>VLOOKUP(N235,'Offence Database'!$A$7:$D$1360,4, )</f>
        <v>-</v>
      </c>
      <c r="AO235" s="10" t="str">
        <f>VLOOKUP(O235,'Offence Database'!$A$7:$D$1360,4, )</f>
        <v>-</v>
      </c>
      <c r="AP235" s="10">
        <f t="shared" ref="AP235:AU235" si="491">IF(AJ235="Non-Compoundable",$AB$1,$AC$1)</f>
        <v>0</v>
      </c>
      <c r="AQ235" s="10">
        <f t="shared" si="491"/>
        <v>0</v>
      </c>
      <c r="AR235" s="10">
        <f t="shared" si="491"/>
        <v>0</v>
      </c>
      <c r="AS235" s="10">
        <f t="shared" si="491"/>
        <v>0</v>
      </c>
      <c r="AT235" s="10">
        <f t="shared" si="491"/>
        <v>0</v>
      </c>
      <c r="AU235" s="10">
        <f t="shared" si="491"/>
        <v>0</v>
      </c>
      <c r="AV235" s="10">
        <f t="shared" si="4"/>
        <v>0</v>
      </c>
      <c r="AW235" s="17" t="str">
        <f t="shared" si="5"/>
        <v>Compoundable</v>
      </c>
      <c r="AX235" s="24"/>
      <c r="AY235" s="26">
        <f t="shared" si="6"/>
        <v>2</v>
      </c>
      <c r="AZ235" s="27">
        <f t="shared" si="7"/>
        <v>60</v>
      </c>
      <c r="BA235" s="28">
        <f t="shared" si="8"/>
        <v>0</v>
      </c>
      <c r="BB235" s="28">
        <f t="shared" ca="1" si="9"/>
        <v>0</v>
      </c>
      <c r="BC235" s="29" t="str">
        <f t="shared" si="10"/>
        <v>YES</v>
      </c>
      <c r="BD235" s="10" t="str">
        <f t="shared" si="11"/>
        <v>YES</v>
      </c>
      <c r="BE235" s="29" t="str">
        <f t="shared" ca="1" si="12"/>
        <v>NO</v>
      </c>
      <c r="BF235" s="29" t="str">
        <f t="shared" ca="1" si="13"/>
        <v>YES</v>
      </c>
      <c r="BG235" s="29" t="str">
        <f t="shared" ca="1" si="14"/>
        <v>YES</v>
      </c>
      <c r="BH235" s="29" t="str">
        <f t="shared" ca="1" si="15"/>
        <v>YES</v>
      </c>
      <c r="BI235" s="10">
        <f t="shared" ca="1" si="16"/>
        <v>1</v>
      </c>
      <c r="BJ235" s="28">
        <f t="shared" si="17"/>
        <v>0</v>
      </c>
      <c r="BK235" s="30">
        <f t="shared" si="18"/>
        <v>0</v>
      </c>
      <c r="BL235" s="31">
        <f t="shared" ca="1" si="19"/>
        <v>-119.72328767123288</v>
      </c>
      <c r="BM235" s="28">
        <f t="shared" si="20"/>
        <v>0</v>
      </c>
      <c r="BN235" s="28">
        <f t="shared" si="21"/>
        <v>0</v>
      </c>
      <c r="BO235" s="30">
        <f t="shared" si="22"/>
        <v>0</v>
      </c>
      <c r="BP235" s="31">
        <f t="shared" ca="1" si="23"/>
        <v>-119.72328767123288</v>
      </c>
      <c r="BQ235" s="32">
        <f t="shared" ca="1" si="24"/>
        <v>119.72328767123288</v>
      </c>
      <c r="BR235" s="32"/>
    </row>
    <row r="236" spans="1:70" ht="12" customHeight="1" x14ac:dyDescent="0.25">
      <c r="A236" s="10">
        <f t="shared" si="25"/>
        <v>235</v>
      </c>
      <c r="B236" s="11"/>
      <c r="C236" s="12"/>
      <c r="D236" s="13"/>
      <c r="E236" s="13"/>
      <c r="F236" s="13"/>
      <c r="G236" s="14"/>
      <c r="H236" s="15"/>
      <c r="I236" s="27"/>
      <c r="J236" s="17"/>
      <c r="K236" s="17"/>
      <c r="L236" s="17"/>
      <c r="M236" s="17"/>
      <c r="N236" s="17"/>
      <c r="O236" s="17"/>
      <c r="P236" s="10" t="str">
        <f>VLOOKUP(J236,'Offence Database'!$A$7:$B$1360,2, )</f>
        <v>-</v>
      </c>
      <c r="Q236" s="10" t="str">
        <f>VLOOKUP(K236,'Offence Database'!$A$7:$B$1360,2, )</f>
        <v>-</v>
      </c>
      <c r="R236" s="10" t="str">
        <f>VLOOKUP(L236,'Offence Database'!$A$7:$B$1360,2, )</f>
        <v>-</v>
      </c>
      <c r="S236" s="10" t="str">
        <f>VLOOKUP(M236,'Offence Database'!$A$7:$B$1360,2, )</f>
        <v>-</v>
      </c>
      <c r="T236" s="10" t="str">
        <f>VLOOKUP(N236,'Offence Database'!$A$7:$B$1360,2, )</f>
        <v>-</v>
      </c>
      <c r="U236" s="10" t="str">
        <f>VLOOKUP(O236,'Offence Database'!$A$7:$B$1360,2, )</f>
        <v>-</v>
      </c>
      <c r="V236" s="10" t="str">
        <f>VLOOKUP(J236,'Offence Database'!$A$7:$C$1360,3, )</f>
        <v>-</v>
      </c>
      <c r="W236" s="10" t="str">
        <f>VLOOKUP(K236,'Offence Database'!$A$7:$C$1360,3, )</f>
        <v>-</v>
      </c>
      <c r="X236" s="10" t="str">
        <f>VLOOKUP(L236,'Offence Database'!$A$7:$C$1360,3, )</f>
        <v>-</v>
      </c>
      <c r="Y236" s="10" t="str">
        <f>VLOOKUP(M236,'Offence Database'!$A$7:$C$1360,3, )</f>
        <v>-</v>
      </c>
      <c r="Z236" s="10" t="str">
        <f>VLOOKUP(N236,'Offence Database'!$A$7:$C$1360,3, )</f>
        <v>-</v>
      </c>
      <c r="AA236" s="10" t="str">
        <f>VLOOKUP(O236,'Offence Database'!$A$7:$C$1360,3, )</f>
        <v>-</v>
      </c>
      <c r="AB236" s="10">
        <f t="shared" ref="AB236:AG236" si="492">IF(V236="Non-Bailable",$AB$1,$AC$1)</f>
        <v>0</v>
      </c>
      <c r="AC236" s="10">
        <f t="shared" si="492"/>
        <v>0</v>
      </c>
      <c r="AD236" s="10">
        <f t="shared" si="492"/>
        <v>0</v>
      </c>
      <c r="AE236" s="10">
        <f t="shared" si="492"/>
        <v>0</v>
      </c>
      <c r="AF236" s="10">
        <f t="shared" si="492"/>
        <v>0</v>
      </c>
      <c r="AG236" s="10">
        <f t="shared" si="492"/>
        <v>0</v>
      </c>
      <c r="AH236" s="10">
        <f t="shared" si="1"/>
        <v>0</v>
      </c>
      <c r="AI236" s="17" t="str">
        <f t="shared" si="2"/>
        <v>Bailable</v>
      </c>
      <c r="AJ236" s="10" t="str">
        <f>VLOOKUP(J236,'Offence Database'!$A$7:$D$1360,4, )</f>
        <v>-</v>
      </c>
      <c r="AK236" s="10" t="str">
        <f>VLOOKUP(K236,'Offence Database'!$A$7:$D$1360,4, )</f>
        <v>-</v>
      </c>
      <c r="AL236" s="10" t="str">
        <f>VLOOKUP(L236,'Offence Database'!$A$7:$D$1360,4, )</f>
        <v>-</v>
      </c>
      <c r="AM236" s="10" t="str">
        <f>VLOOKUP(M236,'Offence Database'!$A$7:$D$1360,4, )</f>
        <v>-</v>
      </c>
      <c r="AN236" s="10" t="str">
        <f>VLOOKUP(N236,'Offence Database'!$A$7:$D$1360,4, )</f>
        <v>-</v>
      </c>
      <c r="AO236" s="10" t="str">
        <f>VLOOKUP(O236,'Offence Database'!$A$7:$D$1360,4, )</f>
        <v>-</v>
      </c>
      <c r="AP236" s="10">
        <f t="shared" ref="AP236:AU236" si="493">IF(AJ236="Non-Compoundable",$AB$1,$AC$1)</f>
        <v>0</v>
      </c>
      <c r="AQ236" s="10">
        <f t="shared" si="493"/>
        <v>0</v>
      </c>
      <c r="AR236" s="10">
        <f t="shared" si="493"/>
        <v>0</v>
      </c>
      <c r="AS236" s="10">
        <f t="shared" si="493"/>
        <v>0</v>
      </c>
      <c r="AT236" s="10">
        <f t="shared" si="493"/>
        <v>0</v>
      </c>
      <c r="AU236" s="10">
        <f t="shared" si="493"/>
        <v>0</v>
      </c>
      <c r="AV236" s="10">
        <f t="shared" si="4"/>
        <v>0</v>
      </c>
      <c r="AW236" s="17" t="str">
        <f t="shared" si="5"/>
        <v>Compoundable</v>
      </c>
      <c r="AX236" s="24"/>
      <c r="AY236" s="26">
        <f t="shared" si="6"/>
        <v>2</v>
      </c>
      <c r="AZ236" s="27">
        <f t="shared" si="7"/>
        <v>60</v>
      </c>
      <c r="BA236" s="28">
        <f t="shared" si="8"/>
        <v>0</v>
      </c>
      <c r="BB236" s="28">
        <f t="shared" ca="1" si="9"/>
        <v>0</v>
      </c>
      <c r="BC236" s="29" t="str">
        <f t="shared" si="10"/>
        <v>YES</v>
      </c>
      <c r="BD236" s="10" t="str">
        <f t="shared" si="11"/>
        <v>YES</v>
      </c>
      <c r="BE236" s="29" t="str">
        <f t="shared" ca="1" si="12"/>
        <v>NO</v>
      </c>
      <c r="BF236" s="29" t="str">
        <f t="shared" ca="1" si="13"/>
        <v>YES</v>
      </c>
      <c r="BG236" s="29" t="str">
        <f t="shared" ca="1" si="14"/>
        <v>YES</v>
      </c>
      <c r="BH236" s="29" t="str">
        <f t="shared" ca="1" si="15"/>
        <v>YES</v>
      </c>
      <c r="BI236" s="10">
        <f t="shared" ca="1" si="16"/>
        <v>1</v>
      </c>
      <c r="BJ236" s="28">
        <f t="shared" si="17"/>
        <v>0</v>
      </c>
      <c r="BK236" s="30">
        <f t="shared" si="18"/>
        <v>0</v>
      </c>
      <c r="BL236" s="31">
        <f t="shared" ca="1" si="19"/>
        <v>-119.72328767123288</v>
      </c>
      <c r="BM236" s="28">
        <f t="shared" si="20"/>
        <v>0</v>
      </c>
      <c r="BN236" s="28">
        <f t="shared" si="21"/>
        <v>0</v>
      </c>
      <c r="BO236" s="30">
        <f t="shared" si="22"/>
        <v>0</v>
      </c>
      <c r="BP236" s="31">
        <f t="shared" ca="1" si="23"/>
        <v>-119.72328767123288</v>
      </c>
      <c r="BQ236" s="32">
        <f t="shared" ca="1" si="24"/>
        <v>119.72328767123288</v>
      </c>
      <c r="BR236" s="32"/>
    </row>
    <row r="237" spans="1:70" ht="12" customHeight="1" x14ac:dyDescent="0.25">
      <c r="A237" s="10">
        <f t="shared" si="25"/>
        <v>236</v>
      </c>
      <c r="B237" s="11"/>
      <c r="C237" s="12"/>
      <c r="D237" s="13"/>
      <c r="E237" s="13"/>
      <c r="F237" s="13"/>
      <c r="G237" s="14"/>
      <c r="H237" s="15"/>
      <c r="I237" s="27"/>
      <c r="J237" s="17"/>
      <c r="K237" s="17"/>
      <c r="L237" s="17"/>
      <c r="M237" s="17"/>
      <c r="N237" s="17"/>
      <c r="O237" s="17"/>
      <c r="P237" s="10" t="str">
        <f>VLOOKUP(J237,'Offence Database'!$A$7:$B$1360,2, )</f>
        <v>-</v>
      </c>
      <c r="Q237" s="10" t="str">
        <f>VLOOKUP(K237,'Offence Database'!$A$7:$B$1360,2, )</f>
        <v>-</v>
      </c>
      <c r="R237" s="10" t="str">
        <f>VLOOKUP(L237,'Offence Database'!$A$7:$B$1360,2, )</f>
        <v>-</v>
      </c>
      <c r="S237" s="10" t="str">
        <f>VLOOKUP(M237,'Offence Database'!$A$7:$B$1360,2, )</f>
        <v>-</v>
      </c>
      <c r="T237" s="10" t="str">
        <f>VLOOKUP(N237,'Offence Database'!$A$7:$B$1360,2, )</f>
        <v>-</v>
      </c>
      <c r="U237" s="10" t="str">
        <f>VLOOKUP(O237,'Offence Database'!$A$7:$B$1360,2, )</f>
        <v>-</v>
      </c>
      <c r="V237" s="10" t="str">
        <f>VLOOKUP(J237,'Offence Database'!$A$7:$C$1360,3, )</f>
        <v>-</v>
      </c>
      <c r="W237" s="10" t="str">
        <f>VLOOKUP(K237,'Offence Database'!$A$7:$C$1360,3, )</f>
        <v>-</v>
      </c>
      <c r="X237" s="10" t="str">
        <f>VLOOKUP(L237,'Offence Database'!$A$7:$C$1360,3, )</f>
        <v>-</v>
      </c>
      <c r="Y237" s="10" t="str">
        <f>VLOOKUP(M237,'Offence Database'!$A$7:$C$1360,3, )</f>
        <v>-</v>
      </c>
      <c r="Z237" s="10" t="str">
        <f>VLOOKUP(N237,'Offence Database'!$A$7:$C$1360,3, )</f>
        <v>-</v>
      </c>
      <c r="AA237" s="10" t="str">
        <f>VLOOKUP(O237,'Offence Database'!$A$7:$C$1360,3, )</f>
        <v>-</v>
      </c>
      <c r="AB237" s="10">
        <f t="shared" ref="AB237:AG237" si="494">IF(V237="Non-Bailable",$AB$1,$AC$1)</f>
        <v>0</v>
      </c>
      <c r="AC237" s="10">
        <f t="shared" si="494"/>
        <v>0</v>
      </c>
      <c r="AD237" s="10">
        <f t="shared" si="494"/>
        <v>0</v>
      </c>
      <c r="AE237" s="10">
        <f t="shared" si="494"/>
        <v>0</v>
      </c>
      <c r="AF237" s="10">
        <f t="shared" si="494"/>
        <v>0</v>
      </c>
      <c r="AG237" s="10">
        <f t="shared" si="494"/>
        <v>0</v>
      </c>
      <c r="AH237" s="10">
        <f t="shared" si="1"/>
        <v>0</v>
      </c>
      <c r="AI237" s="17" t="str">
        <f t="shared" si="2"/>
        <v>Bailable</v>
      </c>
      <c r="AJ237" s="10" t="str">
        <f>VLOOKUP(J237,'Offence Database'!$A$7:$D$1360,4, )</f>
        <v>-</v>
      </c>
      <c r="AK237" s="10" t="str">
        <f>VLOOKUP(K237,'Offence Database'!$A$7:$D$1360,4, )</f>
        <v>-</v>
      </c>
      <c r="AL237" s="10" t="str">
        <f>VLOOKUP(L237,'Offence Database'!$A$7:$D$1360,4, )</f>
        <v>-</v>
      </c>
      <c r="AM237" s="10" t="str">
        <f>VLOOKUP(M237,'Offence Database'!$A$7:$D$1360,4, )</f>
        <v>-</v>
      </c>
      <c r="AN237" s="10" t="str">
        <f>VLOOKUP(N237,'Offence Database'!$A$7:$D$1360,4, )</f>
        <v>-</v>
      </c>
      <c r="AO237" s="10" t="str">
        <f>VLOOKUP(O237,'Offence Database'!$A$7:$D$1360,4, )</f>
        <v>-</v>
      </c>
      <c r="AP237" s="10">
        <f t="shared" ref="AP237:AU237" si="495">IF(AJ237="Non-Compoundable",$AB$1,$AC$1)</f>
        <v>0</v>
      </c>
      <c r="AQ237" s="10">
        <f t="shared" si="495"/>
        <v>0</v>
      </c>
      <c r="AR237" s="10">
        <f t="shared" si="495"/>
        <v>0</v>
      </c>
      <c r="AS237" s="10">
        <f t="shared" si="495"/>
        <v>0</v>
      </c>
      <c r="AT237" s="10">
        <f t="shared" si="495"/>
        <v>0</v>
      </c>
      <c r="AU237" s="10">
        <f t="shared" si="495"/>
        <v>0</v>
      </c>
      <c r="AV237" s="10">
        <f t="shared" si="4"/>
        <v>0</v>
      </c>
      <c r="AW237" s="17" t="str">
        <f t="shared" si="5"/>
        <v>Compoundable</v>
      </c>
      <c r="AX237" s="24"/>
      <c r="AY237" s="26">
        <f t="shared" si="6"/>
        <v>2</v>
      </c>
      <c r="AZ237" s="27">
        <f t="shared" si="7"/>
        <v>60</v>
      </c>
      <c r="BA237" s="28">
        <f t="shared" si="8"/>
        <v>0</v>
      </c>
      <c r="BB237" s="28">
        <f t="shared" ca="1" si="9"/>
        <v>0</v>
      </c>
      <c r="BC237" s="29" t="str">
        <f t="shared" si="10"/>
        <v>YES</v>
      </c>
      <c r="BD237" s="10" t="str">
        <f t="shared" si="11"/>
        <v>YES</v>
      </c>
      <c r="BE237" s="29" t="str">
        <f t="shared" ca="1" si="12"/>
        <v>NO</v>
      </c>
      <c r="BF237" s="29" t="str">
        <f t="shared" ca="1" si="13"/>
        <v>YES</v>
      </c>
      <c r="BG237" s="29" t="str">
        <f t="shared" ca="1" si="14"/>
        <v>YES</v>
      </c>
      <c r="BH237" s="29" t="str">
        <f t="shared" ca="1" si="15"/>
        <v>YES</v>
      </c>
      <c r="BI237" s="10">
        <f t="shared" ca="1" si="16"/>
        <v>1</v>
      </c>
      <c r="BJ237" s="28">
        <f t="shared" si="17"/>
        <v>0</v>
      </c>
      <c r="BK237" s="30">
        <f t="shared" si="18"/>
        <v>0</v>
      </c>
      <c r="BL237" s="31">
        <f t="shared" ca="1" si="19"/>
        <v>-119.72328767123288</v>
      </c>
      <c r="BM237" s="28">
        <f t="shared" si="20"/>
        <v>0</v>
      </c>
      <c r="BN237" s="28">
        <f t="shared" si="21"/>
        <v>0</v>
      </c>
      <c r="BO237" s="30">
        <f t="shared" si="22"/>
        <v>0</v>
      </c>
      <c r="BP237" s="31">
        <f t="shared" ca="1" si="23"/>
        <v>-119.72328767123288</v>
      </c>
      <c r="BQ237" s="32">
        <f t="shared" ca="1" si="24"/>
        <v>119.72328767123288</v>
      </c>
      <c r="BR237" s="32"/>
    </row>
    <row r="238" spans="1:70" ht="12" customHeight="1" x14ac:dyDescent="0.25">
      <c r="A238" s="10">
        <f t="shared" si="25"/>
        <v>237</v>
      </c>
      <c r="B238" s="11"/>
      <c r="C238" s="12"/>
      <c r="D238" s="13"/>
      <c r="E238" s="13"/>
      <c r="F238" s="13"/>
      <c r="G238" s="14"/>
      <c r="H238" s="15"/>
      <c r="I238" s="27"/>
      <c r="J238" s="17"/>
      <c r="K238" s="17"/>
      <c r="L238" s="17"/>
      <c r="M238" s="17"/>
      <c r="N238" s="17"/>
      <c r="O238" s="17"/>
      <c r="P238" s="10" t="str">
        <f>VLOOKUP(J238,'Offence Database'!$A$7:$B$1360,2, )</f>
        <v>-</v>
      </c>
      <c r="Q238" s="10" t="str">
        <f>VLOOKUP(K238,'Offence Database'!$A$7:$B$1360,2, )</f>
        <v>-</v>
      </c>
      <c r="R238" s="10" t="str">
        <f>VLOOKUP(L238,'Offence Database'!$A$7:$B$1360,2, )</f>
        <v>-</v>
      </c>
      <c r="S238" s="10" t="str">
        <f>VLOOKUP(M238,'Offence Database'!$A$7:$B$1360,2, )</f>
        <v>-</v>
      </c>
      <c r="T238" s="10" t="str">
        <f>VLOOKUP(N238,'Offence Database'!$A$7:$B$1360,2, )</f>
        <v>-</v>
      </c>
      <c r="U238" s="10" t="str">
        <f>VLOOKUP(O238,'Offence Database'!$A$7:$B$1360,2, )</f>
        <v>-</v>
      </c>
      <c r="V238" s="10" t="str">
        <f>VLOOKUP(J238,'Offence Database'!$A$7:$C$1360,3, )</f>
        <v>-</v>
      </c>
      <c r="W238" s="10" t="str">
        <f>VLOOKUP(K238,'Offence Database'!$A$7:$C$1360,3, )</f>
        <v>-</v>
      </c>
      <c r="X238" s="10" t="str">
        <f>VLOOKUP(L238,'Offence Database'!$A$7:$C$1360,3, )</f>
        <v>-</v>
      </c>
      <c r="Y238" s="10" t="str">
        <f>VLOOKUP(M238,'Offence Database'!$A$7:$C$1360,3, )</f>
        <v>-</v>
      </c>
      <c r="Z238" s="10" t="str">
        <f>VLOOKUP(N238,'Offence Database'!$A$7:$C$1360,3, )</f>
        <v>-</v>
      </c>
      <c r="AA238" s="10" t="str">
        <f>VLOOKUP(O238,'Offence Database'!$A$7:$C$1360,3, )</f>
        <v>-</v>
      </c>
      <c r="AB238" s="10">
        <f t="shared" ref="AB238:AG238" si="496">IF(V238="Non-Bailable",$AB$1,$AC$1)</f>
        <v>0</v>
      </c>
      <c r="AC238" s="10">
        <f t="shared" si="496"/>
        <v>0</v>
      </c>
      <c r="AD238" s="10">
        <f t="shared" si="496"/>
        <v>0</v>
      </c>
      <c r="AE238" s="10">
        <f t="shared" si="496"/>
        <v>0</v>
      </c>
      <c r="AF238" s="10">
        <f t="shared" si="496"/>
        <v>0</v>
      </c>
      <c r="AG238" s="10">
        <f t="shared" si="496"/>
        <v>0</v>
      </c>
      <c r="AH238" s="10">
        <f t="shared" si="1"/>
        <v>0</v>
      </c>
      <c r="AI238" s="17" t="str">
        <f t="shared" si="2"/>
        <v>Bailable</v>
      </c>
      <c r="AJ238" s="10" t="str">
        <f>VLOOKUP(J238,'Offence Database'!$A$7:$D$1360,4, )</f>
        <v>-</v>
      </c>
      <c r="AK238" s="10" t="str">
        <f>VLOOKUP(K238,'Offence Database'!$A$7:$D$1360,4, )</f>
        <v>-</v>
      </c>
      <c r="AL238" s="10" t="str">
        <f>VLOOKUP(L238,'Offence Database'!$A$7:$D$1360,4, )</f>
        <v>-</v>
      </c>
      <c r="AM238" s="10" t="str">
        <f>VLOOKUP(M238,'Offence Database'!$A$7:$D$1360,4, )</f>
        <v>-</v>
      </c>
      <c r="AN238" s="10" t="str">
        <f>VLOOKUP(N238,'Offence Database'!$A$7:$D$1360,4, )</f>
        <v>-</v>
      </c>
      <c r="AO238" s="10" t="str">
        <f>VLOOKUP(O238,'Offence Database'!$A$7:$D$1360,4, )</f>
        <v>-</v>
      </c>
      <c r="AP238" s="10">
        <f t="shared" ref="AP238:AU238" si="497">IF(AJ238="Non-Compoundable",$AB$1,$AC$1)</f>
        <v>0</v>
      </c>
      <c r="AQ238" s="10">
        <f t="shared" si="497"/>
        <v>0</v>
      </c>
      <c r="AR238" s="10">
        <f t="shared" si="497"/>
        <v>0</v>
      </c>
      <c r="AS238" s="10">
        <f t="shared" si="497"/>
        <v>0</v>
      </c>
      <c r="AT238" s="10">
        <f t="shared" si="497"/>
        <v>0</v>
      </c>
      <c r="AU238" s="10">
        <f t="shared" si="497"/>
        <v>0</v>
      </c>
      <c r="AV238" s="10">
        <f t="shared" si="4"/>
        <v>0</v>
      </c>
      <c r="AW238" s="17" t="str">
        <f t="shared" si="5"/>
        <v>Compoundable</v>
      </c>
      <c r="AX238" s="24"/>
      <c r="AY238" s="26">
        <f t="shared" si="6"/>
        <v>2</v>
      </c>
      <c r="AZ238" s="27">
        <f t="shared" si="7"/>
        <v>60</v>
      </c>
      <c r="BA238" s="28">
        <f t="shared" si="8"/>
        <v>0</v>
      </c>
      <c r="BB238" s="28">
        <f t="shared" ca="1" si="9"/>
        <v>0</v>
      </c>
      <c r="BC238" s="29" t="str">
        <f t="shared" si="10"/>
        <v>YES</v>
      </c>
      <c r="BD238" s="10" t="str">
        <f t="shared" si="11"/>
        <v>YES</v>
      </c>
      <c r="BE238" s="29" t="str">
        <f t="shared" ca="1" si="12"/>
        <v>NO</v>
      </c>
      <c r="BF238" s="29" t="str">
        <f t="shared" ca="1" si="13"/>
        <v>YES</v>
      </c>
      <c r="BG238" s="29" t="str">
        <f t="shared" ca="1" si="14"/>
        <v>YES</v>
      </c>
      <c r="BH238" s="29" t="str">
        <f t="shared" ca="1" si="15"/>
        <v>YES</v>
      </c>
      <c r="BI238" s="10">
        <f t="shared" ca="1" si="16"/>
        <v>1</v>
      </c>
      <c r="BJ238" s="28">
        <f t="shared" si="17"/>
        <v>0</v>
      </c>
      <c r="BK238" s="30">
        <f t="shared" si="18"/>
        <v>0</v>
      </c>
      <c r="BL238" s="31">
        <f t="shared" ca="1" si="19"/>
        <v>-119.72328767123288</v>
      </c>
      <c r="BM238" s="28">
        <f t="shared" si="20"/>
        <v>0</v>
      </c>
      <c r="BN238" s="28">
        <f t="shared" si="21"/>
        <v>0</v>
      </c>
      <c r="BO238" s="30">
        <f t="shared" si="22"/>
        <v>0</v>
      </c>
      <c r="BP238" s="31">
        <f t="shared" ca="1" si="23"/>
        <v>-119.72328767123288</v>
      </c>
      <c r="BQ238" s="32">
        <f t="shared" ca="1" si="24"/>
        <v>119.72328767123288</v>
      </c>
      <c r="BR238" s="32"/>
    </row>
    <row r="239" spans="1:70" ht="12" customHeight="1" x14ac:dyDescent="0.25">
      <c r="A239" s="10">
        <f t="shared" si="25"/>
        <v>238</v>
      </c>
      <c r="B239" s="11"/>
      <c r="C239" s="12"/>
      <c r="D239" s="13"/>
      <c r="E239" s="13"/>
      <c r="F239" s="13"/>
      <c r="G239" s="14"/>
      <c r="H239" s="15"/>
      <c r="I239" s="27"/>
      <c r="J239" s="17"/>
      <c r="K239" s="17"/>
      <c r="L239" s="17"/>
      <c r="M239" s="17"/>
      <c r="N239" s="17"/>
      <c r="O239" s="17"/>
      <c r="P239" s="10" t="str">
        <f>VLOOKUP(J239,'Offence Database'!$A$7:$B$1360,2, )</f>
        <v>-</v>
      </c>
      <c r="Q239" s="10" t="str">
        <f>VLOOKUP(K239,'Offence Database'!$A$7:$B$1360,2, )</f>
        <v>-</v>
      </c>
      <c r="R239" s="10" t="str">
        <f>VLOOKUP(L239,'Offence Database'!$A$7:$B$1360,2, )</f>
        <v>-</v>
      </c>
      <c r="S239" s="10" t="str">
        <f>VLOOKUP(M239,'Offence Database'!$A$7:$B$1360,2, )</f>
        <v>-</v>
      </c>
      <c r="T239" s="10" t="str">
        <f>VLOOKUP(N239,'Offence Database'!$A$7:$B$1360,2, )</f>
        <v>-</v>
      </c>
      <c r="U239" s="10" t="str">
        <f>VLOOKUP(O239,'Offence Database'!$A$7:$B$1360,2, )</f>
        <v>-</v>
      </c>
      <c r="V239" s="10" t="str">
        <f>VLOOKUP(J239,'Offence Database'!$A$7:$C$1360,3, )</f>
        <v>-</v>
      </c>
      <c r="W239" s="10" t="str">
        <f>VLOOKUP(K239,'Offence Database'!$A$7:$C$1360,3, )</f>
        <v>-</v>
      </c>
      <c r="X239" s="10" t="str">
        <f>VLOOKUP(L239,'Offence Database'!$A$7:$C$1360,3, )</f>
        <v>-</v>
      </c>
      <c r="Y239" s="10" t="str">
        <f>VLOOKUP(M239,'Offence Database'!$A$7:$C$1360,3, )</f>
        <v>-</v>
      </c>
      <c r="Z239" s="10" t="str">
        <f>VLOOKUP(N239,'Offence Database'!$A$7:$C$1360,3, )</f>
        <v>-</v>
      </c>
      <c r="AA239" s="10" t="str">
        <f>VLOOKUP(O239,'Offence Database'!$A$7:$C$1360,3, )</f>
        <v>-</v>
      </c>
      <c r="AB239" s="10">
        <f t="shared" ref="AB239:AG239" si="498">IF(V239="Non-Bailable",$AB$1,$AC$1)</f>
        <v>0</v>
      </c>
      <c r="AC239" s="10">
        <f t="shared" si="498"/>
        <v>0</v>
      </c>
      <c r="AD239" s="10">
        <f t="shared" si="498"/>
        <v>0</v>
      </c>
      <c r="AE239" s="10">
        <f t="shared" si="498"/>
        <v>0</v>
      </c>
      <c r="AF239" s="10">
        <f t="shared" si="498"/>
        <v>0</v>
      </c>
      <c r="AG239" s="10">
        <f t="shared" si="498"/>
        <v>0</v>
      </c>
      <c r="AH239" s="10">
        <f t="shared" si="1"/>
        <v>0</v>
      </c>
      <c r="AI239" s="17" t="str">
        <f t="shared" si="2"/>
        <v>Bailable</v>
      </c>
      <c r="AJ239" s="10" t="str">
        <f>VLOOKUP(J239,'Offence Database'!$A$7:$D$1360,4, )</f>
        <v>-</v>
      </c>
      <c r="AK239" s="10" t="str">
        <f>VLOOKUP(K239,'Offence Database'!$A$7:$D$1360,4, )</f>
        <v>-</v>
      </c>
      <c r="AL239" s="10" t="str">
        <f>VLOOKUP(L239,'Offence Database'!$A$7:$D$1360,4, )</f>
        <v>-</v>
      </c>
      <c r="AM239" s="10" t="str">
        <f>VLOOKUP(M239,'Offence Database'!$A$7:$D$1360,4, )</f>
        <v>-</v>
      </c>
      <c r="AN239" s="10" t="str">
        <f>VLOOKUP(N239,'Offence Database'!$A$7:$D$1360,4, )</f>
        <v>-</v>
      </c>
      <c r="AO239" s="10" t="str">
        <f>VLOOKUP(O239,'Offence Database'!$A$7:$D$1360,4, )</f>
        <v>-</v>
      </c>
      <c r="AP239" s="10">
        <f t="shared" ref="AP239:AU239" si="499">IF(AJ239="Non-Compoundable",$AB$1,$AC$1)</f>
        <v>0</v>
      </c>
      <c r="AQ239" s="10">
        <f t="shared" si="499"/>
        <v>0</v>
      </c>
      <c r="AR239" s="10">
        <f t="shared" si="499"/>
        <v>0</v>
      </c>
      <c r="AS239" s="10">
        <f t="shared" si="499"/>
        <v>0</v>
      </c>
      <c r="AT239" s="10">
        <f t="shared" si="499"/>
        <v>0</v>
      </c>
      <c r="AU239" s="10">
        <f t="shared" si="499"/>
        <v>0</v>
      </c>
      <c r="AV239" s="10">
        <f t="shared" si="4"/>
        <v>0</v>
      </c>
      <c r="AW239" s="17" t="str">
        <f t="shared" si="5"/>
        <v>Compoundable</v>
      </c>
      <c r="AX239" s="24"/>
      <c r="AY239" s="26">
        <f t="shared" si="6"/>
        <v>2</v>
      </c>
      <c r="AZ239" s="27">
        <f t="shared" si="7"/>
        <v>60</v>
      </c>
      <c r="BA239" s="28">
        <f t="shared" si="8"/>
        <v>0</v>
      </c>
      <c r="BB239" s="28">
        <f t="shared" ca="1" si="9"/>
        <v>0</v>
      </c>
      <c r="BC239" s="29" t="str">
        <f t="shared" si="10"/>
        <v>YES</v>
      </c>
      <c r="BD239" s="10" t="str">
        <f t="shared" si="11"/>
        <v>YES</v>
      </c>
      <c r="BE239" s="29" t="str">
        <f t="shared" ca="1" si="12"/>
        <v>NO</v>
      </c>
      <c r="BF239" s="29" t="str">
        <f t="shared" ca="1" si="13"/>
        <v>YES</v>
      </c>
      <c r="BG239" s="29" t="str">
        <f t="shared" ca="1" si="14"/>
        <v>YES</v>
      </c>
      <c r="BH239" s="29" t="str">
        <f t="shared" ca="1" si="15"/>
        <v>YES</v>
      </c>
      <c r="BI239" s="10">
        <f t="shared" ca="1" si="16"/>
        <v>1</v>
      </c>
      <c r="BJ239" s="28">
        <f t="shared" si="17"/>
        <v>0</v>
      </c>
      <c r="BK239" s="30">
        <f t="shared" si="18"/>
        <v>0</v>
      </c>
      <c r="BL239" s="31">
        <f t="shared" ca="1" si="19"/>
        <v>-119.72328767123288</v>
      </c>
      <c r="BM239" s="28">
        <f t="shared" si="20"/>
        <v>0</v>
      </c>
      <c r="BN239" s="28">
        <f t="shared" si="21"/>
        <v>0</v>
      </c>
      <c r="BO239" s="30">
        <f t="shared" si="22"/>
        <v>0</v>
      </c>
      <c r="BP239" s="31">
        <f t="shared" ca="1" si="23"/>
        <v>-119.72328767123288</v>
      </c>
      <c r="BQ239" s="32">
        <f t="shared" ca="1" si="24"/>
        <v>119.72328767123288</v>
      </c>
      <c r="BR239" s="32"/>
    </row>
    <row r="240" spans="1:70" ht="12" customHeight="1" x14ac:dyDescent="0.25">
      <c r="A240" s="10">
        <f t="shared" si="25"/>
        <v>239</v>
      </c>
      <c r="B240" s="11"/>
      <c r="C240" s="12"/>
      <c r="D240" s="13"/>
      <c r="E240" s="13"/>
      <c r="F240" s="13"/>
      <c r="G240" s="14"/>
      <c r="H240" s="15"/>
      <c r="I240" s="27"/>
      <c r="J240" s="17"/>
      <c r="K240" s="17"/>
      <c r="L240" s="17"/>
      <c r="M240" s="17"/>
      <c r="N240" s="17"/>
      <c r="O240" s="17"/>
      <c r="P240" s="10" t="str">
        <f>VLOOKUP(J240,'Offence Database'!$A$7:$B$1360,2, )</f>
        <v>-</v>
      </c>
      <c r="Q240" s="10" t="str">
        <f>VLOOKUP(K240,'Offence Database'!$A$7:$B$1360,2, )</f>
        <v>-</v>
      </c>
      <c r="R240" s="10" t="str">
        <f>VLOOKUP(L240,'Offence Database'!$A$7:$B$1360,2, )</f>
        <v>-</v>
      </c>
      <c r="S240" s="10" t="str">
        <f>VLOOKUP(M240,'Offence Database'!$A$7:$B$1360,2, )</f>
        <v>-</v>
      </c>
      <c r="T240" s="10" t="str">
        <f>VLOOKUP(N240,'Offence Database'!$A$7:$B$1360,2, )</f>
        <v>-</v>
      </c>
      <c r="U240" s="10" t="str">
        <f>VLOOKUP(O240,'Offence Database'!$A$7:$B$1360,2, )</f>
        <v>-</v>
      </c>
      <c r="V240" s="10" t="str">
        <f>VLOOKUP(J240,'Offence Database'!$A$7:$C$1360,3, )</f>
        <v>-</v>
      </c>
      <c r="W240" s="10" t="str">
        <f>VLOOKUP(K240,'Offence Database'!$A$7:$C$1360,3, )</f>
        <v>-</v>
      </c>
      <c r="X240" s="10" t="str">
        <f>VLOOKUP(L240,'Offence Database'!$A$7:$C$1360,3, )</f>
        <v>-</v>
      </c>
      <c r="Y240" s="10" t="str">
        <f>VLOOKUP(M240,'Offence Database'!$A$7:$C$1360,3, )</f>
        <v>-</v>
      </c>
      <c r="Z240" s="10" t="str">
        <f>VLOOKUP(N240,'Offence Database'!$A$7:$C$1360,3, )</f>
        <v>-</v>
      </c>
      <c r="AA240" s="10" t="str">
        <f>VLOOKUP(O240,'Offence Database'!$A$7:$C$1360,3, )</f>
        <v>-</v>
      </c>
      <c r="AB240" s="10">
        <f t="shared" ref="AB240:AG240" si="500">IF(V240="Non-Bailable",$AB$1,$AC$1)</f>
        <v>0</v>
      </c>
      <c r="AC240" s="10">
        <f t="shared" si="500"/>
        <v>0</v>
      </c>
      <c r="AD240" s="10">
        <f t="shared" si="500"/>
        <v>0</v>
      </c>
      <c r="AE240" s="10">
        <f t="shared" si="500"/>
        <v>0</v>
      </c>
      <c r="AF240" s="10">
        <f t="shared" si="500"/>
        <v>0</v>
      </c>
      <c r="AG240" s="10">
        <f t="shared" si="500"/>
        <v>0</v>
      </c>
      <c r="AH240" s="10">
        <f t="shared" si="1"/>
        <v>0</v>
      </c>
      <c r="AI240" s="17" t="str">
        <f t="shared" si="2"/>
        <v>Bailable</v>
      </c>
      <c r="AJ240" s="10" t="str">
        <f>VLOOKUP(J240,'Offence Database'!$A$7:$D$1360,4, )</f>
        <v>-</v>
      </c>
      <c r="AK240" s="10" t="str">
        <f>VLOOKUP(K240,'Offence Database'!$A$7:$D$1360,4, )</f>
        <v>-</v>
      </c>
      <c r="AL240" s="10" t="str">
        <f>VLOOKUP(L240,'Offence Database'!$A$7:$D$1360,4, )</f>
        <v>-</v>
      </c>
      <c r="AM240" s="10" t="str">
        <f>VLOOKUP(M240,'Offence Database'!$A$7:$D$1360,4, )</f>
        <v>-</v>
      </c>
      <c r="AN240" s="10" t="str">
        <f>VLOOKUP(N240,'Offence Database'!$A$7:$D$1360,4, )</f>
        <v>-</v>
      </c>
      <c r="AO240" s="10" t="str">
        <f>VLOOKUP(O240,'Offence Database'!$A$7:$D$1360,4, )</f>
        <v>-</v>
      </c>
      <c r="AP240" s="10">
        <f t="shared" ref="AP240:AU240" si="501">IF(AJ240="Non-Compoundable",$AB$1,$AC$1)</f>
        <v>0</v>
      </c>
      <c r="AQ240" s="10">
        <f t="shared" si="501"/>
        <v>0</v>
      </c>
      <c r="AR240" s="10">
        <f t="shared" si="501"/>
        <v>0</v>
      </c>
      <c r="AS240" s="10">
        <f t="shared" si="501"/>
        <v>0</v>
      </c>
      <c r="AT240" s="10">
        <f t="shared" si="501"/>
        <v>0</v>
      </c>
      <c r="AU240" s="10">
        <f t="shared" si="501"/>
        <v>0</v>
      </c>
      <c r="AV240" s="10">
        <f t="shared" si="4"/>
        <v>0</v>
      </c>
      <c r="AW240" s="17" t="str">
        <f t="shared" si="5"/>
        <v>Compoundable</v>
      </c>
      <c r="AX240" s="24"/>
      <c r="AY240" s="26">
        <f t="shared" si="6"/>
        <v>2</v>
      </c>
      <c r="AZ240" s="27">
        <f t="shared" si="7"/>
        <v>60</v>
      </c>
      <c r="BA240" s="28">
        <f t="shared" si="8"/>
        <v>0</v>
      </c>
      <c r="BB240" s="28">
        <f t="shared" ca="1" si="9"/>
        <v>0</v>
      </c>
      <c r="BC240" s="29" t="str">
        <f t="shared" si="10"/>
        <v>YES</v>
      </c>
      <c r="BD240" s="10" t="str">
        <f t="shared" si="11"/>
        <v>YES</v>
      </c>
      <c r="BE240" s="29" t="str">
        <f t="shared" ca="1" si="12"/>
        <v>NO</v>
      </c>
      <c r="BF240" s="29" t="str">
        <f t="shared" ca="1" si="13"/>
        <v>YES</v>
      </c>
      <c r="BG240" s="29" t="str">
        <f t="shared" ca="1" si="14"/>
        <v>YES</v>
      </c>
      <c r="BH240" s="29" t="str">
        <f t="shared" ca="1" si="15"/>
        <v>YES</v>
      </c>
      <c r="BI240" s="10">
        <f t="shared" ca="1" si="16"/>
        <v>1</v>
      </c>
      <c r="BJ240" s="28">
        <f t="shared" si="17"/>
        <v>0</v>
      </c>
      <c r="BK240" s="30">
        <f t="shared" si="18"/>
        <v>0</v>
      </c>
      <c r="BL240" s="31">
        <f t="shared" ca="1" si="19"/>
        <v>-119.72328767123288</v>
      </c>
      <c r="BM240" s="28">
        <f t="shared" si="20"/>
        <v>0</v>
      </c>
      <c r="BN240" s="28">
        <f t="shared" si="21"/>
        <v>0</v>
      </c>
      <c r="BO240" s="30">
        <f t="shared" si="22"/>
        <v>0</v>
      </c>
      <c r="BP240" s="31">
        <f t="shared" ca="1" si="23"/>
        <v>-119.72328767123288</v>
      </c>
      <c r="BQ240" s="32">
        <f t="shared" ca="1" si="24"/>
        <v>119.72328767123288</v>
      </c>
      <c r="BR240" s="32"/>
    </row>
    <row r="241" spans="1:70" ht="12" customHeight="1" x14ac:dyDescent="0.25">
      <c r="A241" s="10">
        <f t="shared" si="25"/>
        <v>240</v>
      </c>
      <c r="B241" s="11"/>
      <c r="C241" s="12"/>
      <c r="D241" s="13"/>
      <c r="E241" s="13"/>
      <c r="F241" s="13"/>
      <c r="G241" s="14"/>
      <c r="H241" s="15"/>
      <c r="I241" s="27"/>
      <c r="J241" s="17"/>
      <c r="K241" s="17"/>
      <c r="L241" s="17"/>
      <c r="M241" s="17"/>
      <c r="N241" s="17"/>
      <c r="O241" s="17"/>
      <c r="P241" s="10" t="str">
        <f>VLOOKUP(J241,'Offence Database'!$A$7:$B$1360,2, )</f>
        <v>-</v>
      </c>
      <c r="Q241" s="10" t="str">
        <f>VLOOKUP(K241,'Offence Database'!$A$7:$B$1360,2, )</f>
        <v>-</v>
      </c>
      <c r="R241" s="10" t="str">
        <f>VLOOKUP(L241,'Offence Database'!$A$7:$B$1360,2, )</f>
        <v>-</v>
      </c>
      <c r="S241" s="10" t="str">
        <f>VLOOKUP(M241,'Offence Database'!$A$7:$B$1360,2, )</f>
        <v>-</v>
      </c>
      <c r="T241" s="10" t="str">
        <f>VLOOKUP(N241,'Offence Database'!$A$7:$B$1360,2, )</f>
        <v>-</v>
      </c>
      <c r="U241" s="10" t="str">
        <f>VLOOKUP(O241,'Offence Database'!$A$7:$B$1360,2, )</f>
        <v>-</v>
      </c>
      <c r="V241" s="10" t="str">
        <f>VLOOKUP(J241,'Offence Database'!$A$7:$C$1360,3, )</f>
        <v>-</v>
      </c>
      <c r="W241" s="10" t="str">
        <f>VLOOKUP(K241,'Offence Database'!$A$7:$C$1360,3, )</f>
        <v>-</v>
      </c>
      <c r="X241" s="10" t="str">
        <f>VLOOKUP(L241,'Offence Database'!$A$7:$C$1360,3, )</f>
        <v>-</v>
      </c>
      <c r="Y241" s="10" t="str">
        <f>VLOOKUP(M241,'Offence Database'!$A$7:$C$1360,3, )</f>
        <v>-</v>
      </c>
      <c r="Z241" s="10" t="str">
        <f>VLOOKUP(N241,'Offence Database'!$A$7:$C$1360,3, )</f>
        <v>-</v>
      </c>
      <c r="AA241" s="10" t="str">
        <f>VLOOKUP(O241,'Offence Database'!$A$7:$C$1360,3, )</f>
        <v>-</v>
      </c>
      <c r="AB241" s="10">
        <f t="shared" ref="AB241:AG241" si="502">IF(V241="Non-Bailable",$AB$1,$AC$1)</f>
        <v>0</v>
      </c>
      <c r="AC241" s="10">
        <f t="shared" si="502"/>
        <v>0</v>
      </c>
      <c r="AD241" s="10">
        <f t="shared" si="502"/>
        <v>0</v>
      </c>
      <c r="AE241" s="10">
        <f t="shared" si="502"/>
        <v>0</v>
      </c>
      <c r="AF241" s="10">
        <f t="shared" si="502"/>
        <v>0</v>
      </c>
      <c r="AG241" s="10">
        <f t="shared" si="502"/>
        <v>0</v>
      </c>
      <c r="AH241" s="10">
        <f t="shared" si="1"/>
        <v>0</v>
      </c>
      <c r="AI241" s="17" t="str">
        <f t="shared" si="2"/>
        <v>Bailable</v>
      </c>
      <c r="AJ241" s="10" t="str">
        <f>VLOOKUP(J241,'Offence Database'!$A$7:$D$1360,4, )</f>
        <v>-</v>
      </c>
      <c r="AK241" s="10" t="str">
        <f>VLOOKUP(K241,'Offence Database'!$A$7:$D$1360,4, )</f>
        <v>-</v>
      </c>
      <c r="AL241" s="10" t="str">
        <f>VLOOKUP(L241,'Offence Database'!$A$7:$D$1360,4, )</f>
        <v>-</v>
      </c>
      <c r="AM241" s="10" t="str">
        <f>VLOOKUP(M241,'Offence Database'!$A$7:$D$1360,4, )</f>
        <v>-</v>
      </c>
      <c r="AN241" s="10" t="str">
        <f>VLOOKUP(N241,'Offence Database'!$A$7:$D$1360,4, )</f>
        <v>-</v>
      </c>
      <c r="AO241" s="10" t="str">
        <f>VLOOKUP(O241,'Offence Database'!$A$7:$D$1360,4, )</f>
        <v>-</v>
      </c>
      <c r="AP241" s="10">
        <f t="shared" ref="AP241:AU241" si="503">IF(AJ241="Non-Compoundable",$AB$1,$AC$1)</f>
        <v>0</v>
      </c>
      <c r="AQ241" s="10">
        <f t="shared" si="503"/>
        <v>0</v>
      </c>
      <c r="AR241" s="10">
        <f t="shared" si="503"/>
        <v>0</v>
      </c>
      <c r="AS241" s="10">
        <f t="shared" si="503"/>
        <v>0</v>
      </c>
      <c r="AT241" s="10">
        <f t="shared" si="503"/>
        <v>0</v>
      </c>
      <c r="AU241" s="10">
        <f t="shared" si="503"/>
        <v>0</v>
      </c>
      <c r="AV241" s="10">
        <f t="shared" si="4"/>
        <v>0</v>
      </c>
      <c r="AW241" s="17" t="str">
        <f t="shared" si="5"/>
        <v>Compoundable</v>
      </c>
      <c r="AX241" s="24"/>
      <c r="AY241" s="26">
        <f t="shared" si="6"/>
        <v>2</v>
      </c>
      <c r="AZ241" s="27">
        <f t="shared" si="7"/>
        <v>60</v>
      </c>
      <c r="BA241" s="28">
        <f t="shared" si="8"/>
        <v>0</v>
      </c>
      <c r="BB241" s="28">
        <f t="shared" ca="1" si="9"/>
        <v>0</v>
      </c>
      <c r="BC241" s="29" t="str">
        <f t="shared" si="10"/>
        <v>YES</v>
      </c>
      <c r="BD241" s="10" t="str">
        <f t="shared" si="11"/>
        <v>YES</v>
      </c>
      <c r="BE241" s="29" t="str">
        <f t="shared" ca="1" si="12"/>
        <v>NO</v>
      </c>
      <c r="BF241" s="29" t="str">
        <f t="shared" ca="1" si="13"/>
        <v>YES</v>
      </c>
      <c r="BG241" s="29" t="str">
        <f t="shared" ca="1" si="14"/>
        <v>YES</v>
      </c>
      <c r="BH241" s="29" t="str">
        <f t="shared" ca="1" si="15"/>
        <v>YES</v>
      </c>
      <c r="BI241" s="10">
        <f t="shared" ca="1" si="16"/>
        <v>1</v>
      </c>
      <c r="BJ241" s="28">
        <f t="shared" si="17"/>
        <v>0</v>
      </c>
      <c r="BK241" s="30">
        <f t="shared" si="18"/>
        <v>0</v>
      </c>
      <c r="BL241" s="31">
        <f t="shared" ca="1" si="19"/>
        <v>-119.72328767123288</v>
      </c>
      <c r="BM241" s="28">
        <f t="shared" si="20"/>
        <v>0</v>
      </c>
      <c r="BN241" s="28">
        <f t="shared" si="21"/>
        <v>0</v>
      </c>
      <c r="BO241" s="30">
        <f t="shared" si="22"/>
        <v>0</v>
      </c>
      <c r="BP241" s="31">
        <f t="shared" ca="1" si="23"/>
        <v>-119.72328767123288</v>
      </c>
      <c r="BQ241" s="32">
        <f t="shared" ca="1" si="24"/>
        <v>119.72328767123288</v>
      </c>
      <c r="BR241" s="32"/>
    </row>
    <row r="242" spans="1:70" ht="12" customHeight="1" x14ac:dyDescent="0.25">
      <c r="A242" s="10">
        <f t="shared" si="25"/>
        <v>241</v>
      </c>
      <c r="B242" s="11"/>
      <c r="C242" s="12"/>
      <c r="D242" s="13"/>
      <c r="E242" s="13"/>
      <c r="F242" s="13"/>
      <c r="G242" s="14"/>
      <c r="H242" s="15"/>
      <c r="I242" s="27"/>
      <c r="J242" s="17"/>
      <c r="K242" s="17"/>
      <c r="L242" s="17"/>
      <c r="M242" s="17"/>
      <c r="N242" s="17"/>
      <c r="O242" s="17"/>
      <c r="P242" s="10" t="str">
        <f>VLOOKUP(J242,'Offence Database'!$A$7:$B$1360,2, )</f>
        <v>-</v>
      </c>
      <c r="Q242" s="10" t="str">
        <f>VLOOKUP(K242,'Offence Database'!$A$7:$B$1360,2, )</f>
        <v>-</v>
      </c>
      <c r="R242" s="10" t="str">
        <f>VLOOKUP(L242,'Offence Database'!$A$7:$B$1360,2, )</f>
        <v>-</v>
      </c>
      <c r="S242" s="10" t="str">
        <f>VLOOKUP(M242,'Offence Database'!$A$7:$B$1360,2, )</f>
        <v>-</v>
      </c>
      <c r="T242" s="10" t="str">
        <f>VLOOKUP(N242,'Offence Database'!$A$7:$B$1360,2, )</f>
        <v>-</v>
      </c>
      <c r="U242" s="10" t="str">
        <f>VLOOKUP(O242,'Offence Database'!$A$7:$B$1360,2, )</f>
        <v>-</v>
      </c>
      <c r="V242" s="10" t="str">
        <f>VLOOKUP(J242,'Offence Database'!$A$7:$C$1360,3, )</f>
        <v>-</v>
      </c>
      <c r="W242" s="10" t="str">
        <f>VLOOKUP(K242,'Offence Database'!$A$7:$C$1360,3, )</f>
        <v>-</v>
      </c>
      <c r="X242" s="10" t="str">
        <f>VLOOKUP(L242,'Offence Database'!$A$7:$C$1360,3, )</f>
        <v>-</v>
      </c>
      <c r="Y242" s="10" t="str">
        <f>VLOOKUP(M242,'Offence Database'!$A$7:$C$1360,3, )</f>
        <v>-</v>
      </c>
      <c r="Z242" s="10" t="str">
        <f>VLOOKUP(N242,'Offence Database'!$A$7:$C$1360,3, )</f>
        <v>-</v>
      </c>
      <c r="AA242" s="10" t="str">
        <f>VLOOKUP(O242,'Offence Database'!$A$7:$C$1360,3, )</f>
        <v>-</v>
      </c>
      <c r="AB242" s="10">
        <f t="shared" ref="AB242:AG242" si="504">IF(V242="Non-Bailable",$AB$1,$AC$1)</f>
        <v>0</v>
      </c>
      <c r="AC242" s="10">
        <f t="shared" si="504"/>
        <v>0</v>
      </c>
      <c r="AD242" s="10">
        <f t="shared" si="504"/>
        <v>0</v>
      </c>
      <c r="AE242" s="10">
        <f t="shared" si="504"/>
        <v>0</v>
      </c>
      <c r="AF242" s="10">
        <f t="shared" si="504"/>
        <v>0</v>
      </c>
      <c r="AG242" s="10">
        <f t="shared" si="504"/>
        <v>0</v>
      </c>
      <c r="AH242" s="10">
        <f t="shared" si="1"/>
        <v>0</v>
      </c>
      <c r="AI242" s="17" t="str">
        <f t="shared" si="2"/>
        <v>Bailable</v>
      </c>
      <c r="AJ242" s="10" t="str">
        <f>VLOOKUP(J242,'Offence Database'!$A$7:$D$1360,4, )</f>
        <v>-</v>
      </c>
      <c r="AK242" s="10" t="str">
        <f>VLOOKUP(K242,'Offence Database'!$A$7:$D$1360,4, )</f>
        <v>-</v>
      </c>
      <c r="AL242" s="10" t="str">
        <f>VLOOKUP(L242,'Offence Database'!$A$7:$D$1360,4, )</f>
        <v>-</v>
      </c>
      <c r="AM242" s="10" t="str">
        <f>VLOOKUP(M242,'Offence Database'!$A$7:$D$1360,4, )</f>
        <v>-</v>
      </c>
      <c r="AN242" s="10" t="str">
        <f>VLOOKUP(N242,'Offence Database'!$A$7:$D$1360,4, )</f>
        <v>-</v>
      </c>
      <c r="AO242" s="10" t="str">
        <f>VLOOKUP(O242,'Offence Database'!$A$7:$D$1360,4, )</f>
        <v>-</v>
      </c>
      <c r="AP242" s="10">
        <f t="shared" ref="AP242:AU242" si="505">IF(AJ242="Non-Compoundable",$AB$1,$AC$1)</f>
        <v>0</v>
      </c>
      <c r="AQ242" s="10">
        <f t="shared" si="505"/>
        <v>0</v>
      </c>
      <c r="AR242" s="10">
        <f t="shared" si="505"/>
        <v>0</v>
      </c>
      <c r="AS242" s="10">
        <f t="shared" si="505"/>
        <v>0</v>
      </c>
      <c r="AT242" s="10">
        <f t="shared" si="505"/>
        <v>0</v>
      </c>
      <c r="AU242" s="10">
        <f t="shared" si="505"/>
        <v>0</v>
      </c>
      <c r="AV242" s="10">
        <f t="shared" si="4"/>
        <v>0</v>
      </c>
      <c r="AW242" s="17" t="str">
        <f t="shared" si="5"/>
        <v>Compoundable</v>
      </c>
      <c r="AX242" s="24"/>
      <c r="AY242" s="26">
        <f t="shared" si="6"/>
        <v>2</v>
      </c>
      <c r="AZ242" s="27">
        <f t="shared" si="7"/>
        <v>60</v>
      </c>
      <c r="BA242" s="28">
        <f t="shared" si="8"/>
        <v>0</v>
      </c>
      <c r="BB242" s="28">
        <f t="shared" ca="1" si="9"/>
        <v>0</v>
      </c>
      <c r="BC242" s="29" t="str">
        <f t="shared" si="10"/>
        <v>YES</v>
      </c>
      <c r="BD242" s="10" t="str">
        <f t="shared" si="11"/>
        <v>YES</v>
      </c>
      <c r="BE242" s="29" t="str">
        <f t="shared" ca="1" si="12"/>
        <v>NO</v>
      </c>
      <c r="BF242" s="29" t="str">
        <f t="shared" ca="1" si="13"/>
        <v>YES</v>
      </c>
      <c r="BG242" s="29" t="str">
        <f t="shared" ca="1" si="14"/>
        <v>YES</v>
      </c>
      <c r="BH242" s="29" t="str">
        <f t="shared" ca="1" si="15"/>
        <v>YES</v>
      </c>
      <c r="BI242" s="10">
        <f t="shared" ca="1" si="16"/>
        <v>1</v>
      </c>
      <c r="BJ242" s="28">
        <f t="shared" si="17"/>
        <v>0</v>
      </c>
      <c r="BK242" s="30">
        <f t="shared" si="18"/>
        <v>0</v>
      </c>
      <c r="BL242" s="31">
        <f t="shared" ca="1" si="19"/>
        <v>-119.72328767123288</v>
      </c>
      <c r="BM242" s="28">
        <f t="shared" si="20"/>
        <v>0</v>
      </c>
      <c r="BN242" s="28">
        <f t="shared" si="21"/>
        <v>0</v>
      </c>
      <c r="BO242" s="30">
        <f t="shared" si="22"/>
        <v>0</v>
      </c>
      <c r="BP242" s="31">
        <f t="shared" ca="1" si="23"/>
        <v>-119.72328767123288</v>
      </c>
      <c r="BQ242" s="32">
        <f t="shared" ca="1" si="24"/>
        <v>119.72328767123288</v>
      </c>
      <c r="BR242" s="32"/>
    </row>
    <row r="243" spans="1:70" ht="12" customHeight="1" x14ac:dyDescent="0.25">
      <c r="A243" s="10">
        <f t="shared" si="25"/>
        <v>242</v>
      </c>
      <c r="B243" s="11"/>
      <c r="C243" s="12"/>
      <c r="D243" s="13"/>
      <c r="E243" s="13"/>
      <c r="F243" s="13"/>
      <c r="G243" s="14"/>
      <c r="H243" s="15"/>
      <c r="I243" s="27"/>
      <c r="J243" s="17"/>
      <c r="K243" s="17"/>
      <c r="L243" s="17"/>
      <c r="M243" s="17"/>
      <c r="N243" s="17"/>
      <c r="O243" s="17"/>
      <c r="P243" s="10" t="str">
        <f>VLOOKUP(J243,'Offence Database'!$A$7:$B$1360,2, )</f>
        <v>-</v>
      </c>
      <c r="Q243" s="10" t="str">
        <f>VLOOKUP(K243,'Offence Database'!$A$7:$B$1360,2, )</f>
        <v>-</v>
      </c>
      <c r="R243" s="10" t="str">
        <f>VLOOKUP(L243,'Offence Database'!$A$7:$B$1360,2, )</f>
        <v>-</v>
      </c>
      <c r="S243" s="10" t="str">
        <f>VLOOKUP(M243,'Offence Database'!$A$7:$B$1360,2, )</f>
        <v>-</v>
      </c>
      <c r="T243" s="10" t="str">
        <f>VLOOKUP(N243,'Offence Database'!$A$7:$B$1360,2, )</f>
        <v>-</v>
      </c>
      <c r="U243" s="10" t="str">
        <f>VLOOKUP(O243,'Offence Database'!$A$7:$B$1360,2, )</f>
        <v>-</v>
      </c>
      <c r="V243" s="10" t="str">
        <f>VLOOKUP(J243,'Offence Database'!$A$7:$C$1360,3, )</f>
        <v>-</v>
      </c>
      <c r="W243" s="10" t="str">
        <f>VLOOKUP(K243,'Offence Database'!$A$7:$C$1360,3, )</f>
        <v>-</v>
      </c>
      <c r="X243" s="10" t="str">
        <f>VLOOKUP(L243,'Offence Database'!$A$7:$C$1360,3, )</f>
        <v>-</v>
      </c>
      <c r="Y243" s="10" t="str">
        <f>VLOOKUP(M243,'Offence Database'!$A$7:$C$1360,3, )</f>
        <v>-</v>
      </c>
      <c r="Z243" s="10" t="str">
        <f>VLOOKUP(N243,'Offence Database'!$A$7:$C$1360,3, )</f>
        <v>-</v>
      </c>
      <c r="AA243" s="10" t="str">
        <f>VLOOKUP(O243,'Offence Database'!$A$7:$C$1360,3, )</f>
        <v>-</v>
      </c>
      <c r="AB243" s="10">
        <f t="shared" ref="AB243:AG243" si="506">IF(V243="Non-Bailable",$AB$1,$AC$1)</f>
        <v>0</v>
      </c>
      <c r="AC243" s="10">
        <f t="shared" si="506"/>
        <v>0</v>
      </c>
      <c r="AD243" s="10">
        <f t="shared" si="506"/>
        <v>0</v>
      </c>
      <c r="AE243" s="10">
        <f t="shared" si="506"/>
        <v>0</v>
      </c>
      <c r="AF243" s="10">
        <f t="shared" si="506"/>
        <v>0</v>
      </c>
      <c r="AG243" s="10">
        <f t="shared" si="506"/>
        <v>0</v>
      </c>
      <c r="AH243" s="10">
        <f t="shared" si="1"/>
        <v>0</v>
      </c>
      <c r="AI243" s="17" t="str">
        <f t="shared" si="2"/>
        <v>Bailable</v>
      </c>
      <c r="AJ243" s="10" t="str">
        <f>VLOOKUP(J243,'Offence Database'!$A$7:$D$1360,4, )</f>
        <v>-</v>
      </c>
      <c r="AK243" s="10" t="str">
        <f>VLOOKUP(K243,'Offence Database'!$A$7:$D$1360,4, )</f>
        <v>-</v>
      </c>
      <c r="AL243" s="10" t="str">
        <f>VLOOKUP(L243,'Offence Database'!$A$7:$D$1360,4, )</f>
        <v>-</v>
      </c>
      <c r="AM243" s="10" t="str">
        <f>VLOOKUP(M243,'Offence Database'!$A$7:$D$1360,4, )</f>
        <v>-</v>
      </c>
      <c r="AN243" s="10" t="str">
        <f>VLOOKUP(N243,'Offence Database'!$A$7:$D$1360,4, )</f>
        <v>-</v>
      </c>
      <c r="AO243" s="10" t="str">
        <f>VLOOKUP(O243,'Offence Database'!$A$7:$D$1360,4, )</f>
        <v>-</v>
      </c>
      <c r="AP243" s="10">
        <f t="shared" ref="AP243:AU243" si="507">IF(AJ243="Non-Compoundable",$AB$1,$AC$1)</f>
        <v>0</v>
      </c>
      <c r="AQ243" s="10">
        <f t="shared" si="507"/>
        <v>0</v>
      </c>
      <c r="AR243" s="10">
        <f t="shared" si="507"/>
        <v>0</v>
      </c>
      <c r="AS243" s="10">
        <f t="shared" si="507"/>
        <v>0</v>
      </c>
      <c r="AT243" s="10">
        <f t="shared" si="507"/>
        <v>0</v>
      </c>
      <c r="AU243" s="10">
        <f t="shared" si="507"/>
        <v>0</v>
      </c>
      <c r="AV243" s="10">
        <f t="shared" si="4"/>
        <v>0</v>
      </c>
      <c r="AW243" s="17" t="str">
        <f t="shared" si="5"/>
        <v>Compoundable</v>
      </c>
      <c r="AX243" s="24"/>
      <c r="AY243" s="26">
        <f t="shared" si="6"/>
        <v>2</v>
      </c>
      <c r="AZ243" s="27">
        <f t="shared" si="7"/>
        <v>60</v>
      </c>
      <c r="BA243" s="28">
        <f t="shared" si="8"/>
        <v>0</v>
      </c>
      <c r="BB243" s="28">
        <f t="shared" ca="1" si="9"/>
        <v>0</v>
      </c>
      <c r="BC243" s="29" t="str">
        <f t="shared" si="10"/>
        <v>YES</v>
      </c>
      <c r="BD243" s="10" t="str">
        <f t="shared" si="11"/>
        <v>YES</v>
      </c>
      <c r="BE243" s="29" t="str">
        <f t="shared" ca="1" si="12"/>
        <v>NO</v>
      </c>
      <c r="BF243" s="29" t="str">
        <f t="shared" ca="1" si="13"/>
        <v>YES</v>
      </c>
      <c r="BG243" s="29" t="str">
        <f t="shared" ca="1" si="14"/>
        <v>YES</v>
      </c>
      <c r="BH243" s="29" t="str">
        <f t="shared" ca="1" si="15"/>
        <v>YES</v>
      </c>
      <c r="BI243" s="10">
        <f t="shared" ca="1" si="16"/>
        <v>1</v>
      </c>
      <c r="BJ243" s="28">
        <f t="shared" si="17"/>
        <v>0</v>
      </c>
      <c r="BK243" s="30">
        <f t="shared" si="18"/>
        <v>0</v>
      </c>
      <c r="BL243" s="31">
        <f t="shared" ca="1" si="19"/>
        <v>-119.72328767123288</v>
      </c>
      <c r="BM243" s="28">
        <f t="shared" si="20"/>
        <v>0</v>
      </c>
      <c r="BN243" s="28">
        <f t="shared" si="21"/>
        <v>0</v>
      </c>
      <c r="BO243" s="30">
        <f t="shared" si="22"/>
        <v>0</v>
      </c>
      <c r="BP243" s="31">
        <f t="shared" ca="1" si="23"/>
        <v>-119.72328767123288</v>
      </c>
      <c r="BQ243" s="32">
        <f t="shared" ca="1" si="24"/>
        <v>119.72328767123288</v>
      </c>
      <c r="BR243" s="32"/>
    </row>
    <row r="244" spans="1:70" ht="12" customHeight="1" x14ac:dyDescent="0.25">
      <c r="A244" s="10">
        <f t="shared" si="25"/>
        <v>243</v>
      </c>
      <c r="B244" s="11"/>
      <c r="C244" s="12"/>
      <c r="D244" s="13"/>
      <c r="E244" s="13"/>
      <c r="F244" s="13"/>
      <c r="G244" s="14"/>
      <c r="H244" s="15"/>
      <c r="I244" s="27"/>
      <c r="J244" s="17"/>
      <c r="K244" s="17"/>
      <c r="L244" s="17"/>
      <c r="M244" s="17"/>
      <c r="N244" s="17"/>
      <c r="O244" s="17"/>
      <c r="P244" s="10" t="str">
        <f>VLOOKUP(J244,'Offence Database'!$A$7:$B$1360,2, )</f>
        <v>-</v>
      </c>
      <c r="Q244" s="10" t="str">
        <f>VLOOKUP(K244,'Offence Database'!$A$7:$B$1360,2, )</f>
        <v>-</v>
      </c>
      <c r="R244" s="10" t="str">
        <f>VLOOKUP(L244,'Offence Database'!$A$7:$B$1360,2, )</f>
        <v>-</v>
      </c>
      <c r="S244" s="10" t="str">
        <f>VLOOKUP(M244,'Offence Database'!$A$7:$B$1360,2, )</f>
        <v>-</v>
      </c>
      <c r="T244" s="10" t="str">
        <f>VLOOKUP(N244,'Offence Database'!$A$7:$B$1360,2, )</f>
        <v>-</v>
      </c>
      <c r="U244" s="10" t="str">
        <f>VLOOKUP(O244,'Offence Database'!$A$7:$B$1360,2, )</f>
        <v>-</v>
      </c>
      <c r="V244" s="10" t="str">
        <f>VLOOKUP(J244,'Offence Database'!$A$7:$C$1360,3, )</f>
        <v>-</v>
      </c>
      <c r="W244" s="10" t="str">
        <f>VLOOKUP(K244,'Offence Database'!$A$7:$C$1360,3, )</f>
        <v>-</v>
      </c>
      <c r="X244" s="10" t="str">
        <f>VLOOKUP(L244,'Offence Database'!$A$7:$C$1360,3, )</f>
        <v>-</v>
      </c>
      <c r="Y244" s="10" t="str">
        <f>VLOOKUP(M244,'Offence Database'!$A$7:$C$1360,3, )</f>
        <v>-</v>
      </c>
      <c r="Z244" s="10" t="str">
        <f>VLOOKUP(N244,'Offence Database'!$A$7:$C$1360,3, )</f>
        <v>-</v>
      </c>
      <c r="AA244" s="10" t="str">
        <f>VLOOKUP(O244,'Offence Database'!$A$7:$C$1360,3, )</f>
        <v>-</v>
      </c>
      <c r="AB244" s="10">
        <f t="shared" ref="AB244:AG244" si="508">IF(V244="Non-Bailable",$AB$1,$AC$1)</f>
        <v>0</v>
      </c>
      <c r="AC244" s="10">
        <f t="shared" si="508"/>
        <v>0</v>
      </c>
      <c r="AD244" s="10">
        <f t="shared" si="508"/>
        <v>0</v>
      </c>
      <c r="AE244" s="10">
        <f t="shared" si="508"/>
        <v>0</v>
      </c>
      <c r="AF244" s="10">
        <f t="shared" si="508"/>
        <v>0</v>
      </c>
      <c r="AG244" s="10">
        <f t="shared" si="508"/>
        <v>0</v>
      </c>
      <c r="AH244" s="10">
        <f t="shared" si="1"/>
        <v>0</v>
      </c>
      <c r="AI244" s="17" t="str">
        <f t="shared" si="2"/>
        <v>Bailable</v>
      </c>
      <c r="AJ244" s="10" t="str">
        <f>VLOOKUP(J244,'Offence Database'!$A$7:$D$1360,4, )</f>
        <v>-</v>
      </c>
      <c r="AK244" s="10" t="str">
        <f>VLOOKUP(K244,'Offence Database'!$A$7:$D$1360,4, )</f>
        <v>-</v>
      </c>
      <c r="AL244" s="10" t="str">
        <f>VLOOKUP(L244,'Offence Database'!$A$7:$D$1360,4, )</f>
        <v>-</v>
      </c>
      <c r="AM244" s="10" t="str">
        <f>VLOOKUP(M244,'Offence Database'!$A$7:$D$1360,4, )</f>
        <v>-</v>
      </c>
      <c r="AN244" s="10" t="str">
        <f>VLOOKUP(N244,'Offence Database'!$A$7:$D$1360,4, )</f>
        <v>-</v>
      </c>
      <c r="AO244" s="10" t="str">
        <f>VLOOKUP(O244,'Offence Database'!$A$7:$D$1360,4, )</f>
        <v>-</v>
      </c>
      <c r="AP244" s="10">
        <f t="shared" ref="AP244:AU244" si="509">IF(AJ244="Non-Compoundable",$AB$1,$AC$1)</f>
        <v>0</v>
      </c>
      <c r="AQ244" s="10">
        <f t="shared" si="509"/>
        <v>0</v>
      </c>
      <c r="AR244" s="10">
        <f t="shared" si="509"/>
        <v>0</v>
      </c>
      <c r="AS244" s="10">
        <f t="shared" si="509"/>
        <v>0</v>
      </c>
      <c r="AT244" s="10">
        <f t="shared" si="509"/>
        <v>0</v>
      </c>
      <c r="AU244" s="10">
        <f t="shared" si="509"/>
        <v>0</v>
      </c>
      <c r="AV244" s="10">
        <f t="shared" si="4"/>
        <v>0</v>
      </c>
      <c r="AW244" s="17" t="str">
        <f t="shared" si="5"/>
        <v>Compoundable</v>
      </c>
      <c r="AX244" s="24"/>
      <c r="AY244" s="26">
        <f t="shared" si="6"/>
        <v>2</v>
      </c>
      <c r="AZ244" s="27">
        <f t="shared" si="7"/>
        <v>60</v>
      </c>
      <c r="BA244" s="28">
        <f t="shared" si="8"/>
        <v>0</v>
      </c>
      <c r="BB244" s="28">
        <f t="shared" ca="1" si="9"/>
        <v>0</v>
      </c>
      <c r="BC244" s="29" t="str">
        <f t="shared" si="10"/>
        <v>YES</v>
      </c>
      <c r="BD244" s="10" t="str">
        <f t="shared" si="11"/>
        <v>YES</v>
      </c>
      <c r="BE244" s="29" t="str">
        <f t="shared" ca="1" si="12"/>
        <v>NO</v>
      </c>
      <c r="BF244" s="29" t="str">
        <f t="shared" ca="1" si="13"/>
        <v>YES</v>
      </c>
      <c r="BG244" s="29" t="str">
        <f t="shared" ca="1" si="14"/>
        <v>YES</v>
      </c>
      <c r="BH244" s="29" t="str">
        <f t="shared" ca="1" si="15"/>
        <v>YES</v>
      </c>
      <c r="BI244" s="10">
        <f t="shared" ca="1" si="16"/>
        <v>1</v>
      </c>
      <c r="BJ244" s="28">
        <f t="shared" si="17"/>
        <v>0</v>
      </c>
      <c r="BK244" s="30">
        <f t="shared" si="18"/>
        <v>0</v>
      </c>
      <c r="BL244" s="31">
        <f t="shared" ca="1" si="19"/>
        <v>-119.72328767123288</v>
      </c>
      <c r="BM244" s="28">
        <f t="shared" si="20"/>
        <v>0</v>
      </c>
      <c r="BN244" s="28">
        <f t="shared" si="21"/>
        <v>0</v>
      </c>
      <c r="BO244" s="30">
        <f t="shared" si="22"/>
        <v>0</v>
      </c>
      <c r="BP244" s="31">
        <f t="shared" ca="1" si="23"/>
        <v>-119.72328767123288</v>
      </c>
      <c r="BQ244" s="32">
        <f t="shared" ca="1" si="24"/>
        <v>119.72328767123288</v>
      </c>
      <c r="BR244" s="32"/>
    </row>
    <row r="245" spans="1:70" ht="12" customHeight="1" x14ac:dyDescent="0.25">
      <c r="A245" s="10">
        <f t="shared" si="25"/>
        <v>244</v>
      </c>
      <c r="B245" s="11"/>
      <c r="C245" s="12"/>
      <c r="D245" s="13"/>
      <c r="E245" s="13"/>
      <c r="F245" s="13"/>
      <c r="G245" s="14"/>
      <c r="H245" s="15"/>
      <c r="I245" s="27"/>
      <c r="J245" s="17"/>
      <c r="K245" s="17"/>
      <c r="L245" s="17"/>
      <c r="M245" s="17"/>
      <c r="N245" s="17"/>
      <c r="O245" s="17"/>
      <c r="P245" s="10" t="str">
        <f>VLOOKUP(J245,'Offence Database'!$A$7:$B$1360,2, )</f>
        <v>-</v>
      </c>
      <c r="Q245" s="10" t="str">
        <f>VLOOKUP(K245,'Offence Database'!$A$7:$B$1360,2, )</f>
        <v>-</v>
      </c>
      <c r="R245" s="10" t="str">
        <f>VLOOKUP(L245,'Offence Database'!$A$7:$B$1360,2, )</f>
        <v>-</v>
      </c>
      <c r="S245" s="10" t="str">
        <f>VLOOKUP(M245,'Offence Database'!$A$7:$B$1360,2, )</f>
        <v>-</v>
      </c>
      <c r="T245" s="10" t="str">
        <f>VLOOKUP(N245,'Offence Database'!$A$7:$B$1360,2, )</f>
        <v>-</v>
      </c>
      <c r="U245" s="10" t="str">
        <f>VLOOKUP(O245,'Offence Database'!$A$7:$B$1360,2, )</f>
        <v>-</v>
      </c>
      <c r="V245" s="10" t="str">
        <f>VLOOKUP(J245,'Offence Database'!$A$7:$C$1360,3, )</f>
        <v>-</v>
      </c>
      <c r="W245" s="10" t="str">
        <f>VLOOKUP(K245,'Offence Database'!$A$7:$C$1360,3, )</f>
        <v>-</v>
      </c>
      <c r="X245" s="10" t="str">
        <f>VLOOKUP(L245,'Offence Database'!$A$7:$C$1360,3, )</f>
        <v>-</v>
      </c>
      <c r="Y245" s="10" t="str">
        <f>VLOOKUP(M245,'Offence Database'!$A$7:$C$1360,3, )</f>
        <v>-</v>
      </c>
      <c r="Z245" s="10" t="str">
        <f>VLOOKUP(N245,'Offence Database'!$A$7:$C$1360,3, )</f>
        <v>-</v>
      </c>
      <c r="AA245" s="10" t="str">
        <f>VLOOKUP(O245,'Offence Database'!$A$7:$C$1360,3, )</f>
        <v>-</v>
      </c>
      <c r="AB245" s="10">
        <f t="shared" ref="AB245:AG245" si="510">IF(V245="Non-Bailable",$AB$1,$AC$1)</f>
        <v>0</v>
      </c>
      <c r="AC245" s="10">
        <f t="shared" si="510"/>
        <v>0</v>
      </c>
      <c r="AD245" s="10">
        <f t="shared" si="510"/>
        <v>0</v>
      </c>
      <c r="AE245" s="10">
        <f t="shared" si="510"/>
        <v>0</v>
      </c>
      <c r="AF245" s="10">
        <f t="shared" si="510"/>
        <v>0</v>
      </c>
      <c r="AG245" s="10">
        <f t="shared" si="510"/>
        <v>0</v>
      </c>
      <c r="AH245" s="10">
        <f t="shared" si="1"/>
        <v>0</v>
      </c>
      <c r="AI245" s="17" t="str">
        <f t="shared" si="2"/>
        <v>Bailable</v>
      </c>
      <c r="AJ245" s="10" t="str">
        <f>VLOOKUP(J245,'Offence Database'!$A$7:$D$1360,4, )</f>
        <v>-</v>
      </c>
      <c r="AK245" s="10" t="str">
        <f>VLOOKUP(K245,'Offence Database'!$A$7:$D$1360,4, )</f>
        <v>-</v>
      </c>
      <c r="AL245" s="10" t="str">
        <f>VLOOKUP(L245,'Offence Database'!$A$7:$D$1360,4, )</f>
        <v>-</v>
      </c>
      <c r="AM245" s="10" t="str">
        <f>VLOOKUP(M245,'Offence Database'!$A$7:$D$1360,4, )</f>
        <v>-</v>
      </c>
      <c r="AN245" s="10" t="str">
        <f>VLOOKUP(N245,'Offence Database'!$A$7:$D$1360,4, )</f>
        <v>-</v>
      </c>
      <c r="AO245" s="10" t="str">
        <f>VLOOKUP(O245,'Offence Database'!$A$7:$D$1360,4, )</f>
        <v>-</v>
      </c>
      <c r="AP245" s="10">
        <f t="shared" ref="AP245:AU245" si="511">IF(AJ245="Non-Compoundable",$AB$1,$AC$1)</f>
        <v>0</v>
      </c>
      <c r="AQ245" s="10">
        <f t="shared" si="511"/>
        <v>0</v>
      </c>
      <c r="AR245" s="10">
        <f t="shared" si="511"/>
        <v>0</v>
      </c>
      <c r="AS245" s="10">
        <f t="shared" si="511"/>
        <v>0</v>
      </c>
      <c r="AT245" s="10">
        <f t="shared" si="511"/>
        <v>0</v>
      </c>
      <c r="AU245" s="10">
        <f t="shared" si="511"/>
        <v>0</v>
      </c>
      <c r="AV245" s="10">
        <f t="shared" si="4"/>
        <v>0</v>
      </c>
      <c r="AW245" s="17" t="str">
        <f t="shared" si="5"/>
        <v>Compoundable</v>
      </c>
      <c r="AX245" s="24"/>
      <c r="AY245" s="26">
        <f t="shared" si="6"/>
        <v>2</v>
      </c>
      <c r="AZ245" s="27">
        <f t="shared" si="7"/>
        <v>60</v>
      </c>
      <c r="BA245" s="28">
        <f t="shared" si="8"/>
        <v>0</v>
      </c>
      <c r="BB245" s="28">
        <f t="shared" ca="1" si="9"/>
        <v>0</v>
      </c>
      <c r="BC245" s="29" t="str">
        <f t="shared" si="10"/>
        <v>YES</v>
      </c>
      <c r="BD245" s="10" t="str">
        <f t="shared" si="11"/>
        <v>YES</v>
      </c>
      <c r="BE245" s="29" t="str">
        <f t="shared" ca="1" si="12"/>
        <v>NO</v>
      </c>
      <c r="BF245" s="29" t="str">
        <f t="shared" ca="1" si="13"/>
        <v>YES</v>
      </c>
      <c r="BG245" s="29" t="str">
        <f t="shared" ca="1" si="14"/>
        <v>YES</v>
      </c>
      <c r="BH245" s="29" t="str">
        <f t="shared" ca="1" si="15"/>
        <v>YES</v>
      </c>
      <c r="BI245" s="10">
        <f t="shared" ca="1" si="16"/>
        <v>1</v>
      </c>
      <c r="BJ245" s="28">
        <f t="shared" si="17"/>
        <v>0</v>
      </c>
      <c r="BK245" s="30">
        <f t="shared" si="18"/>
        <v>0</v>
      </c>
      <c r="BL245" s="31">
        <f t="shared" ca="1" si="19"/>
        <v>-119.72328767123288</v>
      </c>
      <c r="BM245" s="28">
        <f t="shared" si="20"/>
        <v>0</v>
      </c>
      <c r="BN245" s="28">
        <f t="shared" si="21"/>
        <v>0</v>
      </c>
      <c r="BO245" s="30">
        <f t="shared" si="22"/>
        <v>0</v>
      </c>
      <c r="BP245" s="31">
        <f t="shared" ca="1" si="23"/>
        <v>-119.72328767123288</v>
      </c>
      <c r="BQ245" s="32">
        <f t="shared" ca="1" si="24"/>
        <v>119.72328767123288</v>
      </c>
      <c r="BR245" s="32"/>
    </row>
    <row r="246" spans="1:70" ht="12" customHeight="1" x14ac:dyDescent="0.25">
      <c r="A246" s="10">
        <f t="shared" si="25"/>
        <v>245</v>
      </c>
      <c r="B246" s="11"/>
      <c r="C246" s="12"/>
      <c r="D246" s="13"/>
      <c r="E246" s="13"/>
      <c r="F246" s="13"/>
      <c r="G246" s="14"/>
      <c r="H246" s="15"/>
      <c r="I246" s="27"/>
      <c r="J246" s="17"/>
      <c r="K246" s="17"/>
      <c r="L246" s="17"/>
      <c r="M246" s="17"/>
      <c r="N246" s="17"/>
      <c r="O246" s="17"/>
      <c r="P246" s="10" t="str">
        <f>VLOOKUP(J246,'Offence Database'!$A$7:$B$1360,2, )</f>
        <v>-</v>
      </c>
      <c r="Q246" s="10" t="str">
        <f>VLOOKUP(K246,'Offence Database'!$A$7:$B$1360,2, )</f>
        <v>-</v>
      </c>
      <c r="R246" s="10" t="str">
        <f>VLOOKUP(L246,'Offence Database'!$A$7:$B$1360,2, )</f>
        <v>-</v>
      </c>
      <c r="S246" s="10" t="str">
        <f>VLOOKUP(M246,'Offence Database'!$A$7:$B$1360,2, )</f>
        <v>-</v>
      </c>
      <c r="T246" s="10" t="str">
        <f>VLOOKUP(N246,'Offence Database'!$A$7:$B$1360,2, )</f>
        <v>-</v>
      </c>
      <c r="U246" s="10" t="str">
        <f>VLOOKUP(O246,'Offence Database'!$A$7:$B$1360,2, )</f>
        <v>-</v>
      </c>
      <c r="V246" s="10" t="str">
        <f>VLOOKUP(J246,'Offence Database'!$A$7:$C$1360,3, )</f>
        <v>-</v>
      </c>
      <c r="W246" s="10" t="str">
        <f>VLOOKUP(K246,'Offence Database'!$A$7:$C$1360,3, )</f>
        <v>-</v>
      </c>
      <c r="X246" s="10" t="str">
        <f>VLOOKUP(L246,'Offence Database'!$A$7:$C$1360,3, )</f>
        <v>-</v>
      </c>
      <c r="Y246" s="10" t="str">
        <f>VLOOKUP(M246,'Offence Database'!$A$7:$C$1360,3, )</f>
        <v>-</v>
      </c>
      <c r="Z246" s="10" t="str">
        <f>VLOOKUP(N246,'Offence Database'!$A$7:$C$1360,3, )</f>
        <v>-</v>
      </c>
      <c r="AA246" s="10" t="str">
        <f>VLOOKUP(O246,'Offence Database'!$A$7:$C$1360,3, )</f>
        <v>-</v>
      </c>
      <c r="AB246" s="10">
        <f t="shared" ref="AB246:AG246" si="512">IF(V246="Non-Bailable",$AB$1,$AC$1)</f>
        <v>0</v>
      </c>
      <c r="AC246" s="10">
        <f t="shared" si="512"/>
        <v>0</v>
      </c>
      <c r="AD246" s="10">
        <f t="shared" si="512"/>
        <v>0</v>
      </c>
      <c r="AE246" s="10">
        <f t="shared" si="512"/>
        <v>0</v>
      </c>
      <c r="AF246" s="10">
        <f t="shared" si="512"/>
        <v>0</v>
      </c>
      <c r="AG246" s="10">
        <f t="shared" si="512"/>
        <v>0</v>
      </c>
      <c r="AH246" s="10">
        <f t="shared" si="1"/>
        <v>0</v>
      </c>
      <c r="AI246" s="17" t="str">
        <f t="shared" si="2"/>
        <v>Bailable</v>
      </c>
      <c r="AJ246" s="10" t="str">
        <f>VLOOKUP(J246,'Offence Database'!$A$7:$D$1360,4, )</f>
        <v>-</v>
      </c>
      <c r="AK246" s="10" t="str">
        <f>VLOOKUP(K246,'Offence Database'!$A$7:$D$1360,4, )</f>
        <v>-</v>
      </c>
      <c r="AL246" s="10" t="str">
        <f>VLOOKUP(L246,'Offence Database'!$A$7:$D$1360,4, )</f>
        <v>-</v>
      </c>
      <c r="AM246" s="10" t="str">
        <f>VLOOKUP(M246,'Offence Database'!$A$7:$D$1360,4, )</f>
        <v>-</v>
      </c>
      <c r="AN246" s="10" t="str">
        <f>VLOOKUP(N246,'Offence Database'!$A$7:$D$1360,4, )</f>
        <v>-</v>
      </c>
      <c r="AO246" s="10" t="str">
        <f>VLOOKUP(O246,'Offence Database'!$A$7:$D$1360,4, )</f>
        <v>-</v>
      </c>
      <c r="AP246" s="10">
        <f t="shared" ref="AP246:AU246" si="513">IF(AJ246="Non-Compoundable",$AB$1,$AC$1)</f>
        <v>0</v>
      </c>
      <c r="AQ246" s="10">
        <f t="shared" si="513"/>
        <v>0</v>
      </c>
      <c r="AR246" s="10">
        <f t="shared" si="513"/>
        <v>0</v>
      </c>
      <c r="AS246" s="10">
        <f t="shared" si="513"/>
        <v>0</v>
      </c>
      <c r="AT246" s="10">
        <f t="shared" si="513"/>
        <v>0</v>
      </c>
      <c r="AU246" s="10">
        <f t="shared" si="513"/>
        <v>0</v>
      </c>
      <c r="AV246" s="10">
        <f t="shared" si="4"/>
        <v>0</v>
      </c>
      <c r="AW246" s="17" t="str">
        <f t="shared" si="5"/>
        <v>Compoundable</v>
      </c>
      <c r="AX246" s="24"/>
      <c r="AY246" s="26">
        <f t="shared" si="6"/>
        <v>2</v>
      </c>
      <c r="AZ246" s="27">
        <f t="shared" si="7"/>
        <v>60</v>
      </c>
      <c r="BA246" s="28">
        <f t="shared" si="8"/>
        <v>0</v>
      </c>
      <c r="BB246" s="28">
        <f t="shared" ca="1" si="9"/>
        <v>0</v>
      </c>
      <c r="BC246" s="29" t="str">
        <f t="shared" si="10"/>
        <v>YES</v>
      </c>
      <c r="BD246" s="10" t="str">
        <f t="shared" si="11"/>
        <v>YES</v>
      </c>
      <c r="BE246" s="29" t="str">
        <f t="shared" ca="1" si="12"/>
        <v>NO</v>
      </c>
      <c r="BF246" s="29" t="str">
        <f t="shared" ca="1" si="13"/>
        <v>YES</v>
      </c>
      <c r="BG246" s="29" t="str">
        <f t="shared" ca="1" si="14"/>
        <v>YES</v>
      </c>
      <c r="BH246" s="29" t="str">
        <f t="shared" ca="1" si="15"/>
        <v>YES</v>
      </c>
      <c r="BI246" s="10">
        <f t="shared" ca="1" si="16"/>
        <v>1</v>
      </c>
      <c r="BJ246" s="28">
        <f t="shared" si="17"/>
        <v>0</v>
      </c>
      <c r="BK246" s="30">
        <f t="shared" si="18"/>
        <v>0</v>
      </c>
      <c r="BL246" s="31">
        <f t="shared" ca="1" si="19"/>
        <v>-119.72328767123288</v>
      </c>
      <c r="BM246" s="28">
        <f t="shared" si="20"/>
        <v>0</v>
      </c>
      <c r="BN246" s="28">
        <f t="shared" si="21"/>
        <v>0</v>
      </c>
      <c r="BO246" s="30">
        <f t="shared" si="22"/>
        <v>0</v>
      </c>
      <c r="BP246" s="31">
        <f t="shared" ca="1" si="23"/>
        <v>-119.72328767123288</v>
      </c>
      <c r="BQ246" s="32">
        <f t="shared" ca="1" si="24"/>
        <v>119.72328767123288</v>
      </c>
      <c r="BR246" s="32"/>
    </row>
    <row r="247" spans="1:70" ht="12" customHeight="1" x14ac:dyDescent="0.25">
      <c r="A247" s="10">
        <f t="shared" si="25"/>
        <v>246</v>
      </c>
      <c r="B247" s="11"/>
      <c r="C247" s="12"/>
      <c r="D247" s="13"/>
      <c r="E247" s="13"/>
      <c r="F247" s="13"/>
      <c r="G247" s="14"/>
      <c r="H247" s="15"/>
      <c r="I247" s="27"/>
      <c r="J247" s="17"/>
      <c r="K247" s="17"/>
      <c r="L247" s="17"/>
      <c r="M247" s="17"/>
      <c r="N247" s="17"/>
      <c r="O247" s="17"/>
      <c r="P247" s="10" t="str">
        <f>VLOOKUP(J247,'Offence Database'!$A$7:$B$1360,2, )</f>
        <v>-</v>
      </c>
      <c r="Q247" s="10" t="str">
        <f>VLOOKUP(K247,'Offence Database'!$A$7:$B$1360,2, )</f>
        <v>-</v>
      </c>
      <c r="R247" s="10" t="str">
        <f>VLOOKUP(L247,'Offence Database'!$A$7:$B$1360,2, )</f>
        <v>-</v>
      </c>
      <c r="S247" s="10" t="str">
        <f>VLOOKUP(M247,'Offence Database'!$A$7:$B$1360,2, )</f>
        <v>-</v>
      </c>
      <c r="T247" s="10" t="str">
        <f>VLOOKUP(N247,'Offence Database'!$A$7:$B$1360,2, )</f>
        <v>-</v>
      </c>
      <c r="U247" s="10" t="str">
        <f>VLOOKUP(O247,'Offence Database'!$A$7:$B$1360,2, )</f>
        <v>-</v>
      </c>
      <c r="V247" s="10" t="str">
        <f>VLOOKUP(J247,'Offence Database'!$A$7:$C$1360,3, )</f>
        <v>-</v>
      </c>
      <c r="W247" s="10" t="str">
        <f>VLOOKUP(K247,'Offence Database'!$A$7:$C$1360,3, )</f>
        <v>-</v>
      </c>
      <c r="X247" s="10" t="str">
        <f>VLOOKUP(L247,'Offence Database'!$A$7:$C$1360,3, )</f>
        <v>-</v>
      </c>
      <c r="Y247" s="10" t="str">
        <f>VLOOKUP(M247,'Offence Database'!$A$7:$C$1360,3, )</f>
        <v>-</v>
      </c>
      <c r="Z247" s="10" t="str">
        <f>VLOOKUP(N247,'Offence Database'!$A$7:$C$1360,3, )</f>
        <v>-</v>
      </c>
      <c r="AA247" s="10" t="str">
        <f>VLOOKUP(O247,'Offence Database'!$A$7:$C$1360,3, )</f>
        <v>-</v>
      </c>
      <c r="AB247" s="10">
        <f t="shared" ref="AB247:AG247" si="514">IF(V247="Non-Bailable",$AB$1,$AC$1)</f>
        <v>0</v>
      </c>
      <c r="AC247" s="10">
        <f t="shared" si="514"/>
        <v>0</v>
      </c>
      <c r="AD247" s="10">
        <f t="shared" si="514"/>
        <v>0</v>
      </c>
      <c r="AE247" s="10">
        <f t="shared" si="514"/>
        <v>0</v>
      </c>
      <c r="AF247" s="10">
        <f t="shared" si="514"/>
        <v>0</v>
      </c>
      <c r="AG247" s="10">
        <f t="shared" si="514"/>
        <v>0</v>
      </c>
      <c r="AH247" s="10">
        <f t="shared" si="1"/>
        <v>0</v>
      </c>
      <c r="AI247" s="17" t="str">
        <f t="shared" si="2"/>
        <v>Bailable</v>
      </c>
      <c r="AJ247" s="10" t="str">
        <f>VLOOKUP(J247,'Offence Database'!$A$7:$D$1360,4, )</f>
        <v>-</v>
      </c>
      <c r="AK247" s="10" t="str">
        <f>VLOOKUP(K247,'Offence Database'!$A$7:$D$1360,4, )</f>
        <v>-</v>
      </c>
      <c r="AL247" s="10" t="str">
        <f>VLOOKUP(L247,'Offence Database'!$A$7:$D$1360,4, )</f>
        <v>-</v>
      </c>
      <c r="AM247" s="10" t="str">
        <f>VLOOKUP(M247,'Offence Database'!$A$7:$D$1360,4, )</f>
        <v>-</v>
      </c>
      <c r="AN247" s="10" t="str">
        <f>VLOOKUP(N247,'Offence Database'!$A$7:$D$1360,4, )</f>
        <v>-</v>
      </c>
      <c r="AO247" s="10" t="str">
        <f>VLOOKUP(O247,'Offence Database'!$A$7:$D$1360,4, )</f>
        <v>-</v>
      </c>
      <c r="AP247" s="10">
        <f t="shared" ref="AP247:AU247" si="515">IF(AJ247="Non-Compoundable",$AB$1,$AC$1)</f>
        <v>0</v>
      </c>
      <c r="AQ247" s="10">
        <f t="shared" si="515"/>
        <v>0</v>
      </c>
      <c r="AR247" s="10">
        <f t="shared" si="515"/>
        <v>0</v>
      </c>
      <c r="AS247" s="10">
        <f t="shared" si="515"/>
        <v>0</v>
      </c>
      <c r="AT247" s="10">
        <f t="shared" si="515"/>
        <v>0</v>
      </c>
      <c r="AU247" s="10">
        <f t="shared" si="515"/>
        <v>0</v>
      </c>
      <c r="AV247" s="10">
        <f t="shared" si="4"/>
        <v>0</v>
      </c>
      <c r="AW247" s="17" t="str">
        <f t="shared" si="5"/>
        <v>Compoundable</v>
      </c>
      <c r="AX247" s="24"/>
      <c r="AY247" s="26">
        <f t="shared" si="6"/>
        <v>2</v>
      </c>
      <c r="AZ247" s="27">
        <f t="shared" si="7"/>
        <v>60</v>
      </c>
      <c r="BA247" s="28">
        <f t="shared" si="8"/>
        <v>0</v>
      </c>
      <c r="BB247" s="28">
        <f t="shared" ca="1" si="9"/>
        <v>0</v>
      </c>
      <c r="BC247" s="29" t="str">
        <f t="shared" si="10"/>
        <v>YES</v>
      </c>
      <c r="BD247" s="10" t="str">
        <f t="shared" si="11"/>
        <v>YES</v>
      </c>
      <c r="BE247" s="29" t="str">
        <f t="shared" ca="1" si="12"/>
        <v>NO</v>
      </c>
      <c r="BF247" s="29" t="str">
        <f t="shared" ca="1" si="13"/>
        <v>YES</v>
      </c>
      <c r="BG247" s="29" t="str">
        <f t="shared" ca="1" si="14"/>
        <v>YES</v>
      </c>
      <c r="BH247" s="29" t="str">
        <f t="shared" ca="1" si="15"/>
        <v>YES</v>
      </c>
      <c r="BI247" s="10">
        <f t="shared" ca="1" si="16"/>
        <v>1</v>
      </c>
      <c r="BJ247" s="28">
        <f t="shared" si="17"/>
        <v>0</v>
      </c>
      <c r="BK247" s="30">
        <f t="shared" si="18"/>
        <v>0</v>
      </c>
      <c r="BL247" s="31">
        <f t="shared" ca="1" si="19"/>
        <v>-119.72328767123288</v>
      </c>
      <c r="BM247" s="28">
        <f t="shared" si="20"/>
        <v>0</v>
      </c>
      <c r="BN247" s="28">
        <f t="shared" si="21"/>
        <v>0</v>
      </c>
      <c r="BO247" s="30">
        <f t="shared" si="22"/>
        <v>0</v>
      </c>
      <c r="BP247" s="31">
        <f t="shared" ca="1" si="23"/>
        <v>-119.72328767123288</v>
      </c>
      <c r="BQ247" s="32">
        <f t="shared" ca="1" si="24"/>
        <v>119.72328767123288</v>
      </c>
      <c r="BR247" s="32"/>
    </row>
    <row r="248" spans="1:70" ht="12" customHeight="1" x14ac:dyDescent="0.25">
      <c r="A248" s="10">
        <f t="shared" si="25"/>
        <v>247</v>
      </c>
      <c r="B248" s="11"/>
      <c r="C248" s="12"/>
      <c r="D248" s="13"/>
      <c r="E248" s="13"/>
      <c r="F248" s="13"/>
      <c r="G248" s="14"/>
      <c r="H248" s="15"/>
      <c r="I248" s="27"/>
      <c r="J248" s="17"/>
      <c r="K248" s="17"/>
      <c r="L248" s="17"/>
      <c r="M248" s="17"/>
      <c r="N248" s="17"/>
      <c r="O248" s="17"/>
      <c r="P248" s="10" t="str">
        <f>VLOOKUP(J248,'Offence Database'!$A$7:$B$1360,2, )</f>
        <v>-</v>
      </c>
      <c r="Q248" s="10" t="str">
        <f>VLOOKUP(K248,'Offence Database'!$A$7:$B$1360,2, )</f>
        <v>-</v>
      </c>
      <c r="R248" s="10" t="str">
        <f>VLOOKUP(L248,'Offence Database'!$A$7:$B$1360,2, )</f>
        <v>-</v>
      </c>
      <c r="S248" s="10" t="str">
        <f>VLOOKUP(M248,'Offence Database'!$A$7:$B$1360,2, )</f>
        <v>-</v>
      </c>
      <c r="T248" s="10" t="str">
        <f>VLOOKUP(N248,'Offence Database'!$A$7:$B$1360,2, )</f>
        <v>-</v>
      </c>
      <c r="U248" s="10" t="str">
        <f>VLOOKUP(O248,'Offence Database'!$A$7:$B$1360,2, )</f>
        <v>-</v>
      </c>
      <c r="V248" s="10" t="str">
        <f>VLOOKUP(J248,'Offence Database'!$A$7:$C$1360,3, )</f>
        <v>-</v>
      </c>
      <c r="W248" s="10" t="str">
        <f>VLOOKUP(K248,'Offence Database'!$A$7:$C$1360,3, )</f>
        <v>-</v>
      </c>
      <c r="X248" s="10" t="str">
        <f>VLOOKUP(L248,'Offence Database'!$A$7:$C$1360,3, )</f>
        <v>-</v>
      </c>
      <c r="Y248" s="10" t="str">
        <f>VLOOKUP(M248,'Offence Database'!$A$7:$C$1360,3, )</f>
        <v>-</v>
      </c>
      <c r="Z248" s="10" t="str">
        <f>VLOOKUP(N248,'Offence Database'!$A$7:$C$1360,3, )</f>
        <v>-</v>
      </c>
      <c r="AA248" s="10" t="str">
        <f>VLOOKUP(O248,'Offence Database'!$A$7:$C$1360,3, )</f>
        <v>-</v>
      </c>
      <c r="AB248" s="10">
        <f t="shared" ref="AB248:AG248" si="516">IF(V248="Non-Bailable",$AB$1,$AC$1)</f>
        <v>0</v>
      </c>
      <c r="AC248" s="10">
        <f t="shared" si="516"/>
        <v>0</v>
      </c>
      <c r="AD248" s="10">
        <f t="shared" si="516"/>
        <v>0</v>
      </c>
      <c r="AE248" s="10">
        <f t="shared" si="516"/>
        <v>0</v>
      </c>
      <c r="AF248" s="10">
        <f t="shared" si="516"/>
        <v>0</v>
      </c>
      <c r="AG248" s="10">
        <f t="shared" si="516"/>
        <v>0</v>
      </c>
      <c r="AH248" s="10">
        <f t="shared" si="1"/>
        <v>0</v>
      </c>
      <c r="AI248" s="17" t="str">
        <f t="shared" si="2"/>
        <v>Bailable</v>
      </c>
      <c r="AJ248" s="10" t="str">
        <f>VLOOKUP(J248,'Offence Database'!$A$7:$D$1360,4, )</f>
        <v>-</v>
      </c>
      <c r="AK248" s="10" t="str">
        <f>VLOOKUP(K248,'Offence Database'!$A$7:$D$1360,4, )</f>
        <v>-</v>
      </c>
      <c r="AL248" s="10" t="str">
        <f>VLOOKUP(L248,'Offence Database'!$A$7:$D$1360,4, )</f>
        <v>-</v>
      </c>
      <c r="AM248" s="10" t="str">
        <f>VLOOKUP(M248,'Offence Database'!$A$7:$D$1360,4, )</f>
        <v>-</v>
      </c>
      <c r="AN248" s="10" t="str">
        <f>VLOOKUP(N248,'Offence Database'!$A$7:$D$1360,4, )</f>
        <v>-</v>
      </c>
      <c r="AO248" s="10" t="str">
        <f>VLOOKUP(O248,'Offence Database'!$A$7:$D$1360,4, )</f>
        <v>-</v>
      </c>
      <c r="AP248" s="10">
        <f t="shared" ref="AP248:AU248" si="517">IF(AJ248="Non-Compoundable",$AB$1,$AC$1)</f>
        <v>0</v>
      </c>
      <c r="AQ248" s="10">
        <f t="shared" si="517"/>
        <v>0</v>
      </c>
      <c r="AR248" s="10">
        <f t="shared" si="517"/>
        <v>0</v>
      </c>
      <c r="AS248" s="10">
        <f t="shared" si="517"/>
        <v>0</v>
      </c>
      <c r="AT248" s="10">
        <f t="shared" si="517"/>
        <v>0</v>
      </c>
      <c r="AU248" s="10">
        <f t="shared" si="517"/>
        <v>0</v>
      </c>
      <c r="AV248" s="10">
        <f t="shared" si="4"/>
        <v>0</v>
      </c>
      <c r="AW248" s="17" t="str">
        <f t="shared" si="5"/>
        <v>Compoundable</v>
      </c>
      <c r="AX248" s="24"/>
      <c r="AY248" s="26">
        <f t="shared" si="6"/>
        <v>2</v>
      </c>
      <c r="AZ248" s="27">
        <f t="shared" si="7"/>
        <v>60</v>
      </c>
      <c r="BA248" s="28">
        <f t="shared" si="8"/>
        <v>0</v>
      </c>
      <c r="BB248" s="28">
        <f t="shared" ca="1" si="9"/>
        <v>0</v>
      </c>
      <c r="BC248" s="29" t="str">
        <f t="shared" si="10"/>
        <v>YES</v>
      </c>
      <c r="BD248" s="10" t="str">
        <f t="shared" si="11"/>
        <v>YES</v>
      </c>
      <c r="BE248" s="29" t="str">
        <f t="shared" ca="1" si="12"/>
        <v>NO</v>
      </c>
      <c r="BF248" s="29" t="str">
        <f t="shared" ca="1" si="13"/>
        <v>YES</v>
      </c>
      <c r="BG248" s="29" t="str">
        <f t="shared" ca="1" si="14"/>
        <v>YES</v>
      </c>
      <c r="BH248" s="29" t="str">
        <f t="shared" ca="1" si="15"/>
        <v>YES</v>
      </c>
      <c r="BI248" s="10">
        <f t="shared" ca="1" si="16"/>
        <v>1</v>
      </c>
      <c r="BJ248" s="28">
        <f t="shared" si="17"/>
        <v>0</v>
      </c>
      <c r="BK248" s="30">
        <f t="shared" si="18"/>
        <v>0</v>
      </c>
      <c r="BL248" s="31">
        <f t="shared" ca="1" si="19"/>
        <v>-119.72328767123288</v>
      </c>
      <c r="BM248" s="28">
        <f t="shared" si="20"/>
        <v>0</v>
      </c>
      <c r="BN248" s="28">
        <f t="shared" si="21"/>
        <v>0</v>
      </c>
      <c r="BO248" s="30">
        <f t="shared" si="22"/>
        <v>0</v>
      </c>
      <c r="BP248" s="31">
        <f t="shared" ca="1" si="23"/>
        <v>-119.72328767123288</v>
      </c>
      <c r="BQ248" s="32">
        <f t="shared" ca="1" si="24"/>
        <v>119.72328767123288</v>
      </c>
      <c r="BR248" s="32"/>
    </row>
    <row r="249" spans="1:70" ht="12" customHeight="1" x14ac:dyDescent="0.25">
      <c r="A249" s="10">
        <f t="shared" si="25"/>
        <v>248</v>
      </c>
      <c r="B249" s="11"/>
      <c r="C249" s="12"/>
      <c r="D249" s="13"/>
      <c r="E249" s="13"/>
      <c r="F249" s="13"/>
      <c r="G249" s="14"/>
      <c r="H249" s="15"/>
      <c r="I249" s="27"/>
      <c r="J249" s="17"/>
      <c r="K249" s="17"/>
      <c r="L249" s="17"/>
      <c r="M249" s="17"/>
      <c r="N249" s="17"/>
      <c r="O249" s="17"/>
      <c r="P249" s="10" t="str">
        <f>VLOOKUP(J249,'Offence Database'!$A$7:$B$1360,2, )</f>
        <v>-</v>
      </c>
      <c r="Q249" s="10" t="str">
        <f>VLOOKUP(K249,'Offence Database'!$A$7:$B$1360,2, )</f>
        <v>-</v>
      </c>
      <c r="R249" s="10" t="str">
        <f>VLOOKUP(L249,'Offence Database'!$A$7:$B$1360,2, )</f>
        <v>-</v>
      </c>
      <c r="S249" s="10" t="str">
        <f>VLOOKUP(M249,'Offence Database'!$A$7:$B$1360,2, )</f>
        <v>-</v>
      </c>
      <c r="T249" s="10" t="str">
        <f>VLOOKUP(N249,'Offence Database'!$A$7:$B$1360,2, )</f>
        <v>-</v>
      </c>
      <c r="U249" s="10" t="str">
        <f>VLOOKUP(O249,'Offence Database'!$A$7:$B$1360,2, )</f>
        <v>-</v>
      </c>
      <c r="V249" s="10" t="str">
        <f>VLOOKUP(J249,'Offence Database'!$A$7:$C$1360,3, )</f>
        <v>-</v>
      </c>
      <c r="W249" s="10" t="str">
        <f>VLOOKUP(K249,'Offence Database'!$A$7:$C$1360,3, )</f>
        <v>-</v>
      </c>
      <c r="X249" s="10" t="str">
        <f>VLOOKUP(L249,'Offence Database'!$A$7:$C$1360,3, )</f>
        <v>-</v>
      </c>
      <c r="Y249" s="10" t="str">
        <f>VLOOKUP(M249,'Offence Database'!$A$7:$C$1360,3, )</f>
        <v>-</v>
      </c>
      <c r="Z249" s="10" t="str">
        <f>VLOOKUP(N249,'Offence Database'!$A$7:$C$1360,3, )</f>
        <v>-</v>
      </c>
      <c r="AA249" s="10" t="str">
        <f>VLOOKUP(O249,'Offence Database'!$A$7:$C$1360,3, )</f>
        <v>-</v>
      </c>
      <c r="AB249" s="10">
        <f t="shared" ref="AB249:AG249" si="518">IF(V249="Non-Bailable",$AB$1,$AC$1)</f>
        <v>0</v>
      </c>
      <c r="AC249" s="10">
        <f t="shared" si="518"/>
        <v>0</v>
      </c>
      <c r="AD249" s="10">
        <f t="shared" si="518"/>
        <v>0</v>
      </c>
      <c r="AE249" s="10">
        <f t="shared" si="518"/>
        <v>0</v>
      </c>
      <c r="AF249" s="10">
        <f t="shared" si="518"/>
        <v>0</v>
      </c>
      <c r="AG249" s="10">
        <f t="shared" si="518"/>
        <v>0</v>
      </c>
      <c r="AH249" s="10">
        <f t="shared" si="1"/>
        <v>0</v>
      </c>
      <c r="AI249" s="17" t="str">
        <f t="shared" si="2"/>
        <v>Bailable</v>
      </c>
      <c r="AJ249" s="10" t="str">
        <f>VLOOKUP(J249,'Offence Database'!$A$7:$D$1360,4, )</f>
        <v>-</v>
      </c>
      <c r="AK249" s="10" t="str">
        <f>VLOOKUP(K249,'Offence Database'!$A$7:$D$1360,4, )</f>
        <v>-</v>
      </c>
      <c r="AL249" s="10" t="str">
        <f>VLOOKUP(L249,'Offence Database'!$A$7:$D$1360,4, )</f>
        <v>-</v>
      </c>
      <c r="AM249" s="10" t="str">
        <f>VLOOKUP(M249,'Offence Database'!$A$7:$D$1360,4, )</f>
        <v>-</v>
      </c>
      <c r="AN249" s="10" t="str">
        <f>VLOOKUP(N249,'Offence Database'!$A$7:$D$1360,4, )</f>
        <v>-</v>
      </c>
      <c r="AO249" s="10" t="str">
        <f>VLOOKUP(O249,'Offence Database'!$A$7:$D$1360,4, )</f>
        <v>-</v>
      </c>
      <c r="AP249" s="10">
        <f t="shared" ref="AP249:AU249" si="519">IF(AJ249="Non-Compoundable",$AB$1,$AC$1)</f>
        <v>0</v>
      </c>
      <c r="AQ249" s="10">
        <f t="shared" si="519"/>
        <v>0</v>
      </c>
      <c r="AR249" s="10">
        <f t="shared" si="519"/>
        <v>0</v>
      </c>
      <c r="AS249" s="10">
        <f t="shared" si="519"/>
        <v>0</v>
      </c>
      <c r="AT249" s="10">
        <f t="shared" si="519"/>
        <v>0</v>
      </c>
      <c r="AU249" s="10">
        <f t="shared" si="519"/>
        <v>0</v>
      </c>
      <c r="AV249" s="10">
        <f t="shared" si="4"/>
        <v>0</v>
      </c>
      <c r="AW249" s="17" t="str">
        <f t="shared" si="5"/>
        <v>Compoundable</v>
      </c>
      <c r="AX249" s="24"/>
      <c r="AY249" s="26">
        <f t="shared" si="6"/>
        <v>2</v>
      </c>
      <c r="AZ249" s="27">
        <f t="shared" si="7"/>
        <v>60</v>
      </c>
      <c r="BA249" s="28">
        <f t="shared" si="8"/>
        <v>0</v>
      </c>
      <c r="BB249" s="28">
        <f t="shared" ca="1" si="9"/>
        <v>0</v>
      </c>
      <c r="BC249" s="29" t="str">
        <f t="shared" si="10"/>
        <v>YES</v>
      </c>
      <c r="BD249" s="10" t="str">
        <f t="shared" si="11"/>
        <v>YES</v>
      </c>
      <c r="BE249" s="29" t="str">
        <f t="shared" ca="1" si="12"/>
        <v>NO</v>
      </c>
      <c r="BF249" s="29" t="str">
        <f t="shared" ca="1" si="13"/>
        <v>YES</v>
      </c>
      <c r="BG249" s="29" t="str">
        <f t="shared" ca="1" si="14"/>
        <v>YES</v>
      </c>
      <c r="BH249" s="29" t="str">
        <f t="shared" ca="1" si="15"/>
        <v>YES</v>
      </c>
      <c r="BI249" s="10">
        <f t="shared" ca="1" si="16"/>
        <v>1</v>
      </c>
      <c r="BJ249" s="28">
        <f t="shared" si="17"/>
        <v>0</v>
      </c>
      <c r="BK249" s="30">
        <f t="shared" si="18"/>
        <v>0</v>
      </c>
      <c r="BL249" s="31">
        <f t="shared" ca="1" si="19"/>
        <v>-119.72328767123288</v>
      </c>
      <c r="BM249" s="28">
        <f t="shared" si="20"/>
        <v>0</v>
      </c>
      <c r="BN249" s="28">
        <f t="shared" si="21"/>
        <v>0</v>
      </c>
      <c r="BO249" s="30">
        <f t="shared" si="22"/>
        <v>0</v>
      </c>
      <c r="BP249" s="31">
        <f t="shared" ca="1" si="23"/>
        <v>-119.72328767123288</v>
      </c>
      <c r="BQ249" s="32">
        <f t="shared" ca="1" si="24"/>
        <v>119.72328767123288</v>
      </c>
      <c r="BR249" s="32"/>
    </row>
    <row r="250" spans="1:70" ht="12" customHeight="1" x14ac:dyDescent="0.25">
      <c r="A250" s="10">
        <f t="shared" si="25"/>
        <v>249</v>
      </c>
      <c r="B250" s="11"/>
      <c r="C250" s="12"/>
      <c r="D250" s="13"/>
      <c r="E250" s="13"/>
      <c r="F250" s="13"/>
      <c r="G250" s="14"/>
      <c r="H250" s="15"/>
      <c r="I250" s="27"/>
      <c r="J250" s="17"/>
      <c r="K250" s="17"/>
      <c r="L250" s="17"/>
      <c r="M250" s="17"/>
      <c r="N250" s="17"/>
      <c r="O250" s="17"/>
      <c r="P250" s="10" t="str">
        <f>VLOOKUP(J250,'Offence Database'!$A$7:$B$1360,2, )</f>
        <v>-</v>
      </c>
      <c r="Q250" s="10" t="str">
        <f>VLOOKUP(K250,'Offence Database'!$A$7:$B$1360,2, )</f>
        <v>-</v>
      </c>
      <c r="R250" s="10" t="str">
        <f>VLOOKUP(L250,'Offence Database'!$A$7:$B$1360,2, )</f>
        <v>-</v>
      </c>
      <c r="S250" s="10" t="str">
        <f>VLOOKUP(M250,'Offence Database'!$A$7:$B$1360,2, )</f>
        <v>-</v>
      </c>
      <c r="T250" s="10" t="str">
        <f>VLOOKUP(N250,'Offence Database'!$A$7:$B$1360,2, )</f>
        <v>-</v>
      </c>
      <c r="U250" s="10" t="str">
        <f>VLOOKUP(O250,'Offence Database'!$A$7:$B$1360,2, )</f>
        <v>-</v>
      </c>
      <c r="V250" s="10" t="str">
        <f>VLOOKUP(J250,'Offence Database'!$A$7:$C$1360,3, )</f>
        <v>-</v>
      </c>
      <c r="W250" s="10" t="str">
        <f>VLOOKUP(K250,'Offence Database'!$A$7:$C$1360,3, )</f>
        <v>-</v>
      </c>
      <c r="X250" s="10" t="str">
        <f>VLOOKUP(L250,'Offence Database'!$A$7:$C$1360,3, )</f>
        <v>-</v>
      </c>
      <c r="Y250" s="10" t="str">
        <f>VLOOKUP(M250,'Offence Database'!$A$7:$C$1360,3, )</f>
        <v>-</v>
      </c>
      <c r="Z250" s="10" t="str">
        <f>VLOOKUP(N250,'Offence Database'!$A$7:$C$1360,3, )</f>
        <v>-</v>
      </c>
      <c r="AA250" s="10" t="str">
        <f>VLOOKUP(O250,'Offence Database'!$A$7:$C$1360,3, )</f>
        <v>-</v>
      </c>
      <c r="AB250" s="10">
        <f t="shared" ref="AB250:AG250" si="520">IF(V250="Non-Bailable",$AB$1,$AC$1)</f>
        <v>0</v>
      </c>
      <c r="AC250" s="10">
        <f t="shared" si="520"/>
        <v>0</v>
      </c>
      <c r="AD250" s="10">
        <f t="shared" si="520"/>
        <v>0</v>
      </c>
      <c r="AE250" s="10">
        <f t="shared" si="520"/>
        <v>0</v>
      </c>
      <c r="AF250" s="10">
        <f t="shared" si="520"/>
        <v>0</v>
      </c>
      <c r="AG250" s="10">
        <f t="shared" si="520"/>
        <v>0</v>
      </c>
      <c r="AH250" s="10">
        <f t="shared" si="1"/>
        <v>0</v>
      </c>
      <c r="AI250" s="17" t="str">
        <f t="shared" si="2"/>
        <v>Bailable</v>
      </c>
      <c r="AJ250" s="10" t="str">
        <f>VLOOKUP(J250,'Offence Database'!$A$7:$D$1360,4, )</f>
        <v>-</v>
      </c>
      <c r="AK250" s="10" t="str">
        <f>VLOOKUP(K250,'Offence Database'!$A$7:$D$1360,4, )</f>
        <v>-</v>
      </c>
      <c r="AL250" s="10" t="str">
        <f>VLOOKUP(L250,'Offence Database'!$A$7:$D$1360,4, )</f>
        <v>-</v>
      </c>
      <c r="AM250" s="10" t="str">
        <f>VLOOKUP(M250,'Offence Database'!$A$7:$D$1360,4, )</f>
        <v>-</v>
      </c>
      <c r="AN250" s="10" t="str">
        <f>VLOOKUP(N250,'Offence Database'!$A$7:$D$1360,4, )</f>
        <v>-</v>
      </c>
      <c r="AO250" s="10" t="str">
        <f>VLOOKUP(O250,'Offence Database'!$A$7:$D$1360,4, )</f>
        <v>-</v>
      </c>
      <c r="AP250" s="10">
        <f t="shared" ref="AP250:AU250" si="521">IF(AJ250="Non-Compoundable",$AB$1,$AC$1)</f>
        <v>0</v>
      </c>
      <c r="AQ250" s="10">
        <f t="shared" si="521"/>
        <v>0</v>
      </c>
      <c r="AR250" s="10">
        <f t="shared" si="521"/>
        <v>0</v>
      </c>
      <c r="AS250" s="10">
        <f t="shared" si="521"/>
        <v>0</v>
      </c>
      <c r="AT250" s="10">
        <f t="shared" si="521"/>
        <v>0</v>
      </c>
      <c r="AU250" s="10">
        <f t="shared" si="521"/>
        <v>0</v>
      </c>
      <c r="AV250" s="10">
        <f t="shared" si="4"/>
        <v>0</v>
      </c>
      <c r="AW250" s="17" t="str">
        <f t="shared" si="5"/>
        <v>Compoundable</v>
      </c>
      <c r="AX250" s="24"/>
      <c r="AY250" s="26">
        <f t="shared" si="6"/>
        <v>2</v>
      </c>
      <c r="AZ250" s="27">
        <f t="shared" si="7"/>
        <v>60</v>
      </c>
      <c r="BA250" s="28">
        <f t="shared" si="8"/>
        <v>0</v>
      </c>
      <c r="BB250" s="28">
        <f t="shared" ca="1" si="9"/>
        <v>0</v>
      </c>
      <c r="BC250" s="29" t="str">
        <f t="shared" si="10"/>
        <v>YES</v>
      </c>
      <c r="BD250" s="10" t="str">
        <f t="shared" si="11"/>
        <v>YES</v>
      </c>
      <c r="BE250" s="29" t="str">
        <f t="shared" ca="1" si="12"/>
        <v>NO</v>
      </c>
      <c r="BF250" s="29" t="str">
        <f t="shared" ca="1" si="13"/>
        <v>YES</v>
      </c>
      <c r="BG250" s="29" t="str">
        <f t="shared" ca="1" si="14"/>
        <v>YES</v>
      </c>
      <c r="BH250" s="29" t="str">
        <f t="shared" ca="1" si="15"/>
        <v>YES</v>
      </c>
      <c r="BI250" s="10">
        <f t="shared" ca="1" si="16"/>
        <v>1</v>
      </c>
      <c r="BJ250" s="28">
        <f t="shared" si="17"/>
        <v>0</v>
      </c>
      <c r="BK250" s="30">
        <f t="shared" si="18"/>
        <v>0</v>
      </c>
      <c r="BL250" s="31">
        <f t="shared" ca="1" si="19"/>
        <v>-119.72328767123288</v>
      </c>
      <c r="BM250" s="28">
        <f t="shared" si="20"/>
        <v>0</v>
      </c>
      <c r="BN250" s="28">
        <f t="shared" si="21"/>
        <v>0</v>
      </c>
      <c r="BO250" s="30">
        <f t="shared" si="22"/>
        <v>0</v>
      </c>
      <c r="BP250" s="31">
        <f t="shared" ca="1" si="23"/>
        <v>-119.72328767123288</v>
      </c>
      <c r="BQ250" s="32">
        <f t="shared" ca="1" si="24"/>
        <v>119.72328767123288</v>
      </c>
      <c r="BR250" s="32"/>
    </row>
    <row r="251" spans="1:70" ht="12" customHeight="1" x14ac:dyDescent="0.25">
      <c r="A251" s="10">
        <f t="shared" si="25"/>
        <v>250</v>
      </c>
      <c r="B251" s="11"/>
      <c r="C251" s="12"/>
      <c r="D251" s="13"/>
      <c r="E251" s="13"/>
      <c r="F251" s="13"/>
      <c r="G251" s="14"/>
      <c r="H251" s="15"/>
      <c r="I251" s="27"/>
      <c r="J251" s="17"/>
      <c r="K251" s="17"/>
      <c r="L251" s="17"/>
      <c r="M251" s="17"/>
      <c r="N251" s="17"/>
      <c r="O251" s="17"/>
      <c r="P251" s="10" t="str">
        <f>VLOOKUP(J251,'Offence Database'!$A$7:$B$1360,2, )</f>
        <v>-</v>
      </c>
      <c r="Q251" s="10" t="str">
        <f>VLOOKUP(K251,'Offence Database'!$A$7:$B$1360,2, )</f>
        <v>-</v>
      </c>
      <c r="R251" s="10" t="str">
        <f>VLOOKUP(L251,'Offence Database'!$A$7:$B$1360,2, )</f>
        <v>-</v>
      </c>
      <c r="S251" s="10" t="str">
        <f>VLOOKUP(M251,'Offence Database'!$A$7:$B$1360,2, )</f>
        <v>-</v>
      </c>
      <c r="T251" s="10" t="str">
        <f>VLOOKUP(N251,'Offence Database'!$A$7:$B$1360,2, )</f>
        <v>-</v>
      </c>
      <c r="U251" s="10" t="str">
        <f>VLOOKUP(O251,'Offence Database'!$A$7:$B$1360,2, )</f>
        <v>-</v>
      </c>
      <c r="V251" s="10" t="str">
        <f>VLOOKUP(J251,'Offence Database'!$A$7:$C$1360,3, )</f>
        <v>-</v>
      </c>
      <c r="W251" s="10" t="str">
        <f>VLOOKUP(K251,'Offence Database'!$A$7:$C$1360,3, )</f>
        <v>-</v>
      </c>
      <c r="X251" s="10" t="str">
        <f>VLOOKUP(L251,'Offence Database'!$A$7:$C$1360,3, )</f>
        <v>-</v>
      </c>
      <c r="Y251" s="10" t="str">
        <f>VLOOKUP(M251,'Offence Database'!$A$7:$C$1360,3, )</f>
        <v>-</v>
      </c>
      <c r="Z251" s="10" t="str">
        <f>VLOOKUP(N251,'Offence Database'!$A$7:$C$1360,3, )</f>
        <v>-</v>
      </c>
      <c r="AA251" s="10" t="str">
        <f>VLOOKUP(O251,'Offence Database'!$A$7:$C$1360,3, )</f>
        <v>-</v>
      </c>
      <c r="AB251" s="10">
        <f t="shared" ref="AB251:AG251" si="522">IF(V251="Non-Bailable",$AB$1,$AC$1)</f>
        <v>0</v>
      </c>
      <c r="AC251" s="10">
        <f t="shared" si="522"/>
        <v>0</v>
      </c>
      <c r="AD251" s="10">
        <f t="shared" si="522"/>
        <v>0</v>
      </c>
      <c r="AE251" s="10">
        <f t="shared" si="522"/>
        <v>0</v>
      </c>
      <c r="AF251" s="10">
        <f t="shared" si="522"/>
        <v>0</v>
      </c>
      <c r="AG251" s="10">
        <f t="shared" si="522"/>
        <v>0</v>
      </c>
      <c r="AH251" s="10">
        <f t="shared" si="1"/>
        <v>0</v>
      </c>
      <c r="AI251" s="17" t="str">
        <f t="shared" si="2"/>
        <v>Bailable</v>
      </c>
      <c r="AJ251" s="10" t="str">
        <f>VLOOKUP(J251,'Offence Database'!$A$7:$D$1360,4, )</f>
        <v>-</v>
      </c>
      <c r="AK251" s="10" t="str">
        <f>VLOOKUP(K251,'Offence Database'!$A$7:$D$1360,4, )</f>
        <v>-</v>
      </c>
      <c r="AL251" s="10" t="str">
        <f>VLOOKUP(L251,'Offence Database'!$A$7:$D$1360,4, )</f>
        <v>-</v>
      </c>
      <c r="AM251" s="10" t="str">
        <f>VLOOKUP(M251,'Offence Database'!$A$7:$D$1360,4, )</f>
        <v>-</v>
      </c>
      <c r="AN251" s="10" t="str">
        <f>VLOOKUP(N251,'Offence Database'!$A$7:$D$1360,4, )</f>
        <v>-</v>
      </c>
      <c r="AO251" s="10" t="str">
        <f>VLOOKUP(O251,'Offence Database'!$A$7:$D$1360,4, )</f>
        <v>-</v>
      </c>
      <c r="AP251" s="10">
        <f t="shared" ref="AP251:AU251" si="523">IF(AJ251="Non-Compoundable",$AB$1,$AC$1)</f>
        <v>0</v>
      </c>
      <c r="AQ251" s="10">
        <f t="shared" si="523"/>
        <v>0</v>
      </c>
      <c r="AR251" s="10">
        <f t="shared" si="523"/>
        <v>0</v>
      </c>
      <c r="AS251" s="10">
        <f t="shared" si="523"/>
        <v>0</v>
      </c>
      <c r="AT251" s="10">
        <f t="shared" si="523"/>
        <v>0</v>
      </c>
      <c r="AU251" s="10">
        <f t="shared" si="523"/>
        <v>0</v>
      </c>
      <c r="AV251" s="10">
        <f t="shared" si="4"/>
        <v>0</v>
      </c>
      <c r="AW251" s="17" t="str">
        <f t="shared" si="5"/>
        <v>Compoundable</v>
      </c>
      <c r="AX251" s="24"/>
      <c r="AY251" s="26">
        <f t="shared" si="6"/>
        <v>2</v>
      </c>
      <c r="AZ251" s="27">
        <f t="shared" si="7"/>
        <v>60</v>
      </c>
      <c r="BA251" s="28">
        <f t="shared" si="8"/>
        <v>0</v>
      </c>
      <c r="BB251" s="28">
        <f t="shared" ca="1" si="9"/>
        <v>0</v>
      </c>
      <c r="BC251" s="29" t="str">
        <f t="shared" si="10"/>
        <v>YES</v>
      </c>
      <c r="BD251" s="10" t="str">
        <f t="shared" si="11"/>
        <v>YES</v>
      </c>
      <c r="BE251" s="29" t="str">
        <f t="shared" ca="1" si="12"/>
        <v>NO</v>
      </c>
      <c r="BF251" s="29" t="str">
        <f t="shared" ca="1" si="13"/>
        <v>YES</v>
      </c>
      <c r="BG251" s="29" t="str">
        <f t="shared" ca="1" si="14"/>
        <v>YES</v>
      </c>
      <c r="BH251" s="29" t="str">
        <f t="shared" ca="1" si="15"/>
        <v>YES</v>
      </c>
      <c r="BI251" s="10">
        <f t="shared" ca="1" si="16"/>
        <v>1</v>
      </c>
      <c r="BJ251" s="28">
        <f t="shared" si="17"/>
        <v>0</v>
      </c>
      <c r="BK251" s="30">
        <f t="shared" si="18"/>
        <v>0</v>
      </c>
      <c r="BL251" s="31">
        <f t="shared" ca="1" si="19"/>
        <v>-119.72328767123288</v>
      </c>
      <c r="BM251" s="28">
        <f t="shared" si="20"/>
        <v>0</v>
      </c>
      <c r="BN251" s="28">
        <f t="shared" si="21"/>
        <v>0</v>
      </c>
      <c r="BO251" s="30">
        <f t="shared" si="22"/>
        <v>0</v>
      </c>
      <c r="BP251" s="31">
        <f t="shared" ca="1" si="23"/>
        <v>-119.72328767123288</v>
      </c>
      <c r="BQ251" s="32">
        <f t="shared" ca="1" si="24"/>
        <v>119.72328767123288</v>
      </c>
      <c r="BR251" s="32"/>
    </row>
    <row r="252" spans="1:70" ht="12" customHeight="1" x14ac:dyDescent="0.25">
      <c r="A252" s="10">
        <f t="shared" si="25"/>
        <v>251</v>
      </c>
      <c r="B252" s="11"/>
      <c r="C252" s="12"/>
      <c r="D252" s="13"/>
      <c r="E252" s="13"/>
      <c r="F252" s="13"/>
      <c r="G252" s="14"/>
      <c r="H252" s="15"/>
      <c r="I252" s="27"/>
      <c r="J252" s="17"/>
      <c r="K252" s="17"/>
      <c r="L252" s="17"/>
      <c r="M252" s="17"/>
      <c r="N252" s="17"/>
      <c r="O252" s="17"/>
      <c r="P252" s="10" t="str">
        <f>VLOOKUP(J252,'Offence Database'!$A$7:$B$1360,2, )</f>
        <v>-</v>
      </c>
      <c r="Q252" s="10" t="str">
        <f>VLOOKUP(K252,'Offence Database'!$A$7:$B$1360,2, )</f>
        <v>-</v>
      </c>
      <c r="R252" s="10" t="str">
        <f>VLOOKUP(L252,'Offence Database'!$A$7:$B$1360,2, )</f>
        <v>-</v>
      </c>
      <c r="S252" s="10" t="str">
        <f>VLOOKUP(M252,'Offence Database'!$A$7:$B$1360,2, )</f>
        <v>-</v>
      </c>
      <c r="T252" s="10" t="str">
        <f>VLOOKUP(N252,'Offence Database'!$A$7:$B$1360,2, )</f>
        <v>-</v>
      </c>
      <c r="U252" s="10" t="str">
        <f>VLOOKUP(O252,'Offence Database'!$A$7:$B$1360,2, )</f>
        <v>-</v>
      </c>
      <c r="V252" s="10" t="str">
        <f>VLOOKUP(J252,'Offence Database'!$A$7:$C$1360,3, )</f>
        <v>-</v>
      </c>
      <c r="W252" s="10" t="str">
        <f>VLOOKUP(K252,'Offence Database'!$A$7:$C$1360,3, )</f>
        <v>-</v>
      </c>
      <c r="X252" s="10" t="str">
        <f>VLOOKUP(L252,'Offence Database'!$A$7:$C$1360,3, )</f>
        <v>-</v>
      </c>
      <c r="Y252" s="10" t="str">
        <f>VLOOKUP(M252,'Offence Database'!$A$7:$C$1360,3, )</f>
        <v>-</v>
      </c>
      <c r="Z252" s="10" t="str">
        <f>VLOOKUP(N252,'Offence Database'!$A$7:$C$1360,3, )</f>
        <v>-</v>
      </c>
      <c r="AA252" s="10" t="str">
        <f>VLOOKUP(O252,'Offence Database'!$A$7:$C$1360,3, )</f>
        <v>-</v>
      </c>
      <c r="AB252" s="10">
        <f t="shared" ref="AB252:AG252" si="524">IF(V252="Non-Bailable",$AB$1,$AC$1)</f>
        <v>0</v>
      </c>
      <c r="AC252" s="10">
        <f t="shared" si="524"/>
        <v>0</v>
      </c>
      <c r="AD252" s="10">
        <f t="shared" si="524"/>
        <v>0</v>
      </c>
      <c r="AE252" s="10">
        <f t="shared" si="524"/>
        <v>0</v>
      </c>
      <c r="AF252" s="10">
        <f t="shared" si="524"/>
        <v>0</v>
      </c>
      <c r="AG252" s="10">
        <f t="shared" si="524"/>
        <v>0</v>
      </c>
      <c r="AH252" s="10">
        <f t="shared" si="1"/>
        <v>0</v>
      </c>
      <c r="AI252" s="17" t="str">
        <f t="shared" si="2"/>
        <v>Bailable</v>
      </c>
      <c r="AJ252" s="10" t="str">
        <f>VLOOKUP(J252,'Offence Database'!$A$7:$D$1360,4, )</f>
        <v>-</v>
      </c>
      <c r="AK252" s="10" t="str">
        <f>VLOOKUP(K252,'Offence Database'!$A$7:$D$1360,4, )</f>
        <v>-</v>
      </c>
      <c r="AL252" s="10" t="str">
        <f>VLOOKUP(L252,'Offence Database'!$A$7:$D$1360,4, )</f>
        <v>-</v>
      </c>
      <c r="AM252" s="10" t="str">
        <f>VLOOKUP(M252,'Offence Database'!$A$7:$D$1360,4, )</f>
        <v>-</v>
      </c>
      <c r="AN252" s="10" t="str">
        <f>VLOOKUP(N252,'Offence Database'!$A$7:$D$1360,4, )</f>
        <v>-</v>
      </c>
      <c r="AO252" s="10" t="str">
        <f>VLOOKUP(O252,'Offence Database'!$A$7:$D$1360,4, )</f>
        <v>-</v>
      </c>
      <c r="AP252" s="10">
        <f t="shared" ref="AP252:AU252" si="525">IF(AJ252="Non-Compoundable",$AB$1,$AC$1)</f>
        <v>0</v>
      </c>
      <c r="AQ252" s="10">
        <f t="shared" si="525"/>
        <v>0</v>
      </c>
      <c r="AR252" s="10">
        <f t="shared" si="525"/>
        <v>0</v>
      </c>
      <c r="AS252" s="10">
        <f t="shared" si="525"/>
        <v>0</v>
      </c>
      <c r="AT252" s="10">
        <f t="shared" si="525"/>
        <v>0</v>
      </c>
      <c r="AU252" s="10">
        <f t="shared" si="525"/>
        <v>0</v>
      </c>
      <c r="AV252" s="10">
        <f t="shared" si="4"/>
        <v>0</v>
      </c>
      <c r="AW252" s="17" t="str">
        <f t="shared" si="5"/>
        <v>Compoundable</v>
      </c>
      <c r="AX252" s="24"/>
      <c r="AY252" s="26">
        <f t="shared" si="6"/>
        <v>2</v>
      </c>
      <c r="AZ252" s="27">
        <f t="shared" si="7"/>
        <v>60</v>
      </c>
      <c r="BA252" s="28">
        <f t="shared" si="8"/>
        <v>0</v>
      </c>
      <c r="BB252" s="28">
        <f t="shared" ca="1" si="9"/>
        <v>0</v>
      </c>
      <c r="BC252" s="29" t="str">
        <f t="shared" si="10"/>
        <v>YES</v>
      </c>
      <c r="BD252" s="10" t="str">
        <f t="shared" si="11"/>
        <v>YES</v>
      </c>
      <c r="BE252" s="29" t="str">
        <f t="shared" ca="1" si="12"/>
        <v>NO</v>
      </c>
      <c r="BF252" s="29" t="str">
        <f t="shared" ca="1" si="13"/>
        <v>YES</v>
      </c>
      <c r="BG252" s="29" t="str">
        <f t="shared" ca="1" si="14"/>
        <v>YES</v>
      </c>
      <c r="BH252" s="29" t="str">
        <f t="shared" ca="1" si="15"/>
        <v>YES</v>
      </c>
      <c r="BI252" s="10">
        <f t="shared" ca="1" si="16"/>
        <v>1</v>
      </c>
      <c r="BJ252" s="28">
        <f t="shared" si="17"/>
        <v>0</v>
      </c>
      <c r="BK252" s="30">
        <f t="shared" si="18"/>
        <v>0</v>
      </c>
      <c r="BL252" s="31">
        <f t="shared" ca="1" si="19"/>
        <v>-119.72328767123288</v>
      </c>
      <c r="BM252" s="28">
        <f t="shared" si="20"/>
        <v>0</v>
      </c>
      <c r="BN252" s="28">
        <f t="shared" si="21"/>
        <v>0</v>
      </c>
      <c r="BO252" s="30">
        <f t="shared" si="22"/>
        <v>0</v>
      </c>
      <c r="BP252" s="31">
        <f t="shared" ca="1" si="23"/>
        <v>-119.72328767123288</v>
      </c>
      <c r="BQ252" s="32">
        <f t="shared" ca="1" si="24"/>
        <v>119.72328767123288</v>
      </c>
      <c r="BR252" s="32"/>
    </row>
    <row r="253" spans="1:70" ht="12" customHeight="1" x14ac:dyDescent="0.25">
      <c r="A253" s="10">
        <f t="shared" si="25"/>
        <v>252</v>
      </c>
      <c r="B253" s="11"/>
      <c r="C253" s="12"/>
      <c r="D253" s="13"/>
      <c r="E253" s="13"/>
      <c r="F253" s="13"/>
      <c r="G253" s="14"/>
      <c r="H253" s="15"/>
      <c r="I253" s="27"/>
      <c r="J253" s="17"/>
      <c r="K253" s="17"/>
      <c r="L253" s="17"/>
      <c r="M253" s="17"/>
      <c r="N253" s="17"/>
      <c r="O253" s="17"/>
      <c r="P253" s="10" t="str">
        <f>VLOOKUP(J253,'Offence Database'!$A$7:$B$1360,2, )</f>
        <v>-</v>
      </c>
      <c r="Q253" s="10" t="str">
        <f>VLOOKUP(K253,'Offence Database'!$A$7:$B$1360,2, )</f>
        <v>-</v>
      </c>
      <c r="R253" s="10" t="str">
        <f>VLOOKUP(L253,'Offence Database'!$A$7:$B$1360,2, )</f>
        <v>-</v>
      </c>
      <c r="S253" s="10" t="str">
        <f>VLOOKUP(M253,'Offence Database'!$A$7:$B$1360,2, )</f>
        <v>-</v>
      </c>
      <c r="T253" s="10" t="str">
        <f>VLOOKUP(N253,'Offence Database'!$A$7:$B$1360,2, )</f>
        <v>-</v>
      </c>
      <c r="U253" s="10" t="str">
        <f>VLOOKUP(O253,'Offence Database'!$A$7:$B$1360,2, )</f>
        <v>-</v>
      </c>
      <c r="V253" s="10" t="str">
        <f>VLOOKUP(J253,'Offence Database'!$A$7:$C$1360,3, )</f>
        <v>-</v>
      </c>
      <c r="W253" s="10" t="str">
        <f>VLOOKUP(K253,'Offence Database'!$A$7:$C$1360,3, )</f>
        <v>-</v>
      </c>
      <c r="X253" s="10" t="str">
        <f>VLOOKUP(L253,'Offence Database'!$A$7:$C$1360,3, )</f>
        <v>-</v>
      </c>
      <c r="Y253" s="10" t="str">
        <f>VLOOKUP(M253,'Offence Database'!$A$7:$C$1360,3, )</f>
        <v>-</v>
      </c>
      <c r="Z253" s="10" t="str">
        <f>VLOOKUP(N253,'Offence Database'!$A$7:$C$1360,3, )</f>
        <v>-</v>
      </c>
      <c r="AA253" s="10" t="str">
        <f>VLOOKUP(O253,'Offence Database'!$A$7:$C$1360,3, )</f>
        <v>-</v>
      </c>
      <c r="AB253" s="10">
        <f t="shared" ref="AB253:AG253" si="526">IF(V253="Non-Bailable",$AB$1,$AC$1)</f>
        <v>0</v>
      </c>
      <c r="AC253" s="10">
        <f t="shared" si="526"/>
        <v>0</v>
      </c>
      <c r="AD253" s="10">
        <f t="shared" si="526"/>
        <v>0</v>
      </c>
      <c r="AE253" s="10">
        <f t="shared" si="526"/>
        <v>0</v>
      </c>
      <c r="AF253" s="10">
        <f t="shared" si="526"/>
        <v>0</v>
      </c>
      <c r="AG253" s="10">
        <f t="shared" si="526"/>
        <v>0</v>
      </c>
      <c r="AH253" s="10">
        <f t="shared" si="1"/>
        <v>0</v>
      </c>
      <c r="AI253" s="17" t="str">
        <f t="shared" si="2"/>
        <v>Bailable</v>
      </c>
      <c r="AJ253" s="10" t="str">
        <f>VLOOKUP(J253,'Offence Database'!$A$7:$D$1360,4, )</f>
        <v>-</v>
      </c>
      <c r="AK253" s="10" t="str">
        <f>VLOOKUP(K253,'Offence Database'!$A$7:$D$1360,4, )</f>
        <v>-</v>
      </c>
      <c r="AL253" s="10" t="str">
        <f>VLOOKUP(L253,'Offence Database'!$A$7:$D$1360,4, )</f>
        <v>-</v>
      </c>
      <c r="AM253" s="10" t="str">
        <f>VLOOKUP(M253,'Offence Database'!$A$7:$D$1360,4, )</f>
        <v>-</v>
      </c>
      <c r="AN253" s="10" t="str">
        <f>VLOOKUP(N253,'Offence Database'!$A$7:$D$1360,4, )</f>
        <v>-</v>
      </c>
      <c r="AO253" s="10" t="str">
        <f>VLOOKUP(O253,'Offence Database'!$A$7:$D$1360,4, )</f>
        <v>-</v>
      </c>
      <c r="AP253" s="10">
        <f t="shared" ref="AP253:AU253" si="527">IF(AJ253="Non-Compoundable",$AB$1,$AC$1)</f>
        <v>0</v>
      </c>
      <c r="AQ253" s="10">
        <f t="shared" si="527"/>
        <v>0</v>
      </c>
      <c r="AR253" s="10">
        <f t="shared" si="527"/>
        <v>0</v>
      </c>
      <c r="AS253" s="10">
        <f t="shared" si="527"/>
        <v>0</v>
      </c>
      <c r="AT253" s="10">
        <f t="shared" si="527"/>
        <v>0</v>
      </c>
      <c r="AU253" s="10">
        <f t="shared" si="527"/>
        <v>0</v>
      </c>
      <c r="AV253" s="10">
        <f t="shared" si="4"/>
        <v>0</v>
      </c>
      <c r="AW253" s="17" t="str">
        <f t="shared" si="5"/>
        <v>Compoundable</v>
      </c>
      <c r="AX253" s="24"/>
      <c r="AY253" s="26">
        <f t="shared" si="6"/>
        <v>2</v>
      </c>
      <c r="AZ253" s="27">
        <f t="shared" si="7"/>
        <v>60</v>
      </c>
      <c r="BA253" s="28">
        <f t="shared" si="8"/>
        <v>0</v>
      </c>
      <c r="BB253" s="28">
        <f t="shared" ca="1" si="9"/>
        <v>0</v>
      </c>
      <c r="BC253" s="29" t="str">
        <f t="shared" si="10"/>
        <v>YES</v>
      </c>
      <c r="BD253" s="10" t="str">
        <f t="shared" si="11"/>
        <v>YES</v>
      </c>
      <c r="BE253" s="29" t="str">
        <f t="shared" ca="1" si="12"/>
        <v>NO</v>
      </c>
      <c r="BF253" s="29" t="str">
        <f t="shared" ca="1" si="13"/>
        <v>YES</v>
      </c>
      <c r="BG253" s="29" t="str">
        <f t="shared" ca="1" si="14"/>
        <v>YES</v>
      </c>
      <c r="BH253" s="29" t="str">
        <f t="shared" ca="1" si="15"/>
        <v>YES</v>
      </c>
      <c r="BI253" s="10">
        <f t="shared" ca="1" si="16"/>
        <v>1</v>
      </c>
      <c r="BJ253" s="28">
        <f t="shared" si="17"/>
        <v>0</v>
      </c>
      <c r="BK253" s="30">
        <f t="shared" si="18"/>
        <v>0</v>
      </c>
      <c r="BL253" s="31">
        <f t="shared" ca="1" si="19"/>
        <v>-119.72328767123288</v>
      </c>
      <c r="BM253" s="28">
        <f t="shared" si="20"/>
        <v>0</v>
      </c>
      <c r="BN253" s="28">
        <f t="shared" si="21"/>
        <v>0</v>
      </c>
      <c r="BO253" s="30">
        <f t="shared" si="22"/>
        <v>0</v>
      </c>
      <c r="BP253" s="31">
        <f t="shared" ca="1" si="23"/>
        <v>-119.72328767123288</v>
      </c>
      <c r="BQ253" s="32">
        <f t="shared" ca="1" si="24"/>
        <v>119.72328767123288</v>
      </c>
      <c r="BR253" s="32"/>
    </row>
    <row r="254" spans="1:70" ht="12" customHeight="1" x14ac:dyDescent="0.25">
      <c r="A254" s="10">
        <f t="shared" si="25"/>
        <v>253</v>
      </c>
      <c r="B254" s="11"/>
      <c r="C254" s="12"/>
      <c r="D254" s="13"/>
      <c r="E254" s="13"/>
      <c r="F254" s="13"/>
      <c r="G254" s="14"/>
      <c r="H254" s="15"/>
      <c r="I254" s="27"/>
      <c r="J254" s="17"/>
      <c r="K254" s="17"/>
      <c r="L254" s="17"/>
      <c r="M254" s="17"/>
      <c r="N254" s="17"/>
      <c r="O254" s="17"/>
      <c r="P254" s="10" t="str">
        <f>VLOOKUP(J254,'Offence Database'!$A$7:$B$1360,2, )</f>
        <v>-</v>
      </c>
      <c r="Q254" s="10" t="str">
        <f>VLOOKUP(K254,'Offence Database'!$A$7:$B$1360,2, )</f>
        <v>-</v>
      </c>
      <c r="R254" s="10" t="str">
        <f>VLOOKUP(L254,'Offence Database'!$A$7:$B$1360,2, )</f>
        <v>-</v>
      </c>
      <c r="S254" s="10" t="str">
        <f>VLOOKUP(M254,'Offence Database'!$A$7:$B$1360,2, )</f>
        <v>-</v>
      </c>
      <c r="T254" s="10" t="str">
        <f>VLOOKUP(N254,'Offence Database'!$A$7:$B$1360,2, )</f>
        <v>-</v>
      </c>
      <c r="U254" s="10" t="str">
        <f>VLOOKUP(O254,'Offence Database'!$A$7:$B$1360,2, )</f>
        <v>-</v>
      </c>
      <c r="V254" s="10" t="str">
        <f>VLOOKUP(J254,'Offence Database'!$A$7:$C$1360,3, )</f>
        <v>-</v>
      </c>
      <c r="W254" s="10" t="str">
        <f>VLOOKUP(K254,'Offence Database'!$A$7:$C$1360,3, )</f>
        <v>-</v>
      </c>
      <c r="X254" s="10" t="str">
        <f>VLOOKUP(L254,'Offence Database'!$A$7:$C$1360,3, )</f>
        <v>-</v>
      </c>
      <c r="Y254" s="10" t="str">
        <f>VLOOKUP(M254,'Offence Database'!$A$7:$C$1360,3, )</f>
        <v>-</v>
      </c>
      <c r="Z254" s="10" t="str">
        <f>VLOOKUP(N254,'Offence Database'!$A$7:$C$1360,3, )</f>
        <v>-</v>
      </c>
      <c r="AA254" s="10" t="str">
        <f>VLOOKUP(O254,'Offence Database'!$A$7:$C$1360,3, )</f>
        <v>-</v>
      </c>
      <c r="AB254" s="10">
        <f t="shared" ref="AB254:AG254" si="528">IF(V254="Non-Bailable",$AB$1,$AC$1)</f>
        <v>0</v>
      </c>
      <c r="AC254" s="10">
        <f t="shared" si="528"/>
        <v>0</v>
      </c>
      <c r="AD254" s="10">
        <f t="shared" si="528"/>
        <v>0</v>
      </c>
      <c r="AE254" s="10">
        <f t="shared" si="528"/>
        <v>0</v>
      </c>
      <c r="AF254" s="10">
        <f t="shared" si="528"/>
        <v>0</v>
      </c>
      <c r="AG254" s="10">
        <f t="shared" si="528"/>
        <v>0</v>
      </c>
      <c r="AH254" s="10">
        <f t="shared" si="1"/>
        <v>0</v>
      </c>
      <c r="AI254" s="17" t="str">
        <f t="shared" si="2"/>
        <v>Bailable</v>
      </c>
      <c r="AJ254" s="10" t="str">
        <f>VLOOKUP(J254,'Offence Database'!$A$7:$D$1360,4, )</f>
        <v>-</v>
      </c>
      <c r="AK254" s="10" t="str">
        <f>VLOOKUP(K254,'Offence Database'!$A$7:$D$1360,4, )</f>
        <v>-</v>
      </c>
      <c r="AL254" s="10" t="str">
        <f>VLOOKUP(L254,'Offence Database'!$A$7:$D$1360,4, )</f>
        <v>-</v>
      </c>
      <c r="AM254" s="10" t="str">
        <f>VLOOKUP(M254,'Offence Database'!$A$7:$D$1360,4, )</f>
        <v>-</v>
      </c>
      <c r="AN254" s="10" t="str">
        <f>VLOOKUP(N254,'Offence Database'!$A$7:$D$1360,4, )</f>
        <v>-</v>
      </c>
      <c r="AO254" s="10" t="str">
        <f>VLOOKUP(O254,'Offence Database'!$A$7:$D$1360,4, )</f>
        <v>-</v>
      </c>
      <c r="AP254" s="10">
        <f t="shared" ref="AP254:AU254" si="529">IF(AJ254="Non-Compoundable",$AB$1,$AC$1)</f>
        <v>0</v>
      </c>
      <c r="AQ254" s="10">
        <f t="shared" si="529"/>
        <v>0</v>
      </c>
      <c r="AR254" s="10">
        <f t="shared" si="529"/>
        <v>0</v>
      </c>
      <c r="AS254" s="10">
        <f t="shared" si="529"/>
        <v>0</v>
      </c>
      <c r="AT254" s="10">
        <f t="shared" si="529"/>
        <v>0</v>
      </c>
      <c r="AU254" s="10">
        <f t="shared" si="529"/>
        <v>0</v>
      </c>
      <c r="AV254" s="10">
        <f t="shared" si="4"/>
        <v>0</v>
      </c>
      <c r="AW254" s="17" t="str">
        <f t="shared" si="5"/>
        <v>Compoundable</v>
      </c>
      <c r="AX254" s="24"/>
      <c r="AY254" s="26">
        <f t="shared" si="6"/>
        <v>2</v>
      </c>
      <c r="AZ254" s="27">
        <f t="shared" si="7"/>
        <v>60</v>
      </c>
      <c r="BA254" s="28">
        <f t="shared" si="8"/>
        <v>0</v>
      </c>
      <c r="BB254" s="28">
        <f t="shared" ca="1" si="9"/>
        <v>0</v>
      </c>
      <c r="BC254" s="29" t="str">
        <f t="shared" si="10"/>
        <v>YES</v>
      </c>
      <c r="BD254" s="10" t="str">
        <f t="shared" si="11"/>
        <v>YES</v>
      </c>
      <c r="BE254" s="29" t="str">
        <f t="shared" ca="1" si="12"/>
        <v>NO</v>
      </c>
      <c r="BF254" s="29" t="str">
        <f t="shared" ca="1" si="13"/>
        <v>YES</v>
      </c>
      <c r="BG254" s="29" t="str">
        <f t="shared" ca="1" si="14"/>
        <v>YES</v>
      </c>
      <c r="BH254" s="29" t="str">
        <f t="shared" ca="1" si="15"/>
        <v>YES</v>
      </c>
      <c r="BI254" s="10">
        <f t="shared" ca="1" si="16"/>
        <v>1</v>
      </c>
      <c r="BJ254" s="28">
        <f t="shared" si="17"/>
        <v>0</v>
      </c>
      <c r="BK254" s="30">
        <f t="shared" si="18"/>
        <v>0</v>
      </c>
      <c r="BL254" s="31">
        <f t="shared" ca="1" si="19"/>
        <v>-119.72328767123288</v>
      </c>
      <c r="BM254" s="28">
        <f t="shared" si="20"/>
        <v>0</v>
      </c>
      <c r="BN254" s="28">
        <f t="shared" si="21"/>
        <v>0</v>
      </c>
      <c r="BO254" s="30">
        <f t="shared" si="22"/>
        <v>0</v>
      </c>
      <c r="BP254" s="31">
        <f t="shared" ca="1" si="23"/>
        <v>-119.72328767123288</v>
      </c>
      <c r="BQ254" s="32">
        <f t="shared" ca="1" si="24"/>
        <v>119.72328767123288</v>
      </c>
      <c r="BR254" s="32"/>
    </row>
    <row r="255" spans="1:70" ht="12" customHeight="1" x14ac:dyDescent="0.25">
      <c r="A255" s="10">
        <f t="shared" si="25"/>
        <v>254</v>
      </c>
      <c r="B255" s="11"/>
      <c r="C255" s="12"/>
      <c r="D255" s="13"/>
      <c r="E255" s="13"/>
      <c r="F255" s="13"/>
      <c r="G255" s="14"/>
      <c r="H255" s="15"/>
      <c r="I255" s="27"/>
      <c r="J255" s="17"/>
      <c r="K255" s="17"/>
      <c r="L255" s="17"/>
      <c r="M255" s="17"/>
      <c r="N255" s="17"/>
      <c r="O255" s="17"/>
      <c r="P255" s="10" t="str">
        <f>VLOOKUP(J255,'Offence Database'!$A$7:$B$1360,2, )</f>
        <v>-</v>
      </c>
      <c r="Q255" s="10" t="str">
        <f>VLOOKUP(K255,'Offence Database'!$A$7:$B$1360,2, )</f>
        <v>-</v>
      </c>
      <c r="R255" s="10" t="str">
        <f>VLOOKUP(L255,'Offence Database'!$A$7:$B$1360,2, )</f>
        <v>-</v>
      </c>
      <c r="S255" s="10" t="str">
        <f>VLOOKUP(M255,'Offence Database'!$A$7:$B$1360,2, )</f>
        <v>-</v>
      </c>
      <c r="T255" s="10" t="str">
        <f>VLOOKUP(N255,'Offence Database'!$A$7:$B$1360,2, )</f>
        <v>-</v>
      </c>
      <c r="U255" s="10" t="str">
        <f>VLOOKUP(O255,'Offence Database'!$A$7:$B$1360,2, )</f>
        <v>-</v>
      </c>
      <c r="V255" s="10" t="str">
        <f>VLOOKUP(J255,'Offence Database'!$A$7:$C$1360,3, )</f>
        <v>-</v>
      </c>
      <c r="W255" s="10" t="str">
        <f>VLOOKUP(K255,'Offence Database'!$A$7:$C$1360,3, )</f>
        <v>-</v>
      </c>
      <c r="X255" s="10" t="str">
        <f>VLOOKUP(L255,'Offence Database'!$A$7:$C$1360,3, )</f>
        <v>-</v>
      </c>
      <c r="Y255" s="10" t="str">
        <f>VLOOKUP(M255,'Offence Database'!$A$7:$C$1360,3, )</f>
        <v>-</v>
      </c>
      <c r="Z255" s="10" t="str">
        <f>VLOOKUP(N255,'Offence Database'!$A$7:$C$1360,3, )</f>
        <v>-</v>
      </c>
      <c r="AA255" s="10" t="str">
        <f>VLOOKUP(O255,'Offence Database'!$A$7:$C$1360,3, )</f>
        <v>-</v>
      </c>
      <c r="AB255" s="10">
        <f t="shared" ref="AB255:AG255" si="530">IF(V255="Non-Bailable",$AB$1,$AC$1)</f>
        <v>0</v>
      </c>
      <c r="AC255" s="10">
        <f t="shared" si="530"/>
        <v>0</v>
      </c>
      <c r="AD255" s="10">
        <f t="shared" si="530"/>
        <v>0</v>
      </c>
      <c r="AE255" s="10">
        <f t="shared" si="530"/>
        <v>0</v>
      </c>
      <c r="AF255" s="10">
        <f t="shared" si="530"/>
        <v>0</v>
      </c>
      <c r="AG255" s="10">
        <f t="shared" si="530"/>
        <v>0</v>
      </c>
      <c r="AH255" s="10">
        <f t="shared" si="1"/>
        <v>0</v>
      </c>
      <c r="AI255" s="17" t="str">
        <f t="shared" si="2"/>
        <v>Bailable</v>
      </c>
      <c r="AJ255" s="10" t="str">
        <f>VLOOKUP(J255,'Offence Database'!$A$7:$D$1360,4, )</f>
        <v>-</v>
      </c>
      <c r="AK255" s="10" t="str">
        <f>VLOOKUP(K255,'Offence Database'!$A$7:$D$1360,4, )</f>
        <v>-</v>
      </c>
      <c r="AL255" s="10" t="str">
        <f>VLOOKUP(L255,'Offence Database'!$A$7:$D$1360,4, )</f>
        <v>-</v>
      </c>
      <c r="AM255" s="10" t="str">
        <f>VLOOKUP(M255,'Offence Database'!$A$7:$D$1360,4, )</f>
        <v>-</v>
      </c>
      <c r="AN255" s="10" t="str">
        <f>VLOOKUP(N255,'Offence Database'!$A$7:$D$1360,4, )</f>
        <v>-</v>
      </c>
      <c r="AO255" s="10" t="str">
        <f>VLOOKUP(O255,'Offence Database'!$A$7:$D$1360,4, )</f>
        <v>-</v>
      </c>
      <c r="AP255" s="10">
        <f t="shared" ref="AP255:AU255" si="531">IF(AJ255="Non-Compoundable",$AB$1,$AC$1)</f>
        <v>0</v>
      </c>
      <c r="AQ255" s="10">
        <f t="shared" si="531"/>
        <v>0</v>
      </c>
      <c r="AR255" s="10">
        <f t="shared" si="531"/>
        <v>0</v>
      </c>
      <c r="AS255" s="10">
        <f t="shared" si="531"/>
        <v>0</v>
      </c>
      <c r="AT255" s="10">
        <f t="shared" si="531"/>
        <v>0</v>
      </c>
      <c r="AU255" s="10">
        <f t="shared" si="531"/>
        <v>0</v>
      </c>
      <c r="AV255" s="10">
        <f t="shared" si="4"/>
        <v>0</v>
      </c>
      <c r="AW255" s="17" t="str">
        <f t="shared" si="5"/>
        <v>Compoundable</v>
      </c>
      <c r="AX255" s="24"/>
      <c r="AY255" s="26">
        <f t="shared" si="6"/>
        <v>2</v>
      </c>
      <c r="AZ255" s="27">
        <f t="shared" si="7"/>
        <v>60</v>
      </c>
      <c r="BA255" s="28">
        <f t="shared" si="8"/>
        <v>0</v>
      </c>
      <c r="BB255" s="28">
        <f t="shared" ca="1" si="9"/>
        <v>0</v>
      </c>
      <c r="BC255" s="29" t="str">
        <f t="shared" si="10"/>
        <v>YES</v>
      </c>
      <c r="BD255" s="10" t="str">
        <f t="shared" si="11"/>
        <v>YES</v>
      </c>
      <c r="BE255" s="29" t="str">
        <f t="shared" ca="1" si="12"/>
        <v>NO</v>
      </c>
      <c r="BF255" s="29" t="str">
        <f t="shared" ca="1" si="13"/>
        <v>YES</v>
      </c>
      <c r="BG255" s="29" t="str">
        <f t="shared" ca="1" si="14"/>
        <v>YES</v>
      </c>
      <c r="BH255" s="29" t="str">
        <f t="shared" ca="1" si="15"/>
        <v>YES</v>
      </c>
      <c r="BI255" s="10">
        <f t="shared" ca="1" si="16"/>
        <v>1</v>
      </c>
      <c r="BJ255" s="28">
        <f t="shared" si="17"/>
        <v>0</v>
      </c>
      <c r="BK255" s="30">
        <f t="shared" si="18"/>
        <v>0</v>
      </c>
      <c r="BL255" s="31">
        <f t="shared" ca="1" si="19"/>
        <v>-119.72328767123288</v>
      </c>
      <c r="BM255" s="28">
        <f t="shared" si="20"/>
        <v>0</v>
      </c>
      <c r="BN255" s="28">
        <f t="shared" si="21"/>
        <v>0</v>
      </c>
      <c r="BO255" s="30">
        <f t="shared" si="22"/>
        <v>0</v>
      </c>
      <c r="BP255" s="31">
        <f t="shared" ca="1" si="23"/>
        <v>-119.72328767123288</v>
      </c>
      <c r="BQ255" s="32">
        <f t="shared" ca="1" si="24"/>
        <v>119.72328767123288</v>
      </c>
      <c r="BR255" s="32"/>
    </row>
    <row r="256" spans="1:70" ht="12" customHeight="1" x14ac:dyDescent="0.25">
      <c r="A256" s="10">
        <f t="shared" si="25"/>
        <v>255</v>
      </c>
      <c r="B256" s="11"/>
      <c r="C256" s="12"/>
      <c r="D256" s="13"/>
      <c r="E256" s="13"/>
      <c r="F256" s="13"/>
      <c r="G256" s="14"/>
      <c r="H256" s="15"/>
      <c r="I256" s="27"/>
      <c r="J256" s="17"/>
      <c r="K256" s="17"/>
      <c r="L256" s="17"/>
      <c r="M256" s="17"/>
      <c r="N256" s="17"/>
      <c r="O256" s="17"/>
      <c r="P256" s="10" t="str">
        <f>VLOOKUP(J256,'Offence Database'!$A$7:$B$1360,2, )</f>
        <v>-</v>
      </c>
      <c r="Q256" s="10" t="str">
        <f>VLOOKUP(K256,'Offence Database'!$A$7:$B$1360,2, )</f>
        <v>-</v>
      </c>
      <c r="R256" s="10" t="str">
        <f>VLOOKUP(L256,'Offence Database'!$A$7:$B$1360,2, )</f>
        <v>-</v>
      </c>
      <c r="S256" s="10" t="str">
        <f>VLOOKUP(M256,'Offence Database'!$A$7:$B$1360,2, )</f>
        <v>-</v>
      </c>
      <c r="T256" s="10" t="str">
        <f>VLOOKUP(N256,'Offence Database'!$A$7:$B$1360,2, )</f>
        <v>-</v>
      </c>
      <c r="U256" s="10" t="str">
        <f>VLOOKUP(O256,'Offence Database'!$A$7:$B$1360,2, )</f>
        <v>-</v>
      </c>
      <c r="V256" s="10" t="str">
        <f>VLOOKUP(J256,'Offence Database'!$A$7:$C$1360,3, )</f>
        <v>-</v>
      </c>
      <c r="W256" s="10" t="str">
        <f>VLOOKUP(K256,'Offence Database'!$A$7:$C$1360,3, )</f>
        <v>-</v>
      </c>
      <c r="X256" s="10" t="str">
        <f>VLOOKUP(L256,'Offence Database'!$A$7:$C$1360,3, )</f>
        <v>-</v>
      </c>
      <c r="Y256" s="10" t="str">
        <f>VLOOKUP(M256,'Offence Database'!$A$7:$C$1360,3, )</f>
        <v>-</v>
      </c>
      <c r="Z256" s="10" t="str">
        <f>VLOOKUP(N256,'Offence Database'!$A$7:$C$1360,3, )</f>
        <v>-</v>
      </c>
      <c r="AA256" s="10" t="str">
        <f>VLOOKUP(O256,'Offence Database'!$A$7:$C$1360,3, )</f>
        <v>-</v>
      </c>
      <c r="AB256" s="10">
        <f t="shared" ref="AB256:AG256" si="532">IF(V256="Non-Bailable",$AB$1,$AC$1)</f>
        <v>0</v>
      </c>
      <c r="AC256" s="10">
        <f t="shared" si="532"/>
        <v>0</v>
      </c>
      <c r="AD256" s="10">
        <f t="shared" si="532"/>
        <v>0</v>
      </c>
      <c r="AE256" s="10">
        <f t="shared" si="532"/>
        <v>0</v>
      </c>
      <c r="AF256" s="10">
        <f t="shared" si="532"/>
        <v>0</v>
      </c>
      <c r="AG256" s="10">
        <f t="shared" si="532"/>
        <v>0</v>
      </c>
      <c r="AH256" s="10">
        <f t="shared" si="1"/>
        <v>0</v>
      </c>
      <c r="AI256" s="17" t="str">
        <f t="shared" si="2"/>
        <v>Bailable</v>
      </c>
      <c r="AJ256" s="10" t="str">
        <f>VLOOKUP(J256,'Offence Database'!$A$7:$D$1360,4, )</f>
        <v>-</v>
      </c>
      <c r="AK256" s="10" t="str">
        <f>VLOOKUP(K256,'Offence Database'!$A$7:$D$1360,4, )</f>
        <v>-</v>
      </c>
      <c r="AL256" s="10" t="str">
        <f>VLOOKUP(L256,'Offence Database'!$A$7:$D$1360,4, )</f>
        <v>-</v>
      </c>
      <c r="AM256" s="10" t="str">
        <f>VLOOKUP(M256,'Offence Database'!$A$7:$D$1360,4, )</f>
        <v>-</v>
      </c>
      <c r="AN256" s="10" t="str">
        <f>VLOOKUP(N256,'Offence Database'!$A$7:$D$1360,4, )</f>
        <v>-</v>
      </c>
      <c r="AO256" s="10" t="str">
        <f>VLOOKUP(O256,'Offence Database'!$A$7:$D$1360,4, )</f>
        <v>-</v>
      </c>
      <c r="AP256" s="10">
        <f t="shared" ref="AP256:AU256" si="533">IF(AJ256="Non-Compoundable",$AB$1,$AC$1)</f>
        <v>0</v>
      </c>
      <c r="AQ256" s="10">
        <f t="shared" si="533"/>
        <v>0</v>
      </c>
      <c r="AR256" s="10">
        <f t="shared" si="533"/>
        <v>0</v>
      </c>
      <c r="AS256" s="10">
        <f t="shared" si="533"/>
        <v>0</v>
      </c>
      <c r="AT256" s="10">
        <f t="shared" si="533"/>
        <v>0</v>
      </c>
      <c r="AU256" s="10">
        <f t="shared" si="533"/>
        <v>0</v>
      </c>
      <c r="AV256" s="10">
        <f t="shared" si="4"/>
        <v>0</v>
      </c>
      <c r="AW256" s="17" t="str">
        <f t="shared" si="5"/>
        <v>Compoundable</v>
      </c>
      <c r="AX256" s="24"/>
      <c r="AY256" s="26">
        <f t="shared" si="6"/>
        <v>2</v>
      </c>
      <c r="AZ256" s="27">
        <f t="shared" si="7"/>
        <v>60</v>
      </c>
      <c r="BA256" s="28">
        <f t="shared" si="8"/>
        <v>0</v>
      </c>
      <c r="BB256" s="28">
        <f t="shared" ca="1" si="9"/>
        <v>0</v>
      </c>
      <c r="BC256" s="29" t="str">
        <f t="shared" si="10"/>
        <v>YES</v>
      </c>
      <c r="BD256" s="10" t="str">
        <f t="shared" si="11"/>
        <v>YES</v>
      </c>
      <c r="BE256" s="29" t="str">
        <f t="shared" ca="1" si="12"/>
        <v>NO</v>
      </c>
      <c r="BF256" s="29" t="str">
        <f t="shared" ca="1" si="13"/>
        <v>YES</v>
      </c>
      <c r="BG256" s="29" t="str">
        <f t="shared" ca="1" si="14"/>
        <v>YES</v>
      </c>
      <c r="BH256" s="29" t="str">
        <f t="shared" ca="1" si="15"/>
        <v>YES</v>
      </c>
      <c r="BI256" s="10">
        <f t="shared" ca="1" si="16"/>
        <v>1</v>
      </c>
      <c r="BJ256" s="28">
        <f t="shared" si="17"/>
        <v>0</v>
      </c>
      <c r="BK256" s="30">
        <f t="shared" si="18"/>
        <v>0</v>
      </c>
      <c r="BL256" s="31">
        <f t="shared" ca="1" si="19"/>
        <v>-119.72328767123288</v>
      </c>
      <c r="BM256" s="28">
        <f t="shared" si="20"/>
        <v>0</v>
      </c>
      <c r="BN256" s="28">
        <f t="shared" si="21"/>
        <v>0</v>
      </c>
      <c r="BO256" s="30">
        <f t="shared" si="22"/>
        <v>0</v>
      </c>
      <c r="BP256" s="31">
        <f t="shared" ca="1" si="23"/>
        <v>-119.72328767123288</v>
      </c>
      <c r="BQ256" s="32">
        <f t="shared" ca="1" si="24"/>
        <v>119.72328767123288</v>
      </c>
      <c r="BR256" s="32"/>
    </row>
    <row r="257" spans="1:70" ht="12" customHeight="1" x14ac:dyDescent="0.25">
      <c r="A257" s="10">
        <f t="shared" si="25"/>
        <v>256</v>
      </c>
      <c r="B257" s="11"/>
      <c r="C257" s="12"/>
      <c r="D257" s="13"/>
      <c r="E257" s="13"/>
      <c r="F257" s="13"/>
      <c r="G257" s="14"/>
      <c r="H257" s="15"/>
      <c r="I257" s="27"/>
      <c r="J257" s="17"/>
      <c r="K257" s="17"/>
      <c r="L257" s="17"/>
      <c r="M257" s="17"/>
      <c r="N257" s="17"/>
      <c r="O257" s="17"/>
      <c r="P257" s="10" t="str">
        <f>VLOOKUP(J257,'Offence Database'!$A$7:$B$1360,2, )</f>
        <v>-</v>
      </c>
      <c r="Q257" s="10" t="str">
        <f>VLOOKUP(K257,'Offence Database'!$A$7:$B$1360,2, )</f>
        <v>-</v>
      </c>
      <c r="R257" s="10" t="str">
        <f>VLOOKUP(L257,'Offence Database'!$A$7:$B$1360,2, )</f>
        <v>-</v>
      </c>
      <c r="S257" s="10" t="str">
        <f>VLOOKUP(M257,'Offence Database'!$A$7:$B$1360,2, )</f>
        <v>-</v>
      </c>
      <c r="T257" s="10" t="str">
        <f>VLOOKUP(N257,'Offence Database'!$A$7:$B$1360,2, )</f>
        <v>-</v>
      </c>
      <c r="U257" s="10" t="str">
        <f>VLOOKUP(O257,'Offence Database'!$A$7:$B$1360,2, )</f>
        <v>-</v>
      </c>
      <c r="V257" s="10" t="str">
        <f>VLOOKUP(J257,'Offence Database'!$A$7:$C$1360,3, )</f>
        <v>-</v>
      </c>
      <c r="W257" s="10" t="str">
        <f>VLOOKUP(K257,'Offence Database'!$A$7:$C$1360,3, )</f>
        <v>-</v>
      </c>
      <c r="X257" s="10" t="str">
        <f>VLOOKUP(L257,'Offence Database'!$A$7:$C$1360,3, )</f>
        <v>-</v>
      </c>
      <c r="Y257" s="10" t="str">
        <f>VLOOKUP(M257,'Offence Database'!$A$7:$C$1360,3, )</f>
        <v>-</v>
      </c>
      <c r="Z257" s="10" t="str">
        <f>VLOOKUP(N257,'Offence Database'!$A$7:$C$1360,3, )</f>
        <v>-</v>
      </c>
      <c r="AA257" s="10" t="str">
        <f>VLOOKUP(O257,'Offence Database'!$A$7:$C$1360,3, )</f>
        <v>-</v>
      </c>
      <c r="AB257" s="10">
        <f t="shared" ref="AB257:AG257" si="534">IF(V257="Non-Bailable",$AB$1,$AC$1)</f>
        <v>0</v>
      </c>
      <c r="AC257" s="10">
        <f t="shared" si="534"/>
        <v>0</v>
      </c>
      <c r="AD257" s="10">
        <f t="shared" si="534"/>
        <v>0</v>
      </c>
      <c r="AE257" s="10">
        <f t="shared" si="534"/>
        <v>0</v>
      </c>
      <c r="AF257" s="10">
        <f t="shared" si="534"/>
        <v>0</v>
      </c>
      <c r="AG257" s="10">
        <f t="shared" si="534"/>
        <v>0</v>
      </c>
      <c r="AH257" s="10">
        <f t="shared" si="1"/>
        <v>0</v>
      </c>
      <c r="AI257" s="17" t="str">
        <f t="shared" si="2"/>
        <v>Bailable</v>
      </c>
      <c r="AJ257" s="10" t="str">
        <f>VLOOKUP(J257,'Offence Database'!$A$7:$D$1360,4, )</f>
        <v>-</v>
      </c>
      <c r="AK257" s="10" t="str">
        <f>VLOOKUP(K257,'Offence Database'!$A$7:$D$1360,4, )</f>
        <v>-</v>
      </c>
      <c r="AL257" s="10" t="str">
        <f>VLOOKUP(L257,'Offence Database'!$A$7:$D$1360,4, )</f>
        <v>-</v>
      </c>
      <c r="AM257" s="10" t="str">
        <f>VLOOKUP(M257,'Offence Database'!$A$7:$D$1360,4, )</f>
        <v>-</v>
      </c>
      <c r="AN257" s="10" t="str">
        <f>VLOOKUP(N257,'Offence Database'!$A$7:$D$1360,4, )</f>
        <v>-</v>
      </c>
      <c r="AO257" s="10" t="str">
        <f>VLOOKUP(O257,'Offence Database'!$A$7:$D$1360,4, )</f>
        <v>-</v>
      </c>
      <c r="AP257" s="10">
        <f t="shared" ref="AP257:AU257" si="535">IF(AJ257="Non-Compoundable",$AB$1,$AC$1)</f>
        <v>0</v>
      </c>
      <c r="AQ257" s="10">
        <f t="shared" si="535"/>
        <v>0</v>
      </c>
      <c r="AR257" s="10">
        <f t="shared" si="535"/>
        <v>0</v>
      </c>
      <c r="AS257" s="10">
        <f t="shared" si="535"/>
        <v>0</v>
      </c>
      <c r="AT257" s="10">
        <f t="shared" si="535"/>
        <v>0</v>
      </c>
      <c r="AU257" s="10">
        <f t="shared" si="535"/>
        <v>0</v>
      </c>
      <c r="AV257" s="10">
        <f t="shared" si="4"/>
        <v>0</v>
      </c>
      <c r="AW257" s="17" t="str">
        <f t="shared" si="5"/>
        <v>Compoundable</v>
      </c>
      <c r="AX257" s="24"/>
      <c r="AY257" s="26">
        <f t="shared" si="6"/>
        <v>2</v>
      </c>
      <c r="AZ257" s="27">
        <f t="shared" si="7"/>
        <v>60</v>
      </c>
      <c r="BA257" s="28">
        <f t="shared" si="8"/>
        <v>0</v>
      </c>
      <c r="BB257" s="28">
        <f t="shared" ca="1" si="9"/>
        <v>0</v>
      </c>
      <c r="BC257" s="29" t="str">
        <f t="shared" si="10"/>
        <v>YES</v>
      </c>
      <c r="BD257" s="10" t="str">
        <f t="shared" si="11"/>
        <v>YES</v>
      </c>
      <c r="BE257" s="29" t="str">
        <f t="shared" ca="1" si="12"/>
        <v>NO</v>
      </c>
      <c r="BF257" s="29" t="str">
        <f t="shared" ca="1" si="13"/>
        <v>YES</v>
      </c>
      <c r="BG257" s="29" t="str">
        <f t="shared" ca="1" si="14"/>
        <v>YES</v>
      </c>
      <c r="BH257" s="29" t="str">
        <f t="shared" ca="1" si="15"/>
        <v>YES</v>
      </c>
      <c r="BI257" s="10">
        <f t="shared" ca="1" si="16"/>
        <v>1</v>
      </c>
      <c r="BJ257" s="28">
        <f t="shared" si="17"/>
        <v>0</v>
      </c>
      <c r="BK257" s="30">
        <f t="shared" si="18"/>
        <v>0</v>
      </c>
      <c r="BL257" s="31">
        <f t="shared" ca="1" si="19"/>
        <v>-119.72328767123288</v>
      </c>
      <c r="BM257" s="28">
        <f t="shared" si="20"/>
        <v>0</v>
      </c>
      <c r="BN257" s="28">
        <f t="shared" si="21"/>
        <v>0</v>
      </c>
      <c r="BO257" s="30">
        <f t="shared" si="22"/>
        <v>0</v>
      </c>
      <c r="BP257" s="31">
        <f t="shared" ca="1" si="23"/>
        <v>-119.72328767123288</v>
      </c>
      <c r="BQ257" s="32">
        <f t="shared" ca="1" si="24"/>
        <v>119.72328767123288</v>
      </c>
      <c r="BR257" s="32"/>
    </row>
    <row r="258" spans="1:70" ht="12" customHeight="1" x14ac:dyDescent="0.25">
      <c r="A258" s="10">
        <f t="shared" si="25"/>
        <v>257</v>
      </c>
      <c r="B258" s="11"/>
      <c r="C258" s="12"/>
      <c r="D258" s="13"/>
      <c r="E258" s="13"/>
      <c r="F258" s="13"/>
      <c r="G258" s="14"/>
      <c r="H258" s="15"/>
      <c r="I258" s="27"/>
      <c r="J258" s="17"/>
      <c r="K258" s="17"/>
      <c r="L258" s="17"/>
      <c r="M258" s="17"/>
      <c r="N258" s="17"/>
      <c r="O258" s="17"/>
      <c r="P258" s="10" t="str">
        <f>VLOOKUP(J258,'Offence Database'!$A$7:$B$1360,2, )</f>
        <v>-</v>
      </c>
      <c r="Q258" s="10" t="str">
        <f>VLOOKUP(K258,'Offence Database'!$A$7:$B$1360,2, )</f>
        <v>-</v>
      </c>
      <c r="R258" s="10" t="str">
        <f>VLOOKUP(L258,'Offence Database'!$A$7:$B$1360,2, )</f>
        <v>-</v>
      </c>
      <c r="S258" s="10" t="str">
        <f>VLOOKUP(M258,'Offence Database'!$A$7:$B$1360,2, )</f>
        <v>-</v>
      </c>
      <c r="T258" s="10" t="str">
        <f>VLOOKUP(N258,'Offence Database'!$A$7:$B$1360,2, )</f>
        <v>-</v>
      </c>
      <c r="U258" s="10" t="str">
        <f>VLOOKUP(O258,'Offence Database'!$A$7:$B$1360,2, )</f>
        <v>-</v>
      </c>
      <c r="V258" s="10" t="str">
        <f>VLOOKUP(J258,'Offence Database'!$A$7:$C$1360,3, )</f>
        <v>-</v>
      </c>
      <c r="W258" s="10" t="str">
        <f>VLOOKUP(K258,'Offence Database'!$A$7:$C$1360,3, )</f>
        <v>-</v>
      </c>
      <c r="X258" s="10" t="str">
        <f>VLOOKUP(L258,'Offence Database'!$A$7:$C$1360,3, )</f>
        <v>-</v>
      </c>
      <c r="Y258" s="10" t="str">
        <f>VLOOKUP(M258,'Offence Database'!$A$7:$C$1360,3, )</f>
        <v>-</v>
      </c>
      <c r="Z258" s="10" t="str">
        <f>VLOOKUP(N258,'Offence Database'!$A$7:$C$1360,3, )</f>
        <v>-</v>
      </c>
      <c r="AA258" s="10" t="str">
        <f>VLOOKUP(O258,'Offence Database'!$A$7:$C$1360,3, )</f>
        <v>-</v>
      </c>
      <c r="AB258" s="10">
        <f t="shared" ref="AB258:AG258" si="536">IF(V258="Non-Bailable",$AB$1,$AC$1)</f>
        <v>0</v>
      </c>
      <c r="AC258" s="10">
        <f t="shared" si="536"/>
        <v>0</v>
      </c>
      <c r="AD258" s="10">
        <f t="shared" si="536"/>
        <v>0</v>
      </c>
      <c r="AE258" s="10">
        <f t="shared" si="536"/>
        <v>0</v>
      </c>
      <c r="AF258" s="10">
        <f t="shared" si="536"/>
        <v>0</v>
      </c>
      <c r="AG258" s="10">
        <f t="shared" si="536"/>
        <v>0</v>
      </c>
      <c r="AH258" s="10">
        <f t="shared" si="1"/>
        <v>0</v>
      </c>
      <c r="AI258" s="17" t="str">
        <f t="shared" si="2"/>
        <v>Bailable</v>
      </c>
      <c r="AJ258" s="10" t="str">
        <f>VLOOKUP(J258,'Offence Database'!$A$7:$D$1360,4, )</f>
        <v>-</v>
      </c>
      <c r="AK258" s="10" t="str">
        <f>VLOOKUP(K258,'Offence Database'!$A$7:$D$1360,4, )</f>
        <v>-</v>
      </c>
      <c r="AL258" s="10" t="str">
        <f>VLOOKUP(L258,'Offence Database'!$A$7:$D$1360,4, )</f>
        <v>-</v>
      </c>
      <c r="AM258" s="10" t="str">
        <f>VLOOKUP(M258,'Offence Database'!$A$7:$D$1360,4, )</f>
        <v>-</v>
      </c>
      <c r="AN258" s="10" t="str">
        <f>VLOOKUP(N258,'Offence Database'!$A$7:$D$1360,4, )</f>
        <v>-</v>
      </c>
      <c r="AO258" s="10" t="str">
        <f>VLOOKUP(O258,'Offence Database'!$A$7:$D$1360,4, )</f>
        <v>-</v>
      </c>
      <c r="AP258" s="10">
        <f t="shared" ref="AP258:AU258" si="537">IF(AJ258="Non-Compoundable",$AB$1,$AC$1)</f>
        <v>0</v>
      </c>
      <c r="AQ258" s="10">
        <f t="shared" si="537"/>
        <v>0</v>
      </c>
      <c r="AR258" s="10">
        <f t="shared" si="537"/>
        <v>0</v>
      </c>
      <c r="AS258" s="10">
        <f t="shared" si="537"/>
        <v>0</v>
      </c>
      <c r="AT258" s="10">
        <f t="shared" si="537"/>
        <v>0</v>
      </c>
      <c r="AU258" s="10">
        <f t="shared" si="537"/>
        <v>0</v>
      </c>
      <c r="AV258" s="10">
        <f t="shared" si="4"/>
        <v>0</v>
      </c>
      <c r="AW258" s="17" t="str">
        <f t="shared" si="5"/>
        <v>Compoundable</v>
      </c>
      <c r="AX258" s="24"/>
      <c r="AY258" s="26">
        <f t="shared" si="6"/>
        <v>2</v>
      </c>
      <c r="AZ258" s="27">
        <f t="shared" si="7"/>
        <v>60</v>
      </c>
      <c r="BA258" s="28">
        <f t="shared" si="8"/>
        <v>0</v>
      </c>
      <c r="BB258" s="28">
        <f t="shared" ca="1" si="9"/>
        <v>0</v>
      </c>
      <c r="BC258" s="29" t="str">
        <f t="shared" si="10"/>
        <v>YES</v>
      </c>
      <c r="BD258" s="10" t="str">
        <f t="shared" si="11"/>
        <v>YES</v>
      </c>
      <c r="BE258" s="29" t="str">
        <f t="shared" ca="1" si="12"/>
        <v>NO</v>
      </c>
      <c r="BF258" s="29" t="str">
        <f t="shared" ca="1" si="13"/>
        <v>YES</v>
      </c>
      <c r="BG258" s="29" t="str">
        <f t="shared" ca="1" si="14"/>
        <v>YES</v>
      </c>
      <c r="BH258" s="29" t="str">
        <f t="shared" ca="1" si="15"/>
        <v>YES</v>
      </c>
      <c r="BI258" s="10">
        <f t="shared" ca="1" si="16"/>
        <v>1</v>
      </c>
      <c r="BJ258" s="28">
        <f t="shared" si="17"/>
        <v>0</v>
      </c>
      <c r="BK258" s="30">
        <f t="shared" si="18"/>
        <v>0</v>
      </c>
      <c r="BL258" s="31">
        <f t="shared" ca="1" si="19"/>
        <v>-119.72328767123288</v>
      </c>
      <c r="BM258" s="28">
        <f t="shared" si="20"/>
        <v>0</v>
      </c>
      <c r="BN258" s="28">
        <f t="shared" si="21"/>
        <v>0</v>
      </c>
      <c r="BO258" s="30">
        <f t="shared" si="22"/>
        <v>0</v>
      </c>
      <c r="BP258" s="31">
        <f t="shared" ca="1" si="23"/>
        <v>-119.72328767123288</v>
      </c>
      <c r="BQ258" s="32">
        <f t="shared" ca="1" si="24"/>
        <v>119.72328767123288</v>
      </c>
      <c r="BR258" s="32"/>
    </row>
    <row r="259" spans="1:70" ht="12" customHeight="1" x14ac:dyDescent="0.25">
      <c r="A259" s="10">
        <f t="shared" si="25"/>
        <v>258</v>
      </c>
      <c r="B259" s="11"/>
      <c r="C259" s="12"/>
      <c r="D259" s="13"/>
      <c r="E259" s="13"/>
      <c r="F259" s="13"/>
      <c r="G259" s="14"/>
      <c r="H259" s="15"/>
      <c r="I259" s="27"/>
      <c r="J259" s="17"/>
      <c r="K259" s="17"/>
      <c r="L259" s="17"/>
      <c r="M259" s="17"/>
      <c r="N259" s="17"/>
      <c r="O259" s="17"/>
      <c r="P259" s="10" t="str">
        <f>VLOOKUP(J259,'Offence Database'!$A$7:$B$1360,2, )</f>
        <v>-</v>
      </c>
      <c r="Q259" s="10" t="str">
        <f>VLOOKUP(K259,'Offence Database'!$A$7:$B$1360,2, )</f>
        <v>-</v>
      </c>
      <c r="R259" s="10" t="str">
        <f>VLOOKUP(L259,'Offence Database'!$A$7:$B$1360,2, )</f>
        <v>-</v>
      </c>
      <c r="S259" s="10" t="str">
        <f>VLOOKUP(M259,'Offence Database'!$A$7:$B$1360,2, )</f>
        <v>-</v>
      </c>
      <c r="T259" s="10" t="str">
        <f>VLOOKUP(N259,'Offence Database'!$A$7:$B$1360,2, )</f>
        <v>-</v>
      </c>
      <c r="U259" s="10" t="str">
        <f>VLOOKUP(O259,'Offence Database'!$A$7:$B$1360,2, )</f>
        <v>-</v>
      </c>
      <c r="V259" s="10" t="str">
        <f>VLOOKUP(J259,'Offence Database'!$A$7:$C$1360,3, )</f>
        <v>-</v>
      </c>
      <c r="W259" s="10" t="str">
        <f>VLOOKUP(K259,'Offence Database'!$A$7:$C$1360,3, )</f>
        <v>-</v>
      </c>
      <c r="X259" s="10" t="str">
        <f>VLOOKUP(L259,'Offence Database'!$A$7:$C$1360,3, )</f>
        <v>-</v>
      </c>
      <c r="Y259" s="10" t="str">
        <f>VLOOKUP(M259,'Offence Database'!$A$7:$C$1360,3, )</f>
        <v>-</v>
      </c>
      <c r="Z259" s="10" t="str">
        <f>VLOOKUP(N259,'Offence Database'!$A$7:$C$1360,3, )</f>
        <v>-</v>
      </c>
      <c r="AA259" s="10" t="str">
        <f>VLOOKUP(O259,'Offence Database'!$A$7:$C$1360,3, )</f>
        <v>-</v>
      </c>
      <c r="AB259" s="10">
        <f t="shared" ref="AB259:AG259" si="538">IF(V259="Non-Bailable",$AB$1,$AC$1)</f>
        <v>0</v>
      </c>
      <c r="AC259" s="10">
        <f t="shared" si="538"/>
        <v>0</v>
      </c>
      <c r="AD259" s="10">
        <f t="shared" si="538"/>
        <v>0</v>
      </c>
      <c r="AE259" s="10">
        <f t="shared" si="538"/>
        <v>0</v>
      </c>
      <c r="AF259" s="10">
        <f t="shared" si="538"/>
        <v>0</v>
      </c>
      <c r="AG259" s="10">
        <f t="shared" si="538"/>
        <v>0</v>
      </c>
      <c r="AH259" s="10">
        <f t="shared" si="1"/>
        <v>0</v>
      </c>
      <c r="AI259" s="17" t="str">
        <f t="shared" si="2"/>
        <v>Bailable</v>
      </c>
      <c r="AJ259" s="10" t="str">
        <f>VLOOKUP(J259,'Offence Database'!$A$7:$D$1360,4, )</f>
        <v>-</v>
      </c>
      <c r="AK259" s="10" t="str">
        <f>VLOOKUP(K259,'Offence Database'!$A$7:$D$1360,4, )</f>
        <v>-</v>
      </c>
      <c r="AL259" s="10" t="str">
        <f>VLOOKUP(L259,'Offence Database'!$A$7:$D$1360,4, )</f>
        <v>-</v>
      </c>
      <c r="AM259" s="10" t="str">
        <f>VLOOKUP(M259,'Offence Database'!$A$7:$D$1360,4, )</f>
        <v>-</v>
      </c>
      <c r="AN259" s="10" t="str">
        <f>VLOOKUP(N259,'Offence Database'!$A$7:$D$1360,4, )</f>
        <v>-</v>
      </c>
      <c r="AO259" s="10" t="str">
        <f>VLOOKUP(O259,'Offence Database'!$A$7:$D$1360,4, )</f>
        <v>-</v>
      </c>
      <c r="AP259" s="10">
        <f t="shared" ref="AP259:AU259" si="539">IF(AJ259="Non-Compoundable",$AB$1,$AC$1)</f>
        <v>0</v>
      </c>
      <c r="AQ259" s="10">
        <f t="shared" si="539"/>
        <v>0</v>
      </c>
      <c r="AR259" s="10">
        <f t="shared" si="539"/>
        <v>0</v>
      </c>
      <c r="AS259" s="10">
        <f t="shared" si="539"/>
        <v>0</v>
      </c>
      <c r="AT259" s="10">
        <f t="shared" si="539"/>
        <v>0</v>
      </c>
      <c r="AU259" s="10">
        <f t="shared" si="539"/>
        <v>0</v>
      </c>
      <c r="AV259" s="10">
        <f t="shared" si="4"/>
        <v>0</v>
      </c>
      <c r="AW259" s="17" t="str">
        <f t="shared" si="5"/>
        <v>Compoundable</v>
      </c>
      <c r="AX259" s="24"/>
      <c r="AY259" s="26">
        <f t="shared" si="6"/>
        <v>2</v>
      </c>
      <c r="AZ259" s="27">
        <f t="shared" si="7"/>
        <v>60</v>
      </c>
      <c r="BA259" s="28">
        <f t="shared" si="8"/>
        <v>0</v>
      </c>
      <c r="BB259" s="28">
        <f t="shared" ca="1" si="9"/>
        <v>0</v>
      </c>
      <c r="BC259" s="29" t="str">
        <f t="shared" si="10"/>
        <v>YES</v>
      </c>
      <c r="BD259" s="10" t="str">
        <f t="shared" si="11"/>
        <v>YES</v>
      </c>
      <c r="BE259" s="29" t="str">
        <f t="shared" ca="1" si="12"/>
        <v>NO</v>
      </c>
      <c r="BF259" s="29" t="str">
        <f t="shared" ca="1" si="13"/>
        <v>YES</v>
      </c>
      <c r="BG259" s="29" t="str">
        <f t="shared" ca="1" si="14"/>
        <v>YES</v>
      </c>
      <c r="BH259" s="29" t="str">
        <f t="shared" ca="1" si="15"/>
        <v>YES</v>
      </c>
      <c r="BI259" s="10">
        <f t="shared" ca="1" si="16"/>
        <v>1</v>
      </c>
      <c r="BJ259" s="28">
        <f t="shared" si="17"/>
        <v>0</v>
      </c>
      <c r="BK259" s="30">
        <f t="shared" si="18"/>
        <v>0</v>
      </c>
      <c r="BL259" s="31">
        <f t="shared" ca="1" si="19"/>
        <v>-119.72328767123288</v>
      </c>
      <c r="BM259" s="28">
        <f t="shared" si="20"/>
        <v>0</v>
      </c>
      <c r="BN259" s="28">
        <f t="shared" si="21"/>
        <v>0</v>
      </c>
      <c r="BO259" s="30">
        <f t="shared" si="22"/>
        <v>0</v>
      </c>
      <c r="BP259" s="31">
        <f t="shared" ca="1" si="23"/>
        <v>-119.72328767123288</v>
      </c>
      <c r="BQ259" s="32">
        <f t="shared" ca="1" si="24"/>
        <v>119.72328767123288</v>
      </c>
      <c r="BR259" s="32"/>
    </row>
    <row r="260" spans="1:70" ht="12" customHeight="1" x14ac:dyDescent="0.25">
      <c r="A260" s="10">
        <f t="shared" si="25"/>
        <v>259</v>
      </c>
      <c r="B260" s="11"/>
      <c r="C260" s="12"/>
      <c r="D260" s="13"/>
      <c r="E260" s="13"/>
      <c r="F260" s="13"/>
      <c r="G260" s="14"/>
      <c r="H260" s="15"/>
      <c r="I260" s="27"/>
      <c r="J260" s="17"/>
      <c r="K260" s="17"/>
      <c r="L260" s="17"/>
      <c r="M260" s="17"/>
      <c r="N260" s="17"/>
      <c r="O260" s="17"/>
      <c r="P260" s="10" t="str">
        <f>VLOOKUP(J260,'Offence Database'!$A$7:$B$1360,2, )</f>
        <v>-</v>
      </c>
      <c r="Q260" s="10" t="str">
        <f>VLOOKUP(K260,'Offence Database'!$A$7:$B$1360,2, )</f>
        <v>-</v>
      </c>
      <c r="R260" s="10" t="str">
        <f>VLOOKUP(L260,'Offence Database'!$A$7:$B$1360,2, )</f>
        <v>-</v>
      </c>
      <c r="S260" s="10" t="str">
        <f>VLOOKUP(M260,'Offence Database'!$A$7:$B$1360,2, )</f>
        <v>-</v>
      </c>
      <c r="T260" s="10" t="str">
        <f>VLOOKUP(N260,'Offence Database'!$A$7:$B$1360,2, )</f>
        <v>-</v>
      </c>
      <c r="U260" s="10" t="str">
        <f>VLOOKUP(O260,'Offence Database'!$A$7:$B$1360,2, )</f>
        <v>-</v>
      </c>
      <c r="V260" s="10" t="str">
        <f>VLOOKUP(J260,'Offence Database'!$A$7:$C$1360,3, )</f>
        <v>-</v>
      </c>
      <c r="W260" s="10" t="str">
        <f>VLOOKUP(K260,'Offence Database'!$A$7:$C$1360,3, )</f>
        <v>-</v>
      </c>
      <c r="X260" s="10" t="str">
        <f>VLOOKUP(L260,'Offence Database'!$A$7:$C$1360,3, )</f>
        <v>-</v>
      </c>
      <c r="Y260" s="10" t="str">
        <f>VLOOKUP(M260,'Offence Database'!$A$7:$C$1360,3, )</f>
        <v>-</v>
      </c>
      <c r="Z260" s="10" t="str">
        <f>VLOOKUP(N260,'Offence Database'!$A$7:$C$1360,3, )</f>
        <v>-</v>
      </c>
      <c r="AA260" s="10" t="str">
        <f>VLOOKUP(O260,'Offence Database'!$A$7:$C$1360,3, )</f>
        <v>-</v>
      </c>
      <c r="AB260" s="10">
        <f t="shared" ref="AB260:AG260" si="540">IF(V260="Non-Bailable",$AB$1,$AC$1)</f>
        <v>0</v>
      </c>
      <c r="AC260" s="10">
        <f t="shared" si="540"/>
        <v>0</v>
      </c>
      <c r="AD260" s="10">
        <f t="shared" si="540"/>
        <v>0</v>
      </c>
      <c r="AE260" s="10">
        <f t="shared" si="540"/>
        <v>0</v>
      </c>
      <c r="AF260" s="10">
        <f t="shared" si="540"/>
        <v>0</v>
      </c>
      <c r="AG260" s="10">
        <f t="shared" si="540"/>
        <v>0</v>
      </c>
      <c r="AH260" s="10">
        <f t="shared" si="1"/>
        <v>0</v>
      </c>
      <c r="AI260" s="17" t="str">
        <f t="shared" si="2"/>
        <v>Bailable</v>
      </c>
      <c r="AJ260" s="10" t="str">
        <f>VLOOKUP(J260,'Offence Database'!$A$7:$D$1360,4, )</f>
        <v>-</v>
      </c>
      <c r="AK260" s="10" t="str">
        <f>VLOOKUP(K260,'Offence Database'!$A$7:$D$1360,4, )</f>
        <v>-</v>
      </c>
      <c r="AL260" s="10" t="str">
        <f>VLOOKUP(L260,'Offence Database'!$A$7:$D$1360,4, )</f>
        <v>-</v>
      </c>
      <c r="AM260" s="10" t="str">
        <f>VLOOKUP(M260,'Offence Database'!$A$7:$D$1360,4, )</f>
        <v>-</v>
      </c>
      <c r="AN260" s="10" t="str">
        <f>VLOOKUP(N260,'Offence Database'!$A$7:$D$1360,4, )</f>
        <v>-</v>
      </c>
      <c r="AO260" s="10" t="str">
        <f>VLOOKUP(O260,'Offence Database'!$A$7:$D$1360,4, )</f>
        <v>-</v>
      </c>
      <c r="AP260" s="10">
        <f t="shared" ref="AP260:AU260" si="541">IF(AJ260="Non-Compoundable",$AB$1,$AC$1)</f>
        <v>0</v>
      </c>
      <c r="AQ260" s="10">
        <f t="shared" si="541"/>
        <v>0</v>
      </c>
      <c r="AR260" s="10">
        <f t="shared" si="541"/>
        <v>0</v>
      </c>
      <c r="AS260" s="10">
        <f t="shared" si="541"/>
        <v>0</v>
      </c>
      <c r="AT260" s="10">
        <f t="shared" si="541"/>
        <v>0</v>
      </c>
      <c r="AU260" s="10">
        <f t="shared" si="541"/>
        <v>0</v>
      </c>
      <c r="AV260" s="10">
        <f t="shared" si="4"/>
        <v>0</v>
      </c>
      <c r="AW260" s="17" t="str">
        <f t="shared" si="5"/>
        <v>Compoundable</v>
      </c>
      <c r="AX260" s="24"/>
      <c r="AY260" s="26">
        <f t="shared" si="6"/>
        <v>2</v>
      </c>
      <c r="AZ260" s="27">
        <f t="shared" si="7"/>
        <v>60</v>
      </c>
      <c r="BA260" s="28">
        <f t="shared" si="8"/>
        <v>0</v>
      </c>
      <c r="BB260" s="28">
        <f t="shared" ca="1" si="9"/>
        <v>0</v>
      </c>
      <c r="BC260" s="29" t="str">
        <f t="shared" si="10"/>
        <v>YES</v>
      </c>
      <c r="BD260" s="10" t="str">
        <f t="shared" si="11"/>
        <v>YES</v>
      </c>
      <c r="BE260" s="29" t="str">
        <f t="shared" ca="1" si="12"/>
        <v>NO</v>
      </c>
      <c r="BF260" s="29" t="str">
        <f t="shared" ca="1" si="13"/>
        <v>YES</v>
      </c>
      <c r="BG260" s="29" t="str">
        <f t="shared" ca="1" si="14"/>
        <v>YES</v>
      </c>
      <c r="BH260" s="29" t="str">
        <f t="shared" ca="1" si="15"/>
        <v>YES</v>
      </c>
      <c r="BI260" s="10">
        <f t="shared" ca="1" si="16"/>
        <v>1</v>
      </c>
      <c r="BJ260" s="28">
        <f t="shared" si="17"/>
        <v>0</v>
      </c>
      <c r="BK260" s="30">
        <f t="shared" si="18"/>
        <v>0</v>
      </c>
      <c r="BL260" s="31">
        <f t="shared" ca="1" si="19"/>
        <v>-119.72328767123288</v>
      </c>
      <c r="BM260" s="28">
        <f t="shared" si="20"/>
        <v>0</v>
      </c>
      <c r="BN260" s="28">
        <f t="shared" si="21"/>
        <v>0</v>
      </c>
      <c r="BO260" s="30">
        <f t="shared" si="22"/>
        <v>0</v>
      </c>
      <c r="BP260" s="31">
        <f t="shared" ca="1" si="23"/>
        <v>-119.72328767123288</v>
      </c>
      <c r="BQ260" s="32">
        <f t="shared" ca="1" si="24"/>
        <v>119.72328767123288</v>
      </c>
      <c r="BR260" s="32"/>
    </row>
    <row r="261" spans="1:70" ht="12" customHeight="1" x14ac:dyDescent="0.25">
      <c r="A261" s="10">
        <f t="shared" si="25"/>
        <v>260</v>
      </c>
      <c r="B261" s="11"/>
      <c r="C261" s="12"/>
      <c r="D261" s="13"/>
      <c r="E261" s="13"/>
      <c r="F261" s="13"/>
      <c r="G261" s="14"/>
      <c r="H261" s="15"/>
      <c r="I261" s="27"/>
      <c r="J261" s="17"/>
      <c r="K261" s="17"/>
      <c r="L261" s="17"/>
      <c r="M261" s="17"/>
      <c r="N261" s="17"/>
      <c r="O261" s="17"/>
      <c r="P261" s="10" t="str">
        <f>VLOOKUP(J261,'Offence Database'!$A$7:$B$1360,2, )</f>
        <v>-</v>
      </c>
      <c r="Q261" s="10" t="str">
        <f>VLOOKUP(K261,'Offence Database'!$A$7:$B$1360,2, )</f>
        <v>-</v>
      </c>
      <c r="R261" s="10" t="str">
        <f>VLOOKUP(L261,'Offence Database'!$A$7:$B$1360,2, )</f>
        <v>-</v>
      </c>
      <c r="S261" s="10" t="str">
        <f>VLOOKUP(M261,'Offence Database'!$A$7:$B$1360,2, )</f>
        <v>-</v>
      </c>
      <c r="T261" s="10" t="str">
        <f>VLOOKUP(N261,'Offence Database'!$A$7:$B$1360,2, )</f>
        <v>-</v>
      </c>
      <c r="U261" s="10" t="str">
        <f>VLOOKUP(O261,'Offence Database'!$A$7:$B$1360,2, )</f>
        <v>-</v>
      </c>
      <c r="V261" s="10" t="str">
        <f>VLOOKUP(J261,'Offence Database'!$A$7:$C$1360,3, )</f>
        <v>-</v>
      </c>
      <c r="W261" s="10" t="str">
        <f>VLOOKUP(K261,'Offence Database'!$A$7:$C$1360,3, )</f>
        <v>-</v>
      </c>
      <c r="X261" s="10" t="str">
        <f>VLOOKUP(L261,'Offence Database'!$A$7:$C$1360,3, )</f>
        <v>-</v>
      </c>
      <c r="Y261" s="10" t="str">
        <f>VLOOKUP(M261,'Offence Database'!$A$7:$C$1360,3, )</f>
        <v>-</v>
      </c>
      <c r="Z261" s="10" t="str">
        <f>VLOOKUP(N261,'Offence Database'!$A$7:$C$1360,3, )</f>
        <v>-</v>
      </c>
      <c r="AA261" s="10" t="str">
        <f>VLOOKUP(O261,'Offence Database'!$A$7:$C$1360,3, )</f>
        <v>-</v>
      </c>
      <c r="AB261" s="10">
        <f t="shared" ref="AB261:AG261" si="542">IF(V261="Non-Bailable",$AB$1,$AC$1)</f>
        <v>0</v>
      </c>
      <c r="AC261" s="10">
        <f t="shared" si="542"/>
        <v>0</v>
      </c>
      <c r="AD261" s="10">
        <f t="shared" si="542"/>
        <v>0</v>
      </c>
      <c r="AE261" s="10">
        <f t="shared" si="542"/>
        <v>0</v>
      </c>
      <c r="AF261" s="10">
        <f t="shared" si="542"/>
        <v>0</v>
      </c>
      <c r="AG261" s="10">
        <f t="shared" si="542"/>
        <v>0</v>
      </c>
      <c r="AH261" s="10">
        <f t="shared" si="1"/>
        <v>0</v>
      </c>
      <c r="AI261" s="17" t="str">
        <f t="shared" si="2"/>
        <v>Bailable</v>
      </c>
      <c r="AJ261" s="10" t="str">
        <f>VLOOKUP(J261,'Offence Database'!$A$7:$D$1360,4, )</f>
        <v>-</v>
      </c>
      <c r="AK261" s="10" t="str">
        <f>VLOOKUP(K261,'Offence Database'!$A$7:$D$1360,4, )</f>
        <v>-</v>
      </c>
      <c r="AL261" s="10" t="str">
        <f>VLOOKUP(L261,'Offence Database'!$A$7:$D$1360,4, )</f>
        <v>-</v>
      </c>
      <c r="AM261" s="10" t="str">
        <f>VLOOKUP(M261,'Offence Database'!$A$7:$D$1360,4, )</f>
        <v>-</v>
      </c>
      <c r="AN261" s="10" t="str">
        <f>VLOOKUP(N261,'Offence Database'!$A$7:$D$1360,4, )</f>
        <v>-</v>
      </c>
      <c r="AO261" s="10" t="str">
        <f>VLOOKUP(O261,'Offence Database'!$A$7:$D$1360,4, )</f>
        <v>-</v>
      </c>
      <c r="AP261" s="10">
        <f t="shared" ref="AP261:AU261" si="543">IF(AJ261="Non-Compoundable",$AB$1,$AC$1)</f>
        <v>0</v>
      </c>
      <c r="AQ261" s="10">
        <f t="shared" si="543"/>
        <v>0</v>
      </c>
      <c r="AR261" s="10">
        <f t="shared" si="543"/>
        <v>0</v>
      </c>
      <c r="AS261" s="10">
        <f t="shared" si="543"/>
        <v>0</v>
      </c>
      <c r="AT261" s="10">
        <f t="shared" si="543"/>
        <v>0</v>
      </c>
      <c r="AU261" s="10">
        <f t="shared" si="543"/>
        <v>0</v>
      </c>
      <c r="AV261" s="10">
        <f t="shared" si="4"/>
        <v>0</v>
      </c>
      <c r="AW261" s="17" t="str">
        <f t="shared" si="5"/>
        <v>Compoundable</v>
      </c>
      <c r="AX261" s="24"/>
      <c r="AY261" s="26">
        <f t="shared" si="6"/>
        <v>2</v>
      </c>
      <c r="AZ261" s="27">
        <f t="shared" si="7"/>
        <v>60</v>
      </c>
      <c r="BA261" s="28">
        <f t="shared" si="8"/>
        <v>0</v>
      </c>
      <c r="BB261" s="28">
        <f t="shared" ca="1" si="9"/>
        <v>0</v>
      </c>
      <c r="BC261" s="29" t="str">
        <f t="shared" si="10"/>
        <v>YES</v>
      </c>
      <c r="BD261" s="10" t="str">
        <f t="shared" si="11"/>
        <v>YES</v>
      </c>
      <c r="BE261" s="29" t="str">
        <f t="shared" ca="1" si="12"/>
        <v>NO</v>
      </c>
      <c r="BF261" s="29" t="str">
        <f t="shared" ca="1" si="13"/>
        <v>YES</v>
      </c>
      <c r="BG261" s="29" t="str">
        <f t="shared" ca="1" si="14"/>
        <v>YES</v>
      </c>
      <c r="BH261" s="29" t="str">
        <f t="shared" ca="1" si="15"/>
        <v>YES</v>
      </c>
      <c r="BI261" s="10">
        <f t="shared" ca="1" si="16"/>
        <v>1</v>
      </c>
      <c r="BJ261" s="28">
        <f t="shared" si="17"/>
        <v>0</v>
      </c>
      <c r="BK261" s="30">
        <f t="shared" si="18"/>
        <v>0</v>
      </c>
      <c r="BL261" s="31">
        <f t="shared" ca="1" si="19"/>
        <v>-119.72328767123288</v>
      </c>
      <c r="BM261" s="28">
        <f t="shared" si="20"/>
        <v>0</v>
      </c>
      <c r="BN261" s="28">
        <f t="shared" si="21"/>
        <v>0</v>
      </c>
      <c r="BO261" s="30">
        <f t="shared" si="22"/>
        <v>0</v>
      </c>
      <c r="BP261" s="31">
        <f t="shared" ca="1" si="23"/>
        <v>-119.72328767123288</v>
      </c>
      <c r="BQ261" s="32">
        <f t="shared" ca="1" si="24"/>
        <v>119.72328767123288</v>
      </c>
      <c r="BR261" s="32"/>
    </row>
    <row r="262" spans="1:70" ht="12" customHeight="1" x14ac:dyDescent="0.25">
      <c r="A262" s="10">
        <f t="shared" si="25"/>
        <v>261</v>
      </c>
      <c r="B262" s="11"/>
      <c r="C262" s="12"/>
      <c r="D262" s="13"/>
      <c r="E262" s="13"/>
      <c r="F262" s="13"/>
      <c r="G262" s="14"/>
      <c r="H262" s="15"/>
      <c r="I262" s="27"/>
      <c r="J262" s="17"/>
      <c r="K262" s="17"/>
      <c r="L262" s="17"/>
      <c r="M262" s="17"/>
      <c r="N262" s="17"/>
      <c r="O262" s="17"/>
      <c r="P262" s="10" t="str">
        <f>VLOOKUP(J262,'Offence Database'!$A$7:$B$1360,2, )</f>
        <v>-</v>
      </c>
      <c r="Q262" s="10" t="str">
        <f>VLOOKUP(K262,'Offence Database'!$A$7:$B$1360,2, )</f>
        <v>-</v>
      </c>
      <c r="R262" s="10" t="str">
        <f>VLOOKUP(L262,'Offence Database'!$A$7:$B$1360,2, )</f>
        <v>-</v>
      </c>
      <c r="S262" s="10" t="str">
        <f>VLOOKUP(M262,'Offence Database'!$A$7:$B$1360,2, )</f>
        <v>-</v>
      </c>
      <c r="T262" s="10" t="str">
        <f>VLOOKUP(N262,'Offence Database'!$A$7:$B$1360,2, )</f>
        <v>-</v>
      </c>
      <c r="U262" s="10" t="str">
        <f>VLOOKUP(O262,'Offence Database'!$A$7:$B$1360,2, )</f>
        <v>-</v>
      </c>
      <c r="V262" s="10" t="str">
        <f>VLOOKUP(J262,'Offence Database'!$A$7:$C$1360,3, )</f>
        <v>-</v>
      </c>
      <c r="W262" s="10" t="str">
        <f>VLOOKUP(K262,'Offence Database'!$A$7:$C$1360,3, )</f>
        <v>-</v>
      </c>
      <c r="X262" s="10" t="str">
        <f>VLOOKUP(L262,'Offence Database'!$A$7:$C$1360,3, )</f>
        <v>-</v>
      </c>
      <c r="Y262" s="10" t="str">
        <f>VLOOKUP(M262,'Offence Database'!$A$7:$C$1360,3, )</f>
        <v>-</v>
      </c>
      <c r="Z262" s="10" t="str">
        <f>VLOOKUP(N262,'Offence Database'!$A$7:$C$1360,3, )</f>
        <v>-</v>
      </c>
      <c r="AA262" s="10" t="str">
        <f>VLOOKUP(O262,'Offence Database'!$A$7:$C$1360,3, )</f>
        <v>-</v>
      </c>
      <c r="AB262" s="10">
        <f t="shared" ref="AB262:AG262" si="544">IF(V262="Non-Bailable",$AB$1,$AC$1)</f>
        <v>0</v>
      </c>
      <c r="AC262" s="10">
        <f t="shared" si="544"/>
        <v>0</v>
      </c>
      <c r="AD262" s="10">
        <f t="shared" si="544"/>
        <v>0</v>
      </c>
      <c r="AE262" s="10">
        <f t="shared" si="544"/>
        <v>0</v>
      </c>
      <c r="AF262" s="10">
        <f t="shared" si="544"/>
        <v>0</v>
      </c>
      <c r="AG262" s="10">
        <f t="shared" si="544"/>
        <v>0</v>
      </c>
      <c r="AH262" s="10">
        <f t="shared" si="1"/>
        <v>0</v>
      </c>
      <c r="AI262" s="17" t="str">
        <f t="shared" si="2"/>
        <v>Bailable</v>
      </c>
      <c r="AJ262" s="10" t="str">
        <f>VLOOKUP(J262,'Offence Database'!$A$7:$D$1360,4, )</f>
        <v>-</v>
      </c>
      <c r="AK262" s="10" t="str">
        <f>VLOOKUP(K262,'Offence Database'!$A$7:$D$1360,4, )</f>
        <v>-</v>
      </c>
      <c r="AL262" s="10" t="str">
        <f>VLOOKUP(L262,'Offence Database'!$A$7:$D$1360,4, )</f>
        <v>-</v>
      </c>
      <c r="AM262" s="10" t="str">
        <f>VLOOKUP(M262,'Offence Database'!$A$7:$D$1360,4, )</f>
        <v>-</v>
      </c>
      <c r="AN262" s="10" t="str">
        <f>VLOOKUP(N262,'Offence Database'!$A$7:$D$1360,4, )</f>
        <v>-</v>
      </c>
      <c r="AO262" s="10" t="str">
        <f>VLOOKUP(O262,'Offence Database'!$A$7:$D$1360,4, )</f>
        <v>-</v>
      </c>
      <c r="AP262" s="10">
        <f t="shared" ref="AP262:AU262" si="545">IF(AJ262="Non-Compoundable",$AB$1,$AC$1)</f>
        <v>0</v>
      </c>
      <c r="AQ262" s="10">
        <f t="shared" si="545"/>
        <v>0</v>
      </c>
      <c r="AR262" s="10">
        <f t="shared" si="545"/>
        <v>0</v>
      </c>
      <c r="AS262" s="10">
        <f t="shared" si="545"/>
        <v>0</v>
      </c>
      <c r="AT262" s="10">
        <f t="shared" si="545"/>
        <v>0</v>
      </c>
      <c r="AU262" s="10">
        <f t="shared" si="545"/>
        <v>0</v>
      </c>
      <c r="AV262" s="10">
        <f t="shared" si="4"/>
        <v>0</v>
      </c>
      <c r="AW262" s="17" t="str">
        <f t="shared" si="5"/>
        <v>Compoundable</v>
      </c>
      <c r="AX262" s="24"/>
      <c r="AY262" s="26">
        <f t="shared" si="6"/>
        <v>2</v>
      </c>
      <c r="AZ262" s="27">
        <f t="shared" si="7"/>
        <v>60</v>
      </c>
      <c r="BA262" s="28">
        <f t="shared" si="8"/>
        <v>0</v>
      </c>
      <c r="BB262" s="28">
        <f t="shared" ca="1" si="9"/>
        <v>0</v>
      </c>
      <c r="BC262" s="29" t="str">
        <f t="shared" si="10"/>
        <v>YES</v>
      </c>
      <c r="BD262" s="10" t="str">
        <f t="shared" si="11"/>
        <v>YES</v>
      </c>
      <c r="BE262" s="29" t="str">
        <f t="shared" ca="1" si="12"/>
        <v>NO</v>
      </c>
      <c r="BF262" s="29" t="str">
        <f t="shared" ca="1" si="13"/>
        <v>YES</v>
      </c>
      <c r="BG262" s="29" t="str">
        <f t="shared" ca="1" si="14"/>
        <v>YES</v>
      </c>
      <c r="BH262" s="29" t="str">
        <f t="shared" ca="1" si="15"/>
        <v>YES</v>
      </c>
      <c r="BI262" s="10">
        <f t="shared" ca="1" si="16"/>
        <v>1</v>
      </c>
      <c r="BJ262" s="28">
        <f t="shared" si="17"/>
        <v>0</v>
      </c>
      <c r="BK262" s="30">
        <f t="shared" si="18"/>
        <v>0</v>
      </c>
      <c r="BL262" s="31">
        <f t="shared" ca="1" si="19"/>
        <v>-119.72328767123288</v>
      </c>
      <c r="BM262" s="28">
        <f t="shared" si="20"/>
        <v>0</v>
      </c>
      <c r="BN262" s="28">
        <f t="shared" si="21"/>
        <v>0</v>
      </c>
      <c r="BO262" s="30">
        <f t="shared" si="22"/>
        <v>0</v>
      </c>
      <c r="BP262" s="31">
        <f t="shared" ca="1" si="23"/>
        <v>-119.72328767123288</v>
      </c>
      <c r="BQ262" s="32">
        <f t="shared" ca="1" si="24"/>
        <v>119.72328767123288</v>
      </c>
      <c r="BR262" s="32"/>
    </row>
    <row r="263" spans="1:70" ht="12" customHeight="1" x14ac:dyDescent="0.25">
      <c r="A263" s="10">
        <f t="shared" si="25"/>
        <v>262</v>
      </c>
      <c r="B263" s="11"/>
      <c r="C263" s="12"/>
      <c r="D263" s="13"/>
      <c r="E263" s="13"/>
      <c r="F263" s="13"/>
      <c r="G263" s="14"/>
      <c r="H263" s="15"/>
      <c r="I263" s="27"/>
      <c r="J263" s="17"/>
      <c r="K263" s="17"/>
      <c r="L263" s="17"/>
      <c r="M263" s="17"/>
      <c r="N263" s="17"/>
      <c r="O263" s="17"/>
      <c r="P263" s="10" t="str">
        <f>VLOOKUP(J263,'Offence Database'!$A$7:$B$1360,2, )</f>
        <v>-</v>
      </c>
      <c r="Q263" s="10" t="str">
        <f>VLOOKUP(K263,'Offence Database'!$A$7:$B$1360,2, )</f>
        <v>-</v>
      </c>
      <c r="R263" s="10" t="str">
        <f>VLOOKUP(L263,'Offence Database'!$A$7:$B$1360,2, )</f>
        <v>-</v>
      </c>
      <c r="S263" s="10" t="str">
        <f>VLOOKUP(M263,'Offence Database'!$A$7:$B$1360,2, )</f>
        <v>-</v>
      </c>
      <c r="T263" s="10" t="str">
        <f>VLOOKUP(N263,'Offence Database'!$A$7:$B$1360,2, )</f>
        <v>-</v>
      </c>
      <c r="U263" s="10" t="str">
        <f>VLOOKUP(O263,'Offence Database'!$A$7:$B$1360,2, )</f>
        <v>-</v>
      </c>
      <c r="V263" s="10" t="str">
        <f>VLOOKUP(J263,'Offence Database'!$A$7:$C$1360,3, )</f>
        <v>-</v>
      </c>
      <c r="W263" s="10" t="str">
        <f>VLOOKUP(K263,'Offence Database'!$A$7:$C$1360,3, )</f>
        <v>-</v>
      </c>
      <c r="X263" s="10" t="str">
        <f>VLOOKUP(L263,'Offence Database'!$A$7:$C$1360,3, )</f>
        <v>-</v>
      </c>
      <c r="Y263" s="10" t="str">
        <f>VLOOKUP(M263,'Offence Database'!$A$7:$C$1360,3, )</f>
        <v>-</v>
      </c>
      <c r="Z263" s="10" t="str">
        <f>VLOOKUP(N263,'Offence Database'!$A$7:$C$1360,3, )</f>
        <v>-</v>
      </c>
      <c r="AA263" s="10" t="str">
        <f>VLOOKUP(O263,'Offence Database'!$A$7:$C$1360,3, )</f>
        <v>-</v>
      </c>
      <c r="AB263" s="10">
        <f t="shared" ref="AB263:AG263" si="546">IF(V263="Non-Bailable",$AB$1,$AC$1)</f>
        <v>0</v>
      </c>
      <c r="AC263" s="10">
        <f t="shared" si="546"/>
        <v>0</v>
      </c>
      <c r="AD263" s="10">
        <f t="shared" si="546"/>
        <v>0</v>
      </c>
      <c r="AE263" s="10">
        <f t="shared" si="546"/>
        <v>0</v>
      </c>
      <c r="AF263" s="10">
        <f t="shared" si="546"/>
        <v>0</v>
      </c>
      <c r="AG263" s="10">
        <f t="shared" si="546"/>
        <v>0</v>
      </c>
      <c r="AH263" s="10">
        <f t="shared" si="1"/>
        <v>0</v>
      </c>
      <c r="AI263" s="17" t="str">
        <f t="shared" si="2"/>
        <v>Bailable</v>
      </c>
      <c r="AJ263" s="10" t="str">
        <f>VLOOKUP(J263,'Offence Database'!$A$7:$D$1360,4, )</f>
        <v>-</v>
      </c>
      <c r="AK263" s="10" t="str">
        <f>VLOOKUP(K263,'Offence Database'!$A$7:$D$1360,4, )</f>
        <v>-</v>
      </c>
      <c r="AL263" s="10" t="str">
        <f>VLOOKUP(L263,'Offence Database'!$A$7:$D$1360,4, )</f>
        <v>-</v>
      </c>
      <c r="AM263" s="10" t="str">
        <f>VLOOKUP(M263,'Offence Database'!$A$7:$D$1360,4, )</f>
        <v>-</v>
      </c>
      <c r="AN263" s="10" t="str">
        <f>VLOOKUP(N263,'Offence Database'!$A$7:$D$1360,4, )</f>
        <v>-</v>
      </c>
      <c r="AO263" s="10" t="str">
        <f>VLOOKUP(O263,'Offence Database'!$A$7:$D$1360,4, )</f>
        <v>-</v>
      </c>
      <c r="AP263" s="10">
        <f t="shared" ref="AP263:AU263" si="547">IF(AJ263="Non-Compoundable",$AB$1,$AC$1)</f>
        <v>0</v>
      </c>
      <c r="AQ263" s="10">
        <f t="shared" si="547"/>
        <v>0</v>
      </c>
      <c r="AR263" s="10">
        <f t="shared" si="547"/>
        <v>0</v>
      </c>
      <c r="AS263" s="10">
        <f t="shared" si="547"/>
        <v>0</v>
      </c>
      <c r="AT263" s="10">
        <f t="shared" si="547"/>
        <v>0</v>
      </c>
      <c r="AU263" s="10">
        <f t="shared" si="547"/>
        <v>0</v>
      </c>
      <c r="AV263" s="10">
        <f t="shared" si="4"/>
        <v>0</v>
      </c>
      <c r="AW263" s="17" t="str">
        <f t="shared" si="5"/>
        <v>Compoundable</v>
      </c>
      <c r="AX263" s="24"/>
      <c r="AY263" s="26">
        <f t="shared" si="6"/>
        <v>2</v>
      </c>
      <c r="AZ263" s="27">
        <f t="shared" si="7"/>
        <v>60</v>
      </c>
      <c r="BA263" s="28">
        <f t="shared" si="8"/>
        <v>0</v>
      </c>
      <c r="BB263" s="28">
        <f t="shared" ca="1" si="9"/>
        <v>0</v>
      </c>
      <c r="BC263" s="29" t="str">
        <f t="shared" si="10"/>
        <v>YES</v>
      </c>
      <c r="BD263" s="10" t="str">
        <f t="shared" si="11"/>
        <v>YES</v>
      </c>
      <c r="BE263" s="29" t="str">
        <f t="shared" ca="1" si="12"/>
        <v>NO</v>
      </c>
      <c r="BF263" s="29" t="str">
        <f t="shared" ca="1" si="13"/>
        <v>YES</v>
      </c>
      <c r="BG263" s="29" t="str">
        <f t="shared" ca="1" si="14"/>
        <v>YES</v>
      </c>
      <c r="BH263" s="29" t="str">
        <f t="shared" ca="1" si="15"/>
        <v>YES</v>
      </c>
      <c r="BI263" s="10">
        <f t="shared" ca="1" si="16"/>
        <v>1</v>
      </c>
      <c r="BJ263" s="28">
        <f t="shared" si="17"/>
        <v>0</v>
      </c>
      <c r="BK263" s="30">
        <f t="shared" si="18"/>
        <v>0</v>
      </c>
      <c r="BL263" s="31">
        <f t="shared" ca="1" si="19"/>
        <v>-119.72328767123288</v>
      </c>
      <c r="BM263" s="28">
        <f t="shared" si="20"/>
        <v>0</v>
      </c>
      <c r="BN263" s="28">
        <f t="shared" si="21"/>
        <v>0</v>
      </c>
      <c r="BO263" s="30">
        <f t="shared" si="22"/>
        <v>0</v>
      </c>
      <c r="BP263" s="31">
        <f t="shared" ca="1" si="23"/>
        <v>-119.72328767123288</v>
      </c>
      <c r="BQ263" s="32">
        <f t="shared" ca="1" si="24"/>
        <v>119.72328767123288</v>
      </c>
      <c r="BR263" s="32"/>
    </row>
    <row r="264" spans="1:70" ht="12" customHeight="1" x14ac:dyDescent="0.25">
      <c r="A264" s="10">
        <f t="shared" si="25"/>
        <v>263</v>
      </c>
      <c r="B264" s="11"/>
      <c r="C264" s="12"/>
      <c r="D264" s="13"/>
      <c r="E264" s="13"/>
      <c r="F264" s="13"/>
      <c r="G264" s="14"/>
      <c r="H264" s="15"/>
      <c r="I264" s="27"/>
      <c r="J264" s="17"/>
      <c r="K264" s="17"/>
      <c r="L264" s="17"/>
      <c r="M264" s="17"/>
      <c r="N264" s="17"/>
      <c r="O264" s="17"/>
      <c r="P264" s="10" t="str">
        <f>VLOOKUP(J264,'Offence Database'!$A$7:$B$1360,2, )</f>
        <v>-</v>
      </c>
      <c r="Q264" s="10" t="str">
        <f>VLOOKUP(K264,'Offence Database'!$A$7:$B$1360,2, )</f>
        <v>-</v>
      </c>
      <c r="R264" s="10" t="str">
        <f>VLOOKUP(L264,'Offence Database'!$A$7:$B$1360,2, )</f>
        <v>-</v>
      </c>
      <c r="S264" s="10" t="str">
        <f>VLOOKUP(M264,'Offence Database'!$A$7:$B$1360,2, )</f>
        <v>-</v>
      </c>
      <c r="T264" s="10" t="str">
        <f>VLOOKUP(N264,'Offence Database'!$A$7:$B$1360,2, )</f>
        <v>-</v>
      </c>
      <c r="U264" s="10" t="str">
        <f>VLOOKUP(O264,'Offence Database'!$A$7:$B$1360,2, )</f>
        <v>-</v>
      </c>
      <c r="V264" s="10" t="str">
        <f>VLOOKUP(J264,'Offence Database'!$A$7:$C$1360,3, )</f>
        <v>-</v>
      </c>
      <c r="W264" s="10" t="str">
        <f>VLOOKUP(K264,'Offence Database'!$A$7:$C$1360,3, )</f>
        <v>-</v>
      </c>
      <c r="X264" s="10" t="str">
        <f>VLOOKUP(L264,'Offence Database'!$A$7:$C$1360,3, )</f>
        <v>-</v>
      </c>
      <c r="Y264" s="10" t="str">
        <f>VLOOKUP(M264,'Offence Database'!$A$7:$C$1360,3, )</f>
        <v>-</v>
      </c>
      <c r="Z264" s="10" t="str">
        <f>VLOOKUP(N264,'Offence Database'!$A$7:$C$1360,3, )</f>
        <v>-</v>
      </c>
      <c r="AA264" s="10" t="str">
        <f>VLOOKUP(O264,'Offence Database'!$A$7:$C$1360,3, )</f>
        <v>-</v>
      </c>
      <c r="AB264" s="10">
        <f t="shared" ref="AB264:AG264" si="548">IF(V264="Non-Bailable",$AB$1,$AC$1)</f>
        <v>0</v>
      </c>
      <c r="AC264" s="10">
        <f t="shared" si="548"/>
        <v>0</v>
      </c>
      <c r="AD264" s="10">
        <f t="shared" si="548"/>
        <v>0</v>
      </c>
      <c r="AE264" s="10">
        <f t="shared" si="548"/>
        <v>0</v>
      </c>
      <c r="AF264" s="10">
        <f t="shared" si="548"/>
        <v>0</v>
      </c>
      <c r="AG264" s="10">
        <f t="shared" si="548"/>
        <v>0</v>
      </c>
      <c r="AH264" s="10">
        <f t="shared" si="1"/>
        <v>0</v>
      </c>
      <c r="AI264" s="17" t="str">
        <f t="shared" si="2"/>
        <v>Bailable</v>
      </c>
      <c r="AJ264" s="10" t="str">
        <f>VLOOKUP(J264,'Offence Database'!$A$7:$D$1360,4, )</f>
        <v>-</v>
      </c>
      <c r="AK264" s="10" t="str">
        <f>VLOOKUP(K264,'Offence Database'!$A$7:$D$1360,4, )</f>
        <v>-</v>
      </c>
      <c r="AL264" s="10" t="str">
        <f>VLOOKUP(L264,'Offence Database'!$A$7:$D$1360,4, )</f>
        <v>-</v>
      </c>
      <c r="AM264" s="10" t="str">
        <f>VLOOKUP(M264,'Offence Database'!$A$7:$D$1360,4, )</f>
        <v>-</v>
      </c>
      <c r="AN264" s="10" t="str">
        <f>VLOOKUP(N264,'Offence Database'!$A$7:$D$1360,4, )</f>
        <v>-</v>
      </c>
      <c r="AO264" s="10" t="str">
        <f>VLOOKUP(O264,'Offence Database'!$A$7:$D$1360,4, )</f>
        <v>-</v>
      </c>
      <c r="AP264" s="10">
        <f t="shared" ref="AP264:AU264" si="549">IF(AJ264="Non-Compoundable",$AB$1,$AC$1)</f>
        <v>0</v>
      </c>
      <c r="AQ264" s="10">
        <f t="shared" si="549"/>
        <v>0</v>
      </c>
      <c r="AR264" s="10">
        <f t="shared" si="549"/>
        <v>0</v>
      </c>
      <c r="AS264" s="10">
        <f t="shared" si="549"/>
        <v>0</v>
      </c>
      <c r="AT264" s="10">
        <f t="shared" si="549"/>
        <v>0</v>
      </c>
      <c r="AU264" s="10">
        <f t="shared" si="549"/>
        <v>0</v>
      </c>
      <c r="AV264" s="10">
        <f t="shared" si="4"/>
        <v>0</v>
      </c>
      <c r="AW264" s="17" t="str">
        <f t="shared" si="5"/>
        <v>Compoundable</v>
      </c>
      <c r="AX264" s="24"/>
      <c r="AY264" s="26">
        <f t="shared" si="6"/>
        <v>2</v>
      </c>
      <c r="AZ264" s="27">
        <f t="shared" si="7"/>
        <v>60</v>
      </c>
      <c r="BA264" s="28">
        <f t="shared" si="8"/>
        <v>0</v>
      </c>
      <c r="BB264" s="28">
        <f t="shared" ca="1" si="9"/>
        <v>0</v>
      </c>
      <c r="BC264" s="29" t="str">
        <f t="shared" si="10"/>
        <v>YES</v>
      </c>
      <c r="BD264" s="10" t="str">
        <f t="shared" si="11"/>
        <v>YES</v>
      </c>
      <c r="BE264" s="29" t="str">
        <f t="shared" ca="1" si="12"/>
        <v>NO</v>
      </c>
      <c r="BF264" s="29" t="str">
        <f t="shared" ca="1" si="13"/>
        <v>YES</v>
      </c>
      <c r="BG264" s="29" t="str">
        <f t="shared" ca="1" si="14"/>
        <v>YES</v>
      </c>
      <c r="BH264" s="29" t="str">
        <f t="shared" ca="1" si="15"/>
        <v>YES</v>
      </c>
      <c r="BI264" s="10">
        <f t="shared" ca="1" si="16"/>
        <v>1</v>
      </c>
      <c r="BJ264" s="28">
        <f t="shared" si="17"/>
        <v>0</v>
      </c>
      <c r="BK264" s="30">
        <f t="shared" si="18"/>
        <v>0</v>
      </c>
      <c r="BL264" s="31">
        <f t="shared" ca="1" si="19"/>
        <v>-119.72328767123288</v>
      </c>
      <c r="BM264" s="28">
        <f t="shared" si="20"/>
        <v>0</v>
      </c>
      <c r="BN264" s="28">
        <f t="shared" si="21"/>
        <v>0</v>
      </c>
      <c r="BO264" s="30">
        <f t="shared" si="22"/>
        <v>0</v>
      </c>
      <c r="BP264" s="31">
        <f t="shared" ca="1" si="23"/>
        <v>-119.72328767123288</v>
      </c>
      <c r="BQ264" s="32">
        <f t="shared" ca="1" si="24"/>
        <v>119.72328767123288</v>
      </c>
      <c r="BR264" s="32"/>
    </row>
    <row r="265" spans="1:70" ht="12" customHeight="1" x14ac:dyDescent="0.25">
      <c r="A265" s="10">
        <f t="shared" si="25"/>
        <v>264</v>
      </c>
      <c r="B265" s="11"/>
      <c r="C265" s="12"/>
      <c r="D265" s="13"/>
      <c r="E265" s="13"/>
      <c r="F265" s="13"/>
      <c r="G265" s="14"/>
      <c r="H265" s="15"/>
      <c r="I265" s="27"/>
      <c r="J265" s="17"/>
      <c r="K265" s="17"/>
      <c r="L265" s="17"/>
      <c r="M265" s="17"/>
      <c r="N265" s="17"/>
      <c r="O265" s="17"/>
      <c r="P265" s="10" t="str">
        <f>VLOOKUP(J265,'Offence Database'!$A$7:$B$1360,2, )</f>
        <v>-</v>
      </c>
      <c r="Q265" s="10" t="str">
        <f>VLOOKUP(K265,'Offence Database'!$A$7:$B$1360,2, )</f>
        <v>-</v>
      </c>
      <c r="R265" s="10" t="str">
        <f>VLOOKUP(L265,'Offence Database'!$A$7:$B$1360,2, )</f>
        <v>-</v>
      </c>
      <c r="S265" s="10" t="str">
        <f>VLOOKUP(M265,'Offence Database'!$A$7:$B$1360,2, )</f>
        <v>-</v>
      </c>
      <c r="T265" s="10" t="str">
        <f>VLOOKUP(N265,'Offence Database'!$A$7:$B$1360,2, )</f>
        <v>-</v>
      </c>
      <c r="U265" s="10" t="str">
        <f>VLOOKUP(O265,'Offence Database'!$A$7:$B$1360,2, )</f>
        <v>-</v>
      </c>
      <c r="V265" s="10" t="str">
        <f>VLOOKUP(J265,'Offence Database'!$A$7:$C$1360,3, )</f>
        <v>-</v>
      </c>
      <c r="W265" s="10" t="str">
        <f>VLOOKUP(K265,'Offence Database'!$A$7:$C$1360,3, )</f>
        <v>-</v>
      </c>
      <c r="X265" s="10" t="str">
        <f>VLOOKUP(L265,'Offence Database'!$A$7:$C$1360,3, )</f>
        <v>-</v>
      </c>
      <c r="Y265" s="10" t="str">
        <f>VLOOKUP(M265,'Offence Database'!$A$7:$C$1360,3, )</f>
        <v>-</v>
      </c>
      <c r="Z265" s="10" t="str">
        <f>VLOOKUP(N265,'Offence Database'!$A$7:$C$1360,3, )</f>
        <v>-</v>
      </c>
      <c r="AA265" s="10" t="str">
        <f>VLOOKUP(O265,'Offence Database'!$A$7:$C$1360,3, )</f>
        <v>-</v>
      </c>
      <c r="AB265" s="10">
        <f t="shared" ref="AB265:AG265" si="550">IF(V265="Non-Bailable",$AB$1,$AC$1)</f>
        <v>0</v>
      </c>
      <c r="AC265" s="10">
        <f t="shared" si="550"/>
        <v>0</v>
      </c>
      <c r="AD265" s="10">
        <f t="shared" si="550"/>
        <v>0</v>
      </c>
      <c r="AE265" s="10">
        <f t="shared" si="550"/>
        <v>0</v>
      </c>
      <c r="AF265" s="10">
        <f t="shared" si="550"/>
        <v>0</v>
      </c>
      <c r="AG265" s="10">
        <f t="shared" si="550"/>
        <v>0</v>
      </c>
      <c r="AH265" s="10">
        <f t="shared" si="1"/>
        <v>0</v>
      </c>
      <c r="AI265" s="17" t="str">
        <f t="shared" si="2"/>
        <v>Bailable</v>
      </c>
      <c r="AJ265" s="10" t="str">
        <f>VLOOKUP(J265,'Offence Database'!$A$7:$D$1360,4, )</f>
        <v>-</v>
      </c>
      <c r="AK265" s="10" t="str">
        <f>VLOOKUP(K265,'Offence Database'!$A$7:$D$1360,4, )</f>
        <v>-</v>
      </c>
      <c r="AL265" s="10" t="str">
        <f>VLOOKUP(L265,'Offence Database'!$A$7:$D$1360,4, )</f>
        <v>-</v>
      </c>
      <c r="AM265" s="10" t="str">
        <f>VLOOKUP(M265,'Offence Database'!$A$7:$D$1360,4, )</f>
        <v>-</v>
      </c>
      <c r="AN265" s="10" t="str">
        <f>VLOOKUP(N265,'Offence Database'!$A$7:$D$1360,4, )</f>
        <v>-</v>
      </c>
      <c r="AO265" s="10" t="str">
        <f>VLOOKUP(O265,'Offence Database'!$A$7:$D$1360,4, )</f>
        <v>-</v>
      </c>
      <c r="AP265" s="10">
        <f t="shared" ref="AP265:AU265" si="551">IF(AJ265="Non-Compoundable",$AB$1,$AC$1)</f>
        <v>0</v>
      </c>
      <c r="AQ265" s="10">
        <f t="shared" si="551"/>
        <v>0</v>
      </c>
      <c r="AR265" s="10">
        <f t="shared" si="551"/>
        <v>0</v>
      </c>
      <c r="AS265" s="10">
        <f t="shared" si="551"/>
        <v>0</v>
      </c>
      <c r="AT265" s="10">
        <f t="shared" si="551"/>
        <v>0</v>
      </c>
      <c r="AU265" s="10">
        <f t="shared" si="551"/>
        <v>0</v>
      </c>
      <c r="AV265" s="10">
        <f t="shared" si="4"/>
        <v>0</v>
      </c>
      <c r="AW265" s="17" t="str">
        <f t="shared" si="5"/>
        <v>Compoundable</v>
      </c>
      <c r="AX265" s="24"/>
      <c r="AY265" s="26">
        <f t="shared" si="6"/>
        <v>2</v>
      </c>
      <c r="AZ265" s="27">
        <f t="shared" si="7"/>
        <v>60</v>
      </c>
      <c r="BA265" s="28">
        <f t="shared" si="8"/>
        <v>0</v>
      </c>
      <c r="BB265" s="28">
        <f t="shared" ca="1" si="9"/>
        <v>0</v>
      </c>
      <c r="BC265" s="29" t="str">
        <f t="shared" si="10"/>
        <v>YES</v>
      </c>
      <c r="BD265" s="10" t="str">
        <f t="shared" si="11"/>
        <v>YES</v>
      </c>
      <c r="BE265" s="29" t="str">
        <f t="shared" ca="1" si="12"/>
        <v>NO</v>
      </c>
      <c r="BF265" s="29" t="str">
        <f t="shared" ca="1" si="13"/>
        <v>YES</v>
      </c>
      <c r="BG265" s="29" t="str">
        <f t="shared" ca="1" si="14"/>
        <v>YES</v>
      </c>
      <c r="BH265" s="29" t="str">
        <f t="shared" ca="1" si="15"/>
        <v>YES</v>
      </c>
      <c r="BI265" s="10">
        <f t="shared" ca="1" si="16"/>
        <v>1</v>
      </c>
      <c r="BJ265" s="28">
        <f t="shared" si="17"/>
        <v>0</v>
      </c>
      <c r="BK265" s="30">
        <f t="shared" si="18"/>
        <v>0</v>
      </c>
      <c r="BL265" s="31">
        <f t="shared" ca="1" si="19"/>
        <v>-119.72328767123288</v>
      </c>
      <c r="BM265" s="28">
        <f t="shared" si="20"/>
        <v>0</v>
      </c>
      <c r="BN265" s="28">
        <f t="shared" si="21"/>
        <v>0</v>
      </c>
      <c r="BO265" s="30">
        <f t="shared" si="22"/>
        <v>0</v>
      </c>
      <c r="BP265" s="31">
        <f t="shared" ca="1" si="23"/>
        <v>-119.72328767123288</v>
      </c>
      <c r="BQ265" s="32">
        <f t="shared" ca="1" si="24"/>
        <v>119.72328767123288</v>
      </c>
      <c r="BR265" s="32"/>
    </row>
    <row r="266" spans="1:70" ht="12" customHeight="1" x14ac:dyDescent="0.25">
      <c r="A266" s="10">
        <f t="shared" si="25"/>
        <v>265</v>
      </c>
      <c r="B266" s="11"/>
      <c r="C266" s="12"/>
      <c r="D266" s="13"/>
      <c r="E266" s="13"/>
      <c r="F266" s="13"/>
      <c r="G266" s="14"/>
      <c r="H266" s="15"/>
      <c r="I266" s="27"/>
      <c r="J266" s="17"/>
      <c r="K266" s="17"/>
      <c r="L266" s="17"/>
      <c r="M266" s="17"/>
      <c r="N266" s="17"/>
      <c r="O266" s="17"/>
      <c r="P266" s="10" t="str">
        <f>VLOOKUP(J266,'Offence Database'!$A$7:$B$1360,2, )</f>
        <v>-</v>
      </c>
      <c r="Q266" s="10" t="str">
        <f>VLOOKUP(K266,'Offence Database'!$A$7:$B$1360,2, )</f>
        <v>-</v>
      </c>
      <c r="R266" s="10" t="str">
        <f>VLOOKUP(L266,'Offence Database'!$A$7:$B$1360,2, )</f>
        <v>-</v>
      </c>
      <c r="S266" s="10" t="str">
        <f>VLOOKUP(M266,'Offence Database'!$A$7:$B$1360,2, )</f>
        <v>-</v>
      </c>
      <c r="T266" s="10" t="str">
        <f>VLOOKUP(N266,'Offence Database'!$A$7:$B$1360,2, )</f>
        <v>-</v>
      </c>
      <c r="U266" s="10" t="str">
        <f>VLOOKUP(O266,'Offence Database'!$A$7:$B$1360,2, )</f>
        <v>-</v>
      </c>
      <c r="V266" s="10" t="str">
        <f>VLOOKUP(J266,'Offence Database'!$A$7:$C$1360,3, )</f>
        <v>-</v>
      </c>
      <c r="W266" s="10" t="str">
        <f>VLOOKUP(K266,'Offence Database'!$A$7:$C$1360,3, )</f>
        <v>-</v>
      </c>
      <c r="X266" s="10" t="str">
        <f>VLOOKUP(L266,'Offence Database'!$A$7:$C$1360,3, )</f>
        <v>-</v>
      </c>
      <c r="Y266" s="10" t="str">
        <f>VLOOKUP(M266,'Offence Database'!$A$7:$C$1360,3, )</f>
        <v>-</v>
      </c>
      <c r="Z266" s="10" t="str">
        <f>VLOOKUP(N266,'Offence Database'!$A$7:$C$1360,3, )</f>
        <v>-</v>
      </c>
      <c r="AA266" s="10" t="str">
        <f>VLOOKUP(O266,'Offence Database'!$A$7:$C$1360,3, )</f>
        <v>-</v>
      </c>
      <c r="AB266" s="10">
        <f t="shared" ref="AB266:AG266" si="552">IF(V266="Non-Bailable",$AB$1,$AC$1)</f>
        <v>0</v>
      </c>
      <c r="AC266" s="10">
        <f t="shared" si="552"/>
        <v>0</v>
      </c>
      <c r="AD266" s="10">
        <f t="shared" si="552"/>
        <v>0</v>
      </c>
      <c r="AE266" s="10">
        <f t="shared" si="552"/>
        <v>0</v>
      </c>
      <c r="AF266" s="10">
        <f t="shared" si="552"/>
        <v>0</v>
      </c>
      <c r="AG266" s="10">
        <f t="shared" si="552"/>
        <v>0</v>
      </c>
      <c r="AH266" s="10">
        <f t="shared" si="1"/>
        <v>0</v>
      </c>
      <c r="AI266" s="17" t="str">
        <f t="shared" si="2"/>
        <v>Bailable</v>
      </c>
      <c r="AJ266" s="10" t="str">
        <f>VLOOKUP(J266,'Offence Database'!$A$7:$D$1360,4, )</f>
        <v>-</v>
      </c>
      <c r="AK266" s="10" t="str">
        <f>VLOOKUP(K266,'Offence Database'!$A$7:$D$1360,4, )</f>
        <v>-</v>
      </c>
      <c r="AL266" s="10" t="str">
        <f>VLOOKUP(L266,'Offence Database'!$A$7:$D$1360,4, )</f>
        <v>-</v>
      </c>
      <c r="AM266" s="10" t="str">
        <f>VLOOKUP(M266,'Offence Database'!$A$7:$D$1360,4, )</f>
        <v>-</v>
      </c>
      <c r="AN266" s="10" t="str">
        <f>VLOOKUP(N266,'Offence Database'!$A$7:$D$1360,4, )</f>
        <v>-</v>
      </c>
      <c r="AO266" s="10" t="str">
        <f>VLOOKUP(O266,'Offence Database'!$A$7:$D$1360,4, )</f>
        <v>-</v>
      </c>
      <c r="AP266" s="10">
        <f t="shared" ref="AP266:AU266" si="553">IF(AJ266="Non-Compoundable",$AB$1,$AC$1)</f>
        <v>0</v>
      </c>
      <c r="AQ266" s="10">
        <f t="shared" si="553"/>
        <v>0</v>
      </c>
      <c r="AR266" s="10">
        <f t="shared" si="553"/>
        <v>0</v>
      </c>
      <c r="AS266" s="10">
        <f t="shared" si="553"/>
        <v>0</v>
      </c>
      <c r="AT266" s="10">
        <f t="shared" si="553"/>
        <v>0</v>
      </c>
      <c r="AU266" s="10">
        <f t="shared" si="553"/>
        <v>0</v>
      </c>
      <c r="AV266" s="10">
        <f t="shared" si="4"/>
        <v>0</v>
      </c>
      <c r="AW266" s="17" t="str">
        <f t="shared" si="5"/>
        <v>Compoundable</v>
      </c>
      <c r="AX266" s="24"/>
      <c r="AY266" s="26">
        <f t="shared" si="6"/>
        <v>2</v>
      </c>
      <c r="AZ266" s="27">
        <f t="shared" si="7"/>
        <v>60</v>
      </c>
      <c r="BA266" s="28">
        <f t="shared" si="8"/>
        <v>0</v>
      </c>
      <c r="BB266" s="28">
        <f t="shared" ca="1" si="9"/>
        <v>0</v>
      </c>
      <c r="BC266" s="29" t="str">
        <f t="shared" si="10"/>
        <v>YES</v>
      </c>
      <c r="BD266" s="10" t="str">
        <f t="shared" si="11"/>
        <v>YES</v>
      </c>
      <c r="BE266" s="29" t="str">
        <f t="shared" ca="1" si="12"/>
        <v>NO</v>
      </c>
      <c r="BF266" s="29" t="str">
        <f t="shared" ca="1" si="13"/>
        <v>YES</v>
      </c>
      <c r="BG266" s="29" t="str">
        <f t="shared" ca="1" si="14"/>
        <v>YES</v>
      </c>
      <c r="BH266" s="29" t="str">
        <f t="shared" ca="1" si="15"/>
        <v>YES</v>
      </c>
      <c r="BI266" s="10">
        <f t="shared" ca="1" si="16"/>
        <v>1</v>
      </c>
      <c r="BJ266" s="28">
        <f t="shared" si="17"/>
        <v>0</v>
      </c>
      <c r="BK266" s="30">
        <f t="shared" si="18"/>
        <v>0</v>
      </c>
      <c r="BL266" s="31">
        <f t="shared" ca="1" si="19"/>
        <v>-119.72328767123288</v>
      </c>
      <c r="BM266" s="28">
        <f t="shared" si="20"/>
        <v>0</v>
      </c>
      <c r="BN266" s="28">
        <f t="shared" si="21"/>
        <v>0</v>
      </c>
      <c r="BO266" s="30">
        <f t="shared" si="22"/>
        <v>0</v>
      </c>
      <c r="BP266" s="31">
        <f t="shared" ca="1" si="23"/>
        <v>-119.72328767123288</v>
      </c>
      <c r="BQ266" s="32">
        <f t="shared" ca="1" si="24"/>
        <v>119.72328767123288</v>
      </c>
      <c r="BR266" s="32"/>
    </row>
    <row r="267" spans="1:70" ht="12" customHeight="1" x14ac:dyDescent="0.25">
      <c r="A267" s="10">
        <f t="shared" si="25"/>
        <v>266</v>
      </c>
      <c r="B267" s="11"/>
      <c r="C267" s="12"/>
      <c r="D267" s="13"/>
      <c r="E267" s="13"/>
      <c r="F267" s="13"/>
      <c r="G267" s="14"/>
      <c r="H267" s="15"/>
      <c r="I267" s="27"/>
      <c r="J267" s="17"/>
      <c r="K267" s="17"/>
      <c r="L267" s="17"/>
      <c r="M267" s="17"/>
      <c r="N267" s="17"/>
      <c r="O267" s="17"/>
      <c r="P267" s="10" t="str">
        <f>VLOOKUP(J267,'Offence Database'!$A$7:$B$1360,2, )</f>
        <v>-</v>
      </c>
      <c r="Q267" s="10" t="str">
        <f>VLOOKUP(K267,'Offence Database'!$A$7:$B$1360,2, )</f>
        <v>-</v>
      </c>
      <c r="R267" s="10" t="str">
        <f>VLOOKUP(L267,'Offence Database'!$A$7:$B$1360,2, )</f>
        <v>-</v>
      </c>
      <c r="S267" s="10" t="str">
        <f>VLOOKUP(M267,'Offence Database'!$A$7:$B$1360,2, )</f>
        <v>-</v>
      </c>
      <c r="T267" s="10" t="str">
        <f>VLOOKUP(N267,'Offence Database'!$A$7:$B$1360,2, )</f>
        <v>-</v>
      </c>
      <c r="U267" s="10" t="str">
        <f>VLOOKUP(O267,'Offence Database'!$A$7:$B$1360,2, )</f>
        <v>-</v>
      </c>
      <c r="V267" s="10" t="str">
        <f>VLOOKUP(J267,'Offence Database'!$A$7:$C$1360,3, )</f>
        <v>-</v>
      </c>
      <c r="W267" s="10" t="str">
        <f>VLOOKUP(K267,'Offence Database'!$A$7:$C$1360,3, )</f>
        <v>-</v>
      </c>
      <c r="X267" s="10" t="str">
        <f>VLOOKUP(L267,'Offence Database'!$A$7:$C$1360,3, )</f>
        <v>-</v>
      </c>
      <c r="Y267" s="10" t="str">
        <f>VLOOKUP(M267,'Offence Database'!$A$7:$C$1360,3, )</f>
        <v>-</v>
      </c>
      <c r="Z267" s="10" t="str">
        <f>VLOOKUP(N267,'Offence Database'!$A$7:$C$1360,3, )</f>
        <v>-</v>
      </c>
      <c r="AA267" s="10" t="str">
        <f>VLOOKUP(O267,'Offence Database'!$A$7:$C$1360,3, )</f>
        <v>-</v>
      </c>
      <c r="AB267" s="10">
        <f t="shared" ref="AB267:AG267" si="554">IF(V267="Non-Bailable",$AB$1,$AC$1)</f>
        <v>0</v>
      </c>
      <c r="AC267" s="10">
        <f t="shared" si="554"/>
        <v>0</v>
      </c>
      <c r="AD267" s="10">
        <f t="shared" si="554"/>
        <v>0</v>
      </c>
      <c r="AE267" s="10">
        <f t="shared" si="554"/>
        <v>0</v>
      </c>
      <c r="AF267" s="10">
        <f t="shared" si="554"/>
        <v>0</v>
      </c>
      <c r="AG267" s="10">
        <f t="shared" si="554"/>
        <v>0</v>
      </c>
      <c r="AH267" s="10">
        <f t="shared" si="1"/>
        <v>0</v>
      </c>
      <c r="AI267" s="17" t="str">
        <f t="shared" si="2"/>
        <v>Bailable</v>
      </c>
      <c r="AJ267" s="10" t="str">
        <f>VLOOKUP(J267,'Offence Database'!$A$7:$D$1360,4, )</f>
        <v>-</v>
      </c>
      <c r="AK267" s="10" t="str">
        <f>VLOOKUP(K267,'Offence Database'!$A$7:$D$1360,4, )</f>
        <v>-</v>
      </c>
      <c r="AL267" s="10" t="str">
        <f>VLOOKUP(L267,'Offence Database'!$A$7:$D$1360,4, )</f>
        <v>-</v>
      </c>
      <c r="AM267" s="10" t="str">
        <f>VLOOKUP(M267,'Offence Database'!$A$7:$D$1360,4, )</f>
        <v>-</v>
      </c>
      <c r="AN267" s="10" t="str">
        <f>VLOOKUP(N267,'Offence Database'!$A$7:$D$1360,4, )</f>
        <v>-</v>
      </c>
      <c r="AO267" s="10" t="str">
        <f>VLOOKUP(O267,'Offence Database'!$A$7:$D$1360,4, )</f>
        <v>-</v>
      </c>
      <c r="AP267" s="10">
        <f t="shared" ref="AP267:AU267" si="555">IF(AJ267="Non-Compoundable",$AB$1,$AC$1)</f>
        <v>0</v>
      </c>
      <c r="AQ267" s="10">
        <f t="shared" si="555"/>
        <v>0</v>
      </c>
      <c r="AR267" s="10">
        <f t="shared" si="555"/>
        <v>0</v>
      </c>
      <c r="AS267" s="10">
        <f t="shared" si="555"/>
        <v>0</v>
      </c>
      <c r="AT267" s="10">
        <f t="shared" si="555"/>
        <v>0</v>
      </c>
      <c r="AU267" s="10">
        <f t="shared" si="555"/>
        <v>0</v>
      </c>
      <c r="AV267" s="10">
        <f t="shared" si="4"/>
        <v>0</v>
      </c>
      <c r="AW267" s="17" t="str">
        <f t="shared" si="5"/>
        <v>Compoundable</v>
      </c>
      <c r="AX267" s="24"/>
      <c r="AY267" s="26">
        <f t="shared" si="6"/>
        <v>2</v>
      </c>
      <c r="AZ267" s="27">
        <f t="shared" si="7"/>
        <v>60</v>
      </c>
      <c r="BA267" s="28">
        <f t="shared" si="8"/>
        <v>0</v>
      </c>
      <c r="BB267" s="28">
        <f t="shared" ca="1" si="9"/>
        <v>0</v>
      </c>
      <c r="BC267" s="29" t="str">
        <f t="shared" si="10"/>
        <v>YES</v>
      </c>
      <c r="BD267" s="10" t="str">
        <f t="shared" si="11"/>
        <v>YES</v>
      </c>
      <c r="BE267" s="29" t="str">
        <f t="shared" ca="1" si="12"/>
        <v>NO</v>
      </c>
      <c r="BF267" s="29" t="str">
        <f t="shared" ca="1" si="13"/>
        <v>YES</v>
      </c>
      <c r="BG267" s="29" t="str">
        <f t="shared" ca="1" si="14"/>
        <v>YES</v>
      </c>
      <c r="BH267" s="29" t="str">
        <f t="shared" ca="1" si="15"/>
        <v>YES</v>
      </c>
      <c r="BI267" s="10">
        <f t="shared" ca="1" si="16"/>
        <v>1</v>
      </c>
      <c r="BJ267" s="28">
        <f t="shared" si="17"/>
        <v>0</v>
      </c>
      <c r="BK267" s="30">
        <f t="shared" si="18"/>
        <v>0</v>
      </c>
      <c r="BL267" s="31">
        <f t="shared" ca="1" si="19"/>
        <v>-119.72328767123288</v>
      </c>
      <c r="BM267" s="28">
        <f t="shared" si="20"/>
        <v>0</v>
      </c>
      <c r="BN267" s="28">
        <f t="shared" si="21"/>
        <v>0</v>
      </c>
      <c r="BO267" s="30">
        <f t="shared" si="22"/>
        <v>0</v>
      </c>
      <c r="BP267" s="31">
        <f t="shared" ca="1" si="23"/>
        <v>-119.72328767123288</v>
      </c>
      <c r="BQ267" s="32">
        <f t="shared" ca="1" si="24"/>
        <v>119.72328767123288</v>
      </c>
      <c r="BR267" s="32"/>
    </row>
    <row r="268" spans="1:70" ht="12" customHeight="1" x14ac:dyDescent="0.25">
      <c r="A268" s="10">
        <f t="shared" si="25"/>
        <v>267</v>
      </c>
      <c r="B268" s="11"/>
      <c r="C268" s="12"/>
      <c r="D268" s="13"/>
      <c r="E268" s="13"/>
      <c r="F268" s="13"/>
      <c r="G268" s="14"/>
      <c r="H268" s="15"/>
      <c r="I268" s="27"/>
      <c r="J268" s="17"/>
      <c r="K268" s="17"/>
      <c r="L268" s="17"/>
      <c r="M268" s="17"/>
      <c r="N268" s="17"/>
      <c r="O268" s="17"/>
      <c r="P268" s="10" t="str">
        <f>VLOOKUP(J268,'Offence Database'!$A$7:$B$1360,2, )</f>
        <v>-</v>
      </c>
      <c r="Q268" s="10" t="str">
        <f>VLOOKUP(K268,'Offence Database'!$A$7:$B$1360,2, )</f>
        <v>-</v>
      </c>
      <c r="R268" s="10" t="str">
        <f>VLOOKUP(L268,'Offence Database'!$A$7:$B$1360,2, )</f>
        <v>-</v>
      </c>
      <c r="S268" s="10" t="str">
        <f>VLOOKUP(M268,'Offence Database'!$A$7:$B$1360,2, )</f>
        <v>-</v>
      </c>
      <c r="T268" s="10" t="str">
        <f>VLOOKUP(N268,'Offence Database'!$A$7:$B$1360,2, )</f>
        <v>-</v>
      </c>
      <c r="U268" s="10" t="str">
        <f>VLOOKUP(O268,'Offence Database'!$A$7:$B$1360,2, )</f>
        <v>-</v>
      </c>
      <c r="V268" s="10" t="str">
        <f>VLOOKUP(J268,'Offence Database'!$A$7:$C$1360,3, )</f>
        <v>-</v>
      </c>
      <c r="W268" s="10" t="str">
        <f>VLOOKUP(K268,'Offence Database'!$A$7:$C$1360,3, )</f>
        <v>-</v>
      </c>
      <c r="X268" s="10" t="str">
        <f>VLOOKUP(L268,'Offence Database'!$A$7:$C$1360,3, )</f>
        <v>-</v>
      </c>
      <c r="Y268" s="10" t="str">
        <f>VLOOKUP(M268,'Offence Database'!$A$7:$C$1360,3, )</f>
        <v>-</v>
      </c>
      <c r="Z268" s="10" t="str">
        <f>VLOOKUP(N268,'Offence Database'!$A$7:$C$1360,3, )</f>
        <v>-</v>
      </c>
      <c r="AA268" s="10" t="str">
        <f>VLOOKUP(O268,'Offence Database'!$A$7:$C$1360,3, )</f>
        <v>-</v>
      </c>
      <c r="AB268" s="10">
        <f t="shared" ref="AB268:AG268" si="556">IF(V268="Non-Bailable",$AB$1,$AC$1)</f>
        <v>0</v>
      </c>
      <c r="AC268" s="10">
        <f t="shared" si="556"/>
        <v>0</v>
      </c>
      <c r="AD268" s="10">
        <f t="shared" si="556"/>
        <v>0</v>
      </c>
      <c r="AE268" s="10">
        <f t="shared" si="556"/>
        <v>0</v>
      </c>
      <c r="AF268" s="10">
        <f t="shared" si="556"/>
        <v>0</v>
      </c>
      <c r="AG268" s="10">
        <f t="shared" si="556"/>
        <v>0</v>
      </c>
      <c r="AH268" s="10">
        <f t="shared" si="1"/>
        <v>0</v>
      </c>
      <c r="AI268" s="17" t="str">
        <f t="shared" si="2"/>
        <v>Bailable</v>
      </c>
      <c r="AJ268" s="10" t="str">
        <f>VLOOKUP(J268,'Offence Database'!$A$7:$D$1360,4, )</f>
        <v>-</v>
      </c>
      <c r="AK268" s="10" t="str">
        <f>VLOOKUP(K268,'Offence Database'!$A$7:$D$1360,4, )</f>
        <v>-</v>
      </c>
      <c r="AL268" s="10" t="str">
        <f>VLOOKUP(L268,'Offence Database'!$A$7:$D$1360,4, )</f>
        <v>-</v>
      </c>
      <c r="AM268" s="10" t="str">
        <f>VLOOKUP(M268,'Offence Database'!$A$7:$D$1360,4, )</f>
        <v>-</v>
      </c>
      <c r="AN268" s="10" t="str">
        <f>VLOOKUP(N268,'Offence Database'!$A$7:$D$1360,4, )</f>
        <v>-</v>
      </c>
      <c r="AO268" s="10" t="str">
        <f>VLOOKUP(O268,'Offence Database'!$A$7:$D$1360,4, )</f>
        <v>-</v>
      </c>
      <c r="AP268" s="10">
        <f t="shared" ref="AP268:AU268" si="557">IF(AJ268="Non-Compoundable",$AB$1,$AC$1)</f>
        <v>0</v>
      </c>
      <c r="AQ268" s="10">
        <f t="shared" si="557"/>
        <v>0</v>
      </c>
      <c r="AR268" s="10">
        <f t="shared" si="557"/>
        <v>0</v>
      </c>
      <c r="AS268" s="10">
        <f t="shared" si="557"/>
        <v>0</v>
      </c>
      <c r="AT268" s="10">
        <f t="shared" si="557"/>
        <v>0</v>
      </c>
      <c r="AU268" s="10">
        <f t="shared" si="557"/>
        <v>0</v>
      </c>
      <c r="AV268" s="10">
        <f t="shared" si="4"/>
        <v>0</v>
      </c>
      <c r="AW268" s="17" t="str">
        <f t="shared" si="5"/>
        <v>Compoundable</v>
      </c>
      <c r="AX268" s="24"/>
      <c r="AY268" s="26">
        <f t="shared" si="6"/>
        <v>2</v>
      </c>
      <c r="AZ268" s="27">
        <f t="shared" si="7"/>
        <v>60</v>
      </c>
      <c r="BA268" s="28">
        <f t="shared" si="8"/>
        <v>0</v>
      </c>
      <c r="BB268" s="28">
        <f t="shared" ca="1" si="9"/>
        <v>0</v>
      </c>
      <c r="BC268" s="29" t="str">
        <f t="shared" si="10"/>
        <v>YES</v>
      </c>
      <c r="BD268" s="10" t="str">
        <f t="shared" si="11"/>
        <v>YES</v>
      </c>
      <c r="BE268" s="29" t="str">
        <f t="shared" ca="1" si="12"/>
        <v>NO</v>
      </c>
      <c r="BF268" s="29" t="str">
        <f t="shared" ca="1" si="13"/>
        <v>YES</v>
      </c>
      <c r="BG268" s="29" t="str">
        <f t="shared" ca="1" si="14"/>
        <v>YES</v>
      </c>
      <c r="BH268" s="29" t="str">
        <f t="shared" ca="1" si="15"/>
        <v>YES</v>
      </c>
      <c r="BI268" s="10">
        <f t="shared" ca="1" si="16"/>
        <v>1</v>
      </c>
      <c r="BJ268" s="28">
        <f t="shared" si="17"/>
        <v>0</v>
      </c>
      <c r="BK268" s="30">
        <f t="shared" si="18"/>
        <v>0</v>
      </c>
      <c r="BL268" s="31">
        <f t="shared" ca="1" si="19"/>
        <v>-119.72328767123288</v>
      </c>
      <c r="BM268" s="28">
        <f t="shared" si="20"/>
        <v>0</v>
      </c>
      <c r="BN268" s="28">
        <f t="shared" si="21"/>
        <v>0</v>
      </c>
      <c r="BO268" s="30">
        <f t="shared" si="22"/>
        <v>0</v>
      </c>
      <c r="BP268" s="31">
        <f t="shared" ca="1" si="23"/>
        <v>-119.72328767123288</v>
      </c>
      <c r="BQ268" s="32">
        <f t="shared" ca="1" si="24"/>
        <v>119.72328767123288</v>
      </c>
      <c r="BR268" s="32"/>
    </row>
    <row r="269" spans="1:70" ht="12" customHeight="1" x14ac:dyDescent="0.25">
      <c r="A269" s="10">
        <f t="shared" si="25"/>
        <v>268</v>
      </c>
      <c r="B269" s="11"/>
      <c r="C269" s="12"/>
      <c r="D269" s="13"/>
      <c r="E269" s="13"/>
      <c r="F269" s="13"/>
      <c r="G269" s="14"/>
      <c r="H269" s="15"/>
      <c r="I269" s="27"/>
      <c r="J269" s="17"/>
      <c r="K269" s="17"/>
      <c r="L269" s="17"/>
      <c r="M269" s="17"/>
      <c r="N269" s="17"/>
      <c r="O269" s="17"/>
      <c r="P269" s="10" t="str">
        <f>VLOOKUP(J269,'Offence Database'!$A$7:$B$1360,2, )</f>
        <v>-</v>
      </c>
      <c r="Q269" s="10" t="str">
        <f>VLOOKUP(K269,'Offence Database'!$A$7:$B$1360,2, )</f>
        <v>-</v>
      </c>
      <c r="R269" s="10" t="str">
        <f>VLOOKUP(L269,'Offence Database'!$A$7:$B$1360,2, )</f>
        <v>-</v>
      </c>
      <c r="S269" s="10" t="str">
        <f>VLOOKUP(M269,'Offence Database'!$A$7:$B$1360,2, )</f>
        <v>-</v>
      </c>
      <c r="T269" s="10" t="str">
        <f>VLOOKUP(N269,'Offence Database'!$A$7:$B$1360,2, )</f>
        <v>-</v>
      </c>
      <c r="U269" s="10" t="str">
        <f>VLOOKUP(O269,'Offence Database'!$A$7:$B$1360,2, )</f>
        <v>-</v>
      </c>
      <c r="V269" s="10" t="str">
        <f>VLOOKUP(J269,'Offence Database'!$A$7:$C$1360,3, )</f>
        <v>-</v>
      </c>
      <c r="W269" s="10" t="str">
        <f>VLOOKUP(K269,'Offence Database'!$A$7:$C$1360,3, )</f>
        <v>-</v>
      </c>
      <c r="X269" s="10" t="str">
        <f>VLOOKUP(L269,'Offence Database'!$A$7:$C$1360,3, )</f>
        <v>-</v>
      </c>
      <c r="Y269" s="10" t="str">
        <f>VLOOKUP(M269,'Offence Database'!$A$7:$C$1360,3, )</f>
        <v>-</v>
      </c>
      <c r="Z269" s="10" t="str">
        <f>VLOOKUP(N269,'Offence Database'!$A$7:$C$1360,3, )</f>
        <v>-</v>
      </c>
      <c r="AA269" s="10" t="str">
        <f>VLOOKUP(O269,'Offence Database'!$A$7:$C$1360,3, )</f>
        <v>-</v>
      </c>
      <c r="AB269" s="10">
        <f t="shared" ref="AB269:AG269" si="558">IF(V269="Non-Bailable",$AB$1,$AC$1)</f>
        <v>0</v>
      </c>
      <c r="AC269" s="10">
        <f t="shared" si="558"/>
        <v>0</v>
      </c>
      <c r="AD269" s="10">
        <f t="shared" si="558"/>
        <v>0</v>
      </c>
      <c r="AE269" s="10">
        <f t="shared" si="558"/>
        <v>0</v>
      </c>
      <c r="AF269" s="10">
        <f t="shared" si="558"/>
        <v>0</v>
      </c>
      <c r="AG269" s="10">
        <f t="shared" si="558"/>
        <v>0</v>
      </c>
      <c r="AH269" s="10">
        <f t="shared" si="1"/>
        <v>0</v>
      </c>
      <c r="AI269" s="17" t="str">
        <f t="shared" si="2"/>
        <v>Bailable</v>
      </c>
      <c r="AJ269" s="10" t="str">
        <f>VLOOKUP(J269,'Offence Database'!$A$7:$D$1360,4, )</f>
        <v>-</v>
      </c>
      <c r="AK269" s="10" t="str">
        <f>VLOOKUP(K269,'Offence Database'!$A$7:$D$1360,4, )</f>
        <v>-</v>
      </c>
      <c r="AL269" s="10" t="str">
        <f>VLOOKUP(L269,'Offence Database'!$A$7:$D$1360,4, )</f>
        <v>-</v>
      </c>
      <c r="AM269" s="10" t="str">
        <f>VLOOKUP(M269,'Offence Database'!$A$7:$D$1360,4, )</f>
        <v>-</v>
      </c>
      <c r="AN269" s="10" t="str">
        <f>VLOOKUP(N269,'Offence Database'!$A$7:$D$1360,4, )</f>
        <v>-</v>
      </c>
      <c r="AO269" s="10" t="str">
        <f>VLOOKUP(O269,'Offence Database'!$A$7:$D$1360,4, )</f>
        <v>-</v>
      </c>
      <c r="AP269" s="10">
        <f t="shared" ref="AP269:AU269" si="559">IF(AJ269="Non-Compoundable",$AB$1,$AC$1)</f>
        <v>0</v>
      </c>
      <c r="AQ269" s="10">
        <f t="shared" si="559"/>
        <v>0</v>
      </c>
      <c r="AR269" s="10">
        <f t="shared" si="559"/>
        <v>0</v>
      </c>
      <c r="AS269" s="10">
        <f t="shared" si="559"/>
        <v>0</v>
      </c>
      <c r="AT269" s="10">
        <f t="shared" si="559"/>
        <v>0</v>
      </c>
      <c r="AU269" s="10">
        <f t="shared" si="559"/>
        <v>0</v>
      </c>
      <c r="AV269" s="10">
        <f t="shared" si="4"/>
        <v>0</v>
      </c>
      <c r="AW269" s="17" t="str">
        <f t="shared" si="5"/>
        <v>Compoundable</v>
      </c>
      <c r="AX269" s="24"/>
      <c r="AY269" s="26">
        <f t="shared" si="6"/>
        <v>2</v>
      </c>
      <c r="AZ269" s="27">
        <f t="shared" si="7"/>
        <v>60</v>
      </c>
      <c r="BA269" s="28">
        <f t="shared" si="8"/>
        <v>0</v>
      </c>
      <c r="BB269" s="28">
        <f t="shared" ca="1" si="9"/>
        <v>0</v>
      </c>
      <c r="BC269" s="29" t="str">
        <f t="shared" si="10"/>
        <v>YES</v>
      </c>
      <c r="BD269" s="10" t="str">
        <f t="shared" si="11"/>
        <v>YES</v>
      </c>
      <c r="BE269" s="29" t="str">
        <f t="shared" ca="1" si="12"/>
        <v>NO</v>
      </c>
      <c r="BF269" s="29" t="str">
        <f t="shared" ca="1" si="13"/>
        <v>YES</v>
      </c>
      <c r="BG269" s="29" t="str">
        <f t="shared" ca="1" si="14"/>
        <v>YES</v>
      </c>
      <c r="BH269" s="29" t="str">
        <f t="shared" ca="1" si="15"/>
        <v>YES</v>
      </c>
      <c r="BI269" s="10">
        <f t="shared" ca="1" si="16"/>
        <v>1</v>
      </c>
      <c r="BJ269" s="28">
        <f t="shared" si="17"/>
        <v>0</v>
      </c>
      <c r="BK269" s="30">
        <f t="shared" si="18"/>
        <v>0</v>
      </c>
      <c r="BL269" s="31">
        <f t="shared" ca="1" si="19"/>
        <v>-119.72328767123288</v>
      </c>
      <c r="BM269" s="28">
        <f t="shared" si="20"/>
        <v>0</v>
      </c>
      <c r="BN269" s="28">
        <f t="shared" si="21"/>
        <v>0</v>
      </c>
      <c r="BO269" s="30">
        <f t="shared" si="22"/>
        <v>0</v>
      </c>
      <c r="BP269" s="31">
        <f t="shared" ca="1" si="23"/>
        <v>-119.72328767123288</v>
      </c>
      <c r="BQ269" s="32">
        <f t="shared" ca="1" si="24"/>
        <v>119.72328767123288</v>
      </c>
      <c r="BR269" s="32"/>
    </row>
    <row r="270" spans="1:70" ht="12" customHeight="1" x14ac:dyDescent="0.25">
      <c r="A270" s="10">
        <f t="shared" si="25"/>
        <v>269</v>
      </c>
      <c r="B270" s="11"/>
      <c r="C270" s="12"/>
      <c r="D270" s="13"/>
      <c r="E270" s="13"/>
      <c r="F270" s="13"/>
      <c r="G270" s="14"/>
      <c r="H270" s="15"/>
      <c r="I270" s="27"/>
      <c r="J270" s="17"/>
      <c r="K270" s="17"/>
      <c r="L270" s="17"/>
      <c r="M270" s="17"/>
      <c r="N270" s="17"/>
      <c r="O270" s="17"/>
      <c r="P270" s="10" t="str">
        <f>VLOOKUP(J270,'Offence Database'!$A$7:$B$1360,2, )</f>
        <v>-</v>
      </c>
      <c r="Q270" s="10" t="str">
        <f>VLOOKUP(K270,'Offence Database'!$A$7:$B$1360,2, )</f>
        <v>-</v>
      </c>
      <c r="R270" s="10" t="str">
        <f>VLOOKUP(L270,'Offence Database'!$A$7:$B$1360,2, )</f>
        <v>-</v>
      </c>
      <c r="S270" s="10" t="str">
        <f>VLOOKUP(M270,'Offence Database'!$A$7:$B$1360,2, )</f>
        <v>-</v>
      </c>
      <c r="T270" s="10" t="str">
        <f>VLOOKUP(N270,'Offence Database'!$A$7:$B$1360,2, )</f>
        <v>-</v>
      </c>
      <c r="U270" s="10" t="str">
        <f>VLOOKUP(O270,'Offence Database'!$A$7:$B$1360,2, )</f>
        <v>-</v>
      </c>
      <c r="V270" s="10" t="str">
        <f>VLOOKUP(J270,'Offence Database'!$A$7:$C$1360,3, )</f>
        <v>-</v>
      </c>
      <c r="W270" s="10" t="str">
        <f>VLOOKUP(K270,'Offence Database'!$A$7:$C$1360,3, )</f>
        <v>-</v>
      </c>
      <c r="X270" s="10" t="str">
        <f>VLOOKUP(L270,'Offence Database'!$A$7:$C$1360,3, )</f>
        <v>-</v>
      </c>
      <c r="Y270" s="10" t="str">
        <f>VLOOKUP(M270,'Offence Database'!$A$7:$C$1360,3, )</f>
        <v>-</v>
      </c>
      <c r="Z270" s="10" t="str">
        <f>VLOOKUP(N270,'Offence Database'!$A$7:$C$1360,3, )</f>
        <v>-</v>
      </c>
      <c r="AA270" s="10" t="str">
        <f>VLOOKUP(O270,'Offence Database'!$A$7:$C$1360,3, )</f>
        <v>-</v>
      </c>
      <c r="AB270" s="10">
        <f t="shared" ref="AB270:AG270" si="560">IF(V270="Non-Bailable",$AB$1,$AC$1)</f>
        <v>0</v>
      </c>
      <c r="AC270" s="10">
        <f t="shared" si="560"/>
        <v>0</v>
      </c>
      <c r="AD270" s="10">
        <f t="shared" si="560"/>
        <v>0</v>
      </c>
      <c r="AE270" s="10">
        <f t="shared" si="560"/>
        <v>0</v>
      </c>
      <c r="AF270" s="10">
        <f t="shared" si="560"/>
        <v>0</v>
      </c>
      <c r="AG270" s="10">
        <f t="shared" si="560"/>
        <v>0</v>
      </c>
      <c r="AH270" s="10">
        <f t="shared" si="1"/>
        <v>0</v>
      </c>
      <c r="AI270" s="17" t="str">
        <f t="shared" si="2"/>
        <v>Bailable</v>
      </c>
      <c r="AJ270" s="10" t="str">
        <f>VLOOKUP(J270,'Offence Database'!$A$7:$D$1360,4, )</f>
        <v>-</v>
      </c>
      <c r="AK270" s="10" t="str">
        <f>VLOOKUP(K270,'Offence Database'!$A$7:$D$1360,4, )</f>
        <v>-</v>
      </c>
      <c r="AL270" s="10" t="str">
        <f>VLOOKUP(L270,'Offence Database'!$A$7:$D$1360,4, )</f>
        <v>-</v>
      </c>
      <c r="AM270" s="10" t="str">
        <f>VLOOKUP(M270,'Offence Database'!$A$7:$D$1360,4, )</f>
        <v>-</v>
      </c>
      <c r="AN270" s="10" t="str">
        <f>VLOOKUP(N270,'Offence Database'!$A$7:$D$1360,4, )</f>
        <v>-</v>
      </c>
      <c r="AO270" s="10" t="str">
        <f>VLOOKUP(O270,'Offence Database'!$A$7:$D$1360,4, )</f>
        <v>-</v>
      </c>
      <c r="AP270" s="10">
        <f t="shared" ref="AP270:AU270" si="561">IF(AJ270="Non-Compoundable",$AB$1,$AC$1)</f>
        <v>0</v>
      </c>
      <c r="AQ270" s="10">
        <f t="shared" si="561"/>
        <v>0</v>
      </c>
      <c r="AR270" s="10">
        <f t="shared" si="561"/>
        <v>0</v>
      </c>
      <c r="AS270" s="10">
        <f t="shared" si="561"/>
        <v>0</v>
      </c>
      <c r="AT270" s="10">
        <f t="shared" si="561"/>
        <v>0</v>
      </c>
      <c r="AU270" s="10">
        <f t="shared" si="561"/>
        <v>0</v>
      </c>
      <c r="AV270" s="10">
        <f t="shared" si="4"/>
        <v>0</v>
      </c>
      <c r="AW270" s="17" t="str">
        <f t="shared" si="5"/>
        <v>Compoundable</v>
      </c>
      <c r="AX270" s="24"/>
      <c r="AY270" s="26">
        <f t="shared" si="6"/>
        <v>2</v>
      </c>
      <c r="AZ270" s="27">
        <f t="shared" si="7"/>
        <v>60</v>
      </c>
      <c r="BA270" s="28">
        <f t="shared" si="8"/>
        <v>0</v>
      </c>
      <c r="BB270" s="28">
        <f t="shared" ca="1" si="9"/>
        <v>0</v>
      </c>
      <c r="BC270" s="29" t="str">
        <f t="shared" si="10"/>
        <v>YES</v>
      </c>
      <c r="BD270" s="10" t="str">
        <f t="shared" si="11"/>
        <v>YES</v>
      </c>
      <c r="BE270" s="29" t="str">
        <f t="shared" ca="1" si="12"/>
        <v>NO</v>
      </c>
      <c r="BF270" s="29" t="str">
        <f t="shared" ca="1" si="13"/>
        <v>YES</v>
      </c>
      <c r="BG270" s="29" t="str">
        <f t="shared" ca="1" si="14"/>
        <v>YES</v>
      </c>
      <c r="BH270" s="29" t="str">
        <f t="shared" ca="1" si="15"/>
        <v>YES</v>
      </c>
      <c r="BI270" s="10">
        <f t="shared" ca="1" si="16"/>
        <v>1</v>
      </c>
      <c r="BJ270" s="28">
        <f t="shared" si="17"/>
        <v>0</v>
      </c>
      <c r="BK270" s="30">
        <f t="shared" si="18"/>
        <v>0</v>
      </c>
      <c r="BL270" s="31">
        <f t="shared" ca="1" si="19"/>
        <v>-119.72328767123288</v>
      </c>
      <c r="BM270" s="28">
        <f t="shared" si="20"/>
        <v>0</v>
      </c>
      <c r="BN270" s="28">
        <f t="shared" si="21"/>
        <v>0</v>
      </c>
      <c r="BO270" s="30">
        <f t="shared" si="22"/>
        <v>0</v>
      </c>
      <c r="BP270" s="31">
        <f t="shared" ca="1" si="23"/>
        <v>-119.72328767123288</v>
      </c>
      <c r="BQ270" s="32">
        <f t="shared" ca="1" si="24"/>
        <v>119.72328767123288</v>
      </c>
      <c r="BR270" s="32"/>
    </row>
    <row r="271" spans="1:70" ht="12" customHeight="1" x14ac:dyDescent="0.25">
      <c r="A271" s="10">
        <f t="shared" si="25"/>
        <v>270</v>
      </c>
      <c r="B271" s="11"/>
      <c r="C271" s="12"/>
      <c r="D271" s="13"/>
      <c r="E271" s="13"/>
      <c r="F271" s="13"/>
      <c r="G271" s="14"/>
      <c r="H271" s="15"/>
      <c r="I271" s="27"/>
      <c r="J271" s="17"/>
      <c r="K271" s="17"/>
      <c r="L271" s="17"/>
      <c r="M271" s="17"/>
      <c r="N271" s="17"/>
      <c r="O271" s="17"/>
      <c r="P271" s="10" t="str">
        <f>VLOOKUP(J271,'Offence Database'!$A$7:$B$1360,2, )</f>
        <v>-</v>
      </c>
      <c r="Q271" s="10" t="str">
        <f>VLOOKUP(K271,'Offence Database'!$A$7:$B$1360,2, )</f>
        <v>-</v>
      </c>
      <c r="R271" s="10" t="str">
        <f>VLOOKUP(L271,'Offence Database'!$A$7:$B$1360,2, )</f>
        <v>-</v>
      </c>
      <c r="S271" s="10" t="str">
        <f>VLOOKUP(M271,'Offence Database'!$A$7:$B$1360,2, )</f>
        <v>-</v>
      </c>
      <c r="T271" s="10" t="str">
        <f>VLOOKUP(N271,'Offence Database'!$A$7:$B$1360,2, )</f>
        <v>-</v>
      </c>
      <c r="U271" s="10" t="str">
        <f>VLOOKUP(O271,'Offence Database'!$A$7:$B$1360,2, )</f>
        <v>-</v>
      </c>
      <c r="V271" s="10" t="str">
        <f>VLOOKUP(J271,'Offence Database'!$A$7:$C$1360,3, )</f>
        <v>-</v>
      </c>
      <c r="W271" s="10" t="str">
        <f>VLOOKUP(K271,'Offence Database'!$A$7:$C$1360,3, )</f>
        <v>-</v>
      </c>
      <c r="X271" s="10" t="str">
        <f>VLOOKUP(L271,'Offence Database'!$A$7:$C$1360,3, )</f>
        <v>-</v>
      </c>
      <c r="Y271" s="10" t="str">
        <f>VLOOKUP(M271,'Offence Database'!$A$7:$C$1360,3, )</f>
        <v>-</v>
      </c>
      <c r="Z271" s="10" t="str">
        <f>VLOOKUP(N271,'Offence Database'!$A$7:$C$1360,3, )</f>
        <v>-</v>
      </c>
      <c r="AA271" s="10" t="str">
        <f>VLOOKUP(O271,'Offence Database'!$A$7:$C$1360,3, )</f>
        <v>-</v>
      </c>
      <c r="AB271" s="10">
        <f t="shared" ref="AB271:AG271" si="562">IF(V271="Non-Bailable",$AB$1,$AC$1)</f>
        <v>0</v>
      </c>
      <c r="AC271" s="10">
        <f t="shared" si="562"/>
        <v>0</v>
      </c>
      <c r="AD271" s="10">
        <f t="shared" si="562"/>
        <v>0</v>
      </c>
      <c r="AE271" s="10">
        <f t="shared" si="562"/>
        <v>0</v>
      </c>
      <c r="AF271" s="10">
        <f t="shared" si="562"/>
        <v>0</v>
      </c>
      <c r="AG271" s="10">
        <f t="shared" si="562"/>
        <v>0</v>
      </c>
      <c r="AH271" s="10">
        <f t="shared" si="1"/>
        <v>0</v>
      </c>
      <c r="AI271" s="17" t="str">
        <f t="shared" si="2"/>
        <v>Bailable</v>
      </c>
      <c r="AJ271" s="10" t="str">
        <f>VLOOKUP(J271,'Offence Database'!$A$7:$D$1360,4, )</f>
        <v>-</v>
      </c>
      <c r="AK271" s="10" t="str">
        <f>VLOOKUP(K271,'Offence Database'!$A$7:$D$1360,4, )</f>
        <v>-</v>
      </c>
      <c r="AL271" s="10" t="str">
        <f>VLOOKUP(L271,'Offence Database'!$A$7:$D$1360,4, )</f>
        <v>-</v>
      </c>
      <c r="AM271" s="10" t="str">
        <f>VLOOKUP(M271,'Offence Database'!$A$7:$D$1360,4, )</f>
        <v>-</v>
      </c>
      <c r="AN271" s="10" t="str">
        <f>VLOOKUP(N271,'Offence Database'!$A$7:$D$1360,4, )</f>
        <v>-</v>
      </c>
      <c r="AO271" s="10" t="str">
        <f>VLOOKUP(O271,'Offence Database'!$A$7:$D$1360,4, )</f>
        <v>-</v>
      </c>
      <c r="AP271" s="10">
        <f t="shared" ref="AP271:AU271" si="563">IF(AJ271="Non-Compoundable",$AB$1,$AC$1)</f>
        <v>0</v>
      </c>
      <c r="AQ271" s="10">
        <f t="shared" si="563"/>
        <v>0</v>
      </c>
      <c r="AR271" s="10">
        <f t="shared" si="563"/>
        <v>0</v>
      </c>
      <c r="AS271" s="10">
        <f t="shared" si="563"/>
        <v>0</v>
      </c>
      <c r="AT271" s="10">
        <f t="shared" si="563"/>
        <v>0</v>
      </c>
      <c r="AU271" s="10">
        <f t="shared" si="563"/>
        <v>0</v>
      </c>
      <c r="AV271" s="10">
        <f t="shared" si="4"/>
        <v>0</v>
      </c>
      <c r="AW271" s="17" t="str">
        <f t="shared" si="5"/>
        <v>Compoundable</v>
      </c>
      <c r="AX271" s="24"/>
      <c r="AY271" s="26">
        <f t="shared" si="6"/>
        <v>2</v>
      </c>
      <c r="AZ271" s="27">
        <f t="shared" si="7"/>
        <v>60</v>
      </c>
      <c r="BA271" s="28">
        <f t="shared" si="8"/>
        <v>0</v>
      </c>
      <c r="BB271" s="28">
        <f t="shared" ca="1" si="9"/>
        <v>0</v>
      </c>
      <c r="BC271" s="29" t="str">
        <f t="shared" si="10"/>
        <v>YES</v>
      </c>
      <c r="BD271" s="10" t="str">
        <f t="shared" si="11"/>
        <v>YES</v>
      </c>
      <c r="BE271" s="29" t="str">
        <f t="shared" ca="1" si="12"/>
        <v>NO</v>
      </c>
      <c r="BF271" s="29" t="str">
        <f t="shared" ca="1" si="13"/>
        <v>YES</v>
      </c>
      <c r="BG271" s="29" t="str">
        <f t="shared" ca="1" si="14"/>
        <v>YES</v>
      </c>
      <c r="BH271" s="29" t="str">
        <f t="shared" ca="1" si="15"/>
        <v>YES</v>
      </c>
      <c r="BI271" s="10">
        <f t="shared" ca="1" si="16"/>
        <v>1</v>
      </c>
      <c r="BJ271" s="28">
        <f t="shared" si="17"/>
        <v>0</v>
      </c>
      <c r="BK271" s="30">
        <f t="shared" si="18"/>
        <v>0</v>
      </c>
      <c r="BL271" s="31">
        <f t="shared" ca="1" si="19"/>
        <v>-119.72328767123288</v>
      </c>
      <c r="BM271" s="28">
        <f t="shared" si="20"/>
        <v>0</v>
      </c>
      <c r="BN271" s="28">
        <f t="shared" si="21"/>
        <v>0</v>
      </c>
      <c r="BO271" s="30">
        <f t="shared" si="22"/>
        <v>0</v>
      </c>
      <c r="BP271" s="31">
        <f t="shared" ca="1" si="23"/>
        <v>-119.72328767123288</v>
      </c>
      <c r="BQ271" s="32">
        <f t="shared" ca="1" si="24"/>
        <v>119.72328767123288</v>
      </c>
      <c r="BR271" s="32"/>
    </row>
    <row r="272" spans="1:70" ht="12" customHeight="1" x14ac:dyDescent="0.25">
      <c r="A272" s="10">
        <f t="shared" si="25"/>
        <v>271</v>
      </c>
      <c r="B272" s="11"/>
      <c r="C272" s="12"/>
      <c r="D272" s="13"/>
      <c r="E272" s="13"/>
      <c r="F272" s="13"/>
      <c r="G272" s="14"/>
      <c r="H272" s="15"/>
      <c r="I272" s="27"/>
      <c r="J272" s="17"/>
      <c r="K272" s="17"/>
      <c r="L272" s="17"/>
      <c r="M272" s="17"/>
      <c r="N272" s="17"/>
      <c r="O272" s="17"/>
      <c r="P272" s="10" t="str">
        <f>VLOOKUP(J272,'Offence Database'!$A$7:$B$1360,2, )</f>
        <v>-</v>
      </c>
      <c r="Q272" s="10" t="str">
        <f>VLOOKUP(K272,'Offence Database'!$A$7:$B$1360,2, )</f>
        <v>-</v>
      </c>
      <c r="R272" s="10" t="str">
        <f>VLOOKUP(L272,'Offence Database'!$A$7:$B$1360,2, )</f>
        <v>-</v>
      </c>
      <c r="S272" s="10" t="str">
        <f>VLOOKUP(M272,'Offence Database'!$A$7:$B$1360,2, )</f>
        <v>-</v>
      </c>
      <c r="T272" s="10" t="str">
        <f>VLOOKUP(N272,'Offence Database'!$A$7:$B$1360,2, )</f>
        <v>-</v>
      </c>
      <c r="U272" s="10" t="str">
        <f>VLOOKUP(O272,'Offence Database'!$A$7:$B$1360,2, )</f>
        <v>-</v>
      </c>
      <c r="V272" s="10" t="str">
        <f>VLOOKUP(J272,'Offence Database'!$A$7:$C$1360,3, )</f>
        <v>-</v>
      </c>
      <c r="W272" s="10" t="str">
        <f>VLOOKUP(K272,'Offence Database'!$A$7:$C$1360,3, )</f>
        <v>-</v>
      </c>
      <c r="X272" s="10" t="str">
        <f>VLOOKUP(L272,'Offence Database'!$A$7:$C$1360,3, )</f>
        <v>-</v>
      </c>
      <c r="Y272" s="10" t="str">
        <f>VLOOKUP(M272,'Offence Database'!$A$7:$C$1360,3, )</f>
        <v>-</v>
      </c>
      <c r="Z272" s="10" t="str">
        <f>VLOOKUP(N272,'Offence Database'!$A$7:$C$1360,3, )</f>
        <v>-</v>
      </c>
      <c r="AA272" s="10" t="str">
        <f>VLOOKUP(O272,'Offence Database'!$A$7:$C$1360,3, )</f>
        <v>-</v>
      </c>
      <c r="AB272" s="10">
        <f t="shared" ref="AB272:AG272" si="564">IF(V272="Non-Bailable",$AB$1,$AC$1)</f>
        <v>0</v>
      </c>
      <c r="AC272" s="10">
        <f t="shared" si="564"/>
        <v>0</v>
      </c>
      <c r="AD272" s="10">
        <f t="shared" si="564"/>
        <v>0</v>
      </c>
      <c r="AE272" s="10">
        <f t="shared" si="564"/>
        <v>0</v>
      </c>
      <c r="AF272" s="10">
        <f t="shared" si="564"/>
        <v>0</v>
      </c>
      <c r="AG272" s="10">
        <f t="shared" si="564"/>
        <v>0</v>
      </c>
      <c r="AH272" s="10">
        <f t="shared" si="1"/>
        <v>0</v>
      </c>
      <c r="AI272" s="17" t="str">
        <f t="shared" si="2"/>
        <v>Bailable</v>
      </c>
      <c r="AJ272" s="10" t="str">
        <f>VLOOKUP(J272,'Offence Database'!$A$7:$D$1360,4, )</f>
        <v>-</v>
      </c>
      <c r="AK272" s="10" t="str">
        <f>VLOOKUP(K272,'Offence Database'!$A$7:$D$1360,4, )</f>
        <v>-</v>
      </c>
      <c r="AL272" s="10" t="str">
        <f>VLOOKUP(L272,'Offence Database'!$A$7:$D$1360,4, )</f>
        <v>-</v>
      </c>
      <c r="AM272" s="10" t="str">
        <f>VLOOKUP(M272,'Offence Database'!$A$7:$D$1360,4, )</f>
        <v>-</v>
      </c>
      <c r="AN272" s="10" t="str">
        <f>VLOOKUP(N272,'Offence Database'!$A$7:$D$1360,4, )</f>
        <v>-</v>
      </c>
      <c r="AO272" s="10" t="str">
        <f>VLOOKUP(O272,'Offence Database'!$A$7:$D$1360,4, )</f>
        <v>-</v>
      </c>
      <c r="AP272" s="10">
        <f t="shared" ref="AP272:AU272" si="565">IF(AJ272="Non-Compoundable",$AB$1,$AC$1)</f>
        <v>0</v>
      </c>
      <c r="AQ272" s="10">
        <f t="shared" si="565"/>
        <v>0</v>
      </c>
      <c r="AR272" s="10">
        <f t="shared" si="565"/>
        <v>0</v>
      </c>
      <c r="AS272" s="10">
        <f t="shared" si="565"/>
        <v>0</v>
      </c>
      <c r="AT272" s="10">
        <f t="shared" si="565"/>
        <v>0</v>
      </c>
      <c r="AU272" s="10">
        <f t="shared" si="565"/>
        <v>0</v>
      </c>
      <c r="AV272" s="10">
        <f t="shared" si="4"/>
        <v>0</v>
      </c>
      <c r="AW272" s="17" t="str">
        <f t="shared" si="5"/>
        <v>Compoundable</v>
      </c>
      <c r="AX272" s="24"/>
      <c r="AY272" s="26">
        <f t="shared" si="6"/>
        <v>2</v>
      </c>
      <c r="AZ272" s="27">
        <f t="shared" si="7"/>
        <v>60</v>
      </c>
      <c r="BA272" s="28">
        <f t="shared" si="8"/>
        <v>0</v>
      </c>
      <c r="BB272" s="28">
        <f t="shared" ca="1" si="9"/>
        <v>0</v>
      </c>
      <c r="BC272" s="29" t="str">
        <f t="shared" si="10"/>
        <v>YES</v>
      </c>
      <c r="BD272" s="10" t="str">
        <f t="shared" si="11"/>
        <v>YES</v>
      </c>
      <c r="BE272" s="29" t="str">
        <f t="shared" ca="1" si="12"/>
        <v>NO</v>
      </c>
      <c r="BF272" s="29" t="str">
        <f t="shared" ca="1" si="13"/>
        <v>YES</v>
      </c>
      <c r="BG272" s="29" t="str">
        <f t="shared" ca="1" si="14"/>
        <v>YES</v>
      </c>
      <c r="BH272" s="29" t="str">
        <f t="shared" ca="1" si="15"/>
        <v>YES</v>
      </c>
      <c r="BI272" s="10">
        <f t="shared" ca="1" si="16"/>
        <v>1</v>
      </c>
      <c r="BJ272" s="28">
        <f t="shared" si="17"/>
        <v>0</v>
      </c>
      <c r="BK272" s="30">
        <f t="shared" si="18"/>
        <v>0</v>
      </c>
      <c r="BL272" s="31">
        <f t="shared" ca="1" si="19"/>
        <v>-119.72328767123288</v>
      </c>
      <c r="BM272" s="28">
        <f t="shared" si="20"/>
        <v>0</v>
      </c>
      <c r="BN272" s="28">
        <f t="shared" si="21"/>
        <v>0</v>
      </c>
      <c r="BO272" s="30">
        <f t="shared" si="22"/>
        <v>0</v>
      </c>
      <c r="BP272" s="31">
        <f t="shared" ca="1" si="23"/>
        <v>-119.72328767123288</v>
      </c>
      <c r="BQ272" s="32">
        <f t="shared" ca="1" si="24"/>
        <v>119.72328767123288</v>
      </c>
      <c r="BR272" s="32"/>
    </row>
    <row r="273" spans="1:70" ht="12" customHeight="1" x14ac:dyDescent="0.25">
      <c r="A273" s="10">
        <f t="shared" si="25"/>
        <v>272</v>
      </c>
      <c r="B273" s="11"/>
      <c r="C273" s="12"/>
      <c r="D273" s="13"/>
      <c r="E273" s="13"/>
      <c r="F273" s="13"/>
      <c r="G273" s="14"/>
      <c r="H273" s="15"/>
      <c r="I273" s="27"/>
      <c r="J273" s="17"/>
      <c r="K273" s="17"/>
      <c r="L273" s="17"/>
      <c r="M273" s="17"/>
      <c r="N273" s="17"/>
      <c r="O273" s="17"/>
      <c r="P273" s="10" t="str">
        <f>VLOOKUP(J273,'Offence Database'!$A$7:$B$1360,2, )</f>
        <v>-</v>
      </c>
      <c r="Q273" s="10" t="str">
        <f>VLOOKUP(K273,'Offence Database'!$A$7:$B$1360,2, )</f>
        <v>-</v>
      </c>
      <c r="R273" s="10" t="str">
        <f>VLOOKUP(L273,'Offence Database'!$A$7:$B$1360,2, )</f>
        <v>-</v>
      </c>
      <c r="S273" s="10" t="str">
        <f>VLOOKUP(M273,'Offence Database'!$A$7:$B$1360,2, )</f>
        <v>-</v>
      </c>
      <c r="T273" s="10" t="str">
        <f>VLOOKUP(N273,'Offence Database'!$A$7:$B$1360,2, )</f>
        <v>-</v>
      </c>
      <c r="U273" s="10" t="str">
        <f>VLOOKUP(O273,'Offence Database'!$A$7:$B$1360,2, )</f>
        <v>-</v>
      </c>
      <c r="V273" s="10" t="str">
        <f>VLOOKUP(J273,'Offence Database'!$A$7:$C$1360,3, )</f>
        <v>-</v>
      </c>
      <c r="W273" s="10" t="str">
        <f>VLOOKUP(K273,'Offence Database'!$A$7:$C$1360,3, )</f>
        <v>-</v>
      </c>
      <c r="X273" s="10" t="str">
        <f>VLOOKUP(L273,'Offence Database'!$A$7:$C$1360,3, )</f>
        <v>-</v>
      </c>
      <c r="Y273" s="10" t="str">
        <f>VLOOKUP(M273,'Offence Database'!$A$7:$C$1360,3, )</f>
        <v>-</v>
      </c>
      <c r="Z273" s="10" t="str">
        <f>VLOOKUP(N273,'Offence Database'!$A$7:$C$1360,3, )</f>
        <v>-</v>
      </c>
      <c r="AA273" s="10" t="str">
        <f>VLOOKUP(O273,'Offence Database'!$A$7:$C$1360,3, )</f>
        <v>-</v>
      </c>
      <c r="AB273" s="10">
        <f t="shared" ref="AB273:AG273" si="566">IF(V273="Non-Bailable",$AB$1,$AC$1)</f>
        <v>0</v>
      </c>
      <c r="AC273" s="10">
        <f t="shared" si="566"/>
        <v>0</v>
      </c>
      <c r="AD273" s="10">
        <f t="shared" si="566"/>
        <v>0</v>
      </c>
      <c r="AE273" s="10">
        <f t="shared" si="566"/>
        <v>0</v>
      </c>
      <c r="AF273" s="10">
        <f t="shared" si="566"/>
        <v>0</v>
      </c>
      <c r="AG273" s="10">
        <f t="shared" si="566"/>
        <v>0</v>
      </c>
      <c r="AH273" s="10">
        <f t="shared" si="1"/>
        <v>0</v>
      </c>
      <c r="AI273" s="17" t="str">
        <f t="shared" si="2"/>
        <v>Bailable</v>
      </c>
      <c r="AJ273" s="10" t="str">
        <f>VLOOKUP(J273,'Offence Database'!$A$7:$D$1360,4, )</f>
        <v>-</v>
      </c>
      <c r="AK273" s="10" t="str">
        <f>VLOOKUP(K273,'Offence Database'!$A$7:$D$1360,4, )</f>
        <v>-</v>
      </c>
      <c r="AL273" s="10" t="str">
        <f>VLOOKUP(L273,'Offence Database'!$A$7:$D$1360,4, )</f>
        <v>-</v>
      </c>
      <c r="AM273" s="10" t="str">
        <f>VLOOKUP(M273,'Offence Database'!$A$7:$D$1360,4, )</f>
        <v>-</v>
      </c>
      <c r="AN273" s="10" t="str">
        <f>VLOOKUP(N273,'Offence Database'!$A$7:$D$1360,4, )</f>
        <v>-</v>
      </c>
      <c r="AO273" s="10" t="str">
        <f>VLOOKUP(O273,'Offence Database'!$A$7:$D$1360,4, )</f>
        <v>-</v>
      </c>
      <c r="AP273" s="10">
        <f t="shared" ref="AP273:AU273" si="567">IF(AJ273="Non-Compoundable",$AB$1,$AC$1)</f>
        <v>0</v>
      </c>
      <c r="AQ273" s="10">
        <f t="shared" si="567"/>
        <v>0</v>
      </c>
      <c r="AR273" s="10">
        <f t="shared" si="567"/>
        <v>0</v>
      </c>
      <c r="AS273" s="10">
        <f t="shared" si="567"/>
        <v>0</v>
      </c>
      <c r="AT273" s="10">
        <f t="shared" si="567"/>
        <v>0</v>
      </c>
      <c r="AU273" s="10">
        <f t="shared" si="567"/>
        <v>0</v>
      </c>
      <c r="AV273" s="10">
        <f t="shared" si="4"/>
        <v>0</v>
      </c>
      <c r="AW273" s="17" t="str">
        <f t="shared" si="5"/>
        <v>Compoundable</v>
      </c>
      <c r="AX273" s="24"/>
      <c r="AY273" s="26">
        <f t="shared" si="6"/>
        <v>2</v>
      </c>
      <c r="AZ273" s="27">
        <f t="shared" si="7"/>
        <v>60</v>
      </c>
      <c r="BA273" s="28">
        <f t="shared" si="8"/>
        <v>0</v>
      </c>
      <c r="BB273" s="28">
        <f t="shared" ca="1" si="9"/>
        <v>0</v>
      </c>
      <c r="BC273" s="29" t="str">
        <f t="shared" si="10"/>
        <v>YES</v>
      </c>
      <c r="BD273" s="10" t="str">
        <f t="shared" si="11"/>
        <v>YES</v>
      </c>
      <c r="BE273" s="29" t="str">
        <f t="shared" ca="1" si="12"/>
        <v>NO</v>
      </c>
      <c r="BF273" s="29" t="str">
        <f t="shared" ca="1" si="13"/>
        <v>YES</v>
      </c>
      <c r="BG273" s="29" t="str">
        <f t="shared" ca="1" si="14"/>
        <v>YES</v>
      </c>
      <c r="BH273" s="29" t="str">
        <f t="shared" ca="1" si="15"/>
        <v>YES</v>
      </c>
      <c r="BI273" s="10">
        <f t="shared" ca="1" si="16"/>
        <v>1</v>
      </c>
      <c r="BJ273" s="28">
        <f t="shared" si="17"/>
        <v>0</v>
      </c>
      <c r="BK273" s="30">
        <f t="shared" si="18"/>
        <v>0</v>
      </c>
      <c r="BL273" s="31">
        <f t="shared" ca="1" si="19"/>
        <v>-119.72328767123288</v>
      </c>
      <c r="BM273" s="28">
        <f t="shared" si="20"/>
        <v>0</v>
      </c>
      <c r="BN273" s="28">
        <f t="shared" si="21"/>
        <v>0</v>
      </c>
      <c r="BO273" s="30">
        <f t="shared" si="22"/>
        <v>0</v>
      </c>
      <c r="BP273" s="31">
        <f t="shared" ca="1" si="23"/>
        <v>-119.72328767123288</v>
      </c>
      <c r="BQ273" s="32">
        <f t="shared" ca="1" si="24"/>
        <v>119.72328767123288</v>
      </c>
      <c r="BR273" s="32"/>
    </row>
    <row r="274" spans="1:70" ht="12" customHeight="1" x14ac:dyDescent="0.25">
      <c r="A274" s="10">
        <f t="shared" si="25"/>
        <v>273</v>
      </c>
      <c r="B274" s="11"/>
      <c r="C274" s="12"/>
      <c r="D274" s="13"/>
      <c r="E274" s="13"/>
      <c r="F274" s="13"/>
      <c r="G274" s="14"/>
      <c r="H274" s="15"/>
      <c r="I274" s="27"/>
      <c r="J274" s="17"/>
      <c r="K274" s="17"/>
      <c r="L274" s="17"/>
      <c r="M274" s="17"/>
      <c r="N274" s="17"/>
      <c r="O274" s="17"/>
      <c r="P274" s="10" t="str">
        <f>VLOOKUP(J274,'Offence Database'!$A$7:$B$1360,2, )</f>
        <v>-</v>
      </c>
      <c r="Q274" s="10" t="str">
        <f>VLOOKUP(K274,'Offence Database'!$A$7:$B$1360,2, )</f>
        <v>-</v>
      </c>
      <c r="R274" s="10" t="str">
        <f>VLOOKUP(L274,'Offence Database'!$A$7:$B$1360,2, )</f>
        <v>-</v>
      </c>
      <c r="S274" s="10" t="str">
        <f>VLOOKUP(M274,'Offence Database'!$A$7:$B$1360,2, )</f>
        <v>-</v>
      </c>
      <c r="T274" s="10" t="str">
        <f>VLOOKUP(N274,'Offence Database'!$A$7:$B$1360,2, )</f>
        <v>-</v>
      </c>
      <c r="U274" s="10" t="str">
        <f>VLOOKUP(O274,'Offence Database'!$A$7:$B$1360,2, )</f>
        <v>-</v>
      </c>
      <c r="V274" s="10" t="str">
        <f>VLOOKUP(J274,'Offence Database'!$A$7:$C$1360,3, )</f>
        <v>-</v>
      </c>
      <c r="W274" s="10" t="str">
        <f>VLOOKUP(K274,'Offence Database'!$A$7:$C$1360,3, )</f>
        <v>-</v>
      </c>
      <c r="X274" s="10" t="str">
        <f>VLOOKUP(L274,'Offence Database'!$A$7:$C$1360,3, )</f>
        <v>-</v>
      </c>
      <c r="Y274" s="10" t="str">
        <f>VLOOKUP(M274,'Offence Database'!$A$7:$C$1360,3, )</f>
        <v>-</v>
      </c>
      <c r="Z274" s="10" t="str">
        <f>VLOOKUP(N274,'Offence Database'!$A$7:$C$1360,3, )</f>
        <v>-</v>
      </c>
      <c r="AA274" s="10" t="str">
        <f>VLOOKUP(O274,'Offence Database'!$A$7:$C$1360,3, )</f>
        <v>-</v>
      </c>
      <c r="AB274" s="10">
        <f t="shared" ref="AB274:AG274" si="568">IF(V274="Non-Bailable",$AB$1,$AC$1)</f>
        <v>0</v>
      </c>
      <c r="AC274" s="10">
        <f t="shared" si="568"/>
        <v>0</v>
      </c>
      <c r="AD274" s="10">
        <f t="shared" si="568"/>
        <v>0</v>
      </c>
      <c r="AE274" s="10">
        <f t="shared" si="568"/>
        <v>0</v>
      </c>
      <c r="AF274" s="10">
        <f t="shared" si="568"/>
        <v>0</v>
      </c>
      <c r="AG274" s="10">
        <f t="shared" si="568"/>
        <v>0</v>
      </c>
      <c r="AH274" s="10">
        <f t="shared" si="1"/>
        <v>0</v>
      </c>
      <c r="AI274" s="17" t="str">
        <f t="shared" si="2"/>
        <v>Bailable</v>
      </c>
      <c r="AJ274" s="10" t="str">
        <f>VLOOKUP(J274,'Offence Database'!$A$7:$D$1360,4, )</f>
        <v>-</v>
      </c>
      <c r="AK274" s="10" t="str">
        <f>VLOOKUP(K274,'Offence Database'!$A$7:$D$1360,4, )</f>
        <v>-</v>
      </c>
      <c r="AL274" s="10" t="str">
        <f>VLOOKUP(L274,'Offence Database'!$A$7:$D$1360,4, )</f>
        <v>-</v>
      </c>
      <c r="AM274" s="10" t="str">
        <f>VLOOKUP(M274,'Offence Database'!$A$7:$D$1360,4, )</f>
        <v>-</v>
      </c>
      <c r="AN274" s="10" t="str">
        <f>VLOOKUP(N274,'Offence Database'!$A$7:$D$1360,4, )</f>
        <v>-</v>
      </c>
      <c r="AO274" s="10" t="str">
        <f>VLOOKUP(O274,'Offence Database'!$A$7:$D$1360,4, )</f>
        <v>-</v>
      </c>
      <c r="AP274" s="10">
        <f t="shared" ref="AP274:AU274" si="569">IF(AJ274="Non-Compoundable",$AB$1,$AC$1)</f>
        <v>0</v>
      </c>
      <c r="AQ274" s="10">
        <f t="shared" si="569"/>
        <v>0</v>
      </c>
      <c r="AR274" s="10">
        <f t="shared" si="569"/>
        <v>0</v>
      </c>
      <c r="AS274" s="10">
        <f t="shared" si="569"/>
        <v>0</v>
      </c>
      <c r="AT274" s="10">
        <f t="shared" si="569"/>
        <v>0</v>
      </c>
      <c r="AU274" s="10">
        <f t="shared" si="569"/>
        <v>0</v>
      </c>
      <c r="AV274" s="10">
        <f t="shared" si="4"/>
        <v>0</v>
      </c>
      <c r="AW274" s="17" t="str">
        <f t="shared" si="5"/>
        <v>Compoundable</v>
      </c>
      <c r="AX274" s="24"/>
      <c r="AY274" s="26">
        <f t="shared" si="6"/>
        <v>2</v>
      </c>
      <c r="AZ274" s="27">
        <f t="shared" si="7"/>
        <v>60</v>
      </c>
      <c r="BA274" s="28">
        <f t="shared" si="8"/>
        <v>0</v>
      </c>
      <c r="BB274" s="28">
        <f t="shared" ca="1" si="9"/>
        <v>0</v>
      </c>
      <c r="BC274" s="29" t="str">
        <f t="shared" si="10"/>
        <v>YES</v>
      </c>
      <c r="BD274" s="10" t="str">
        <f t="shared" si="11"/>
        <v>YES</v>
      </c>
      <c r="BE274" s="29" t="str">
        <f t="shared" ca="1" si="12"/>
        <v>NO</v>
      </c>
      <c r="BF274" s="29" t="str">
        <f t="shared" ca="1" si="13"/>
        <v>YES</v>
      </c>
      <c r="BG274" s="29" t="str">
        <f t="shared" ca="1" si="14"/>
        <v>YES</v>
      </c>
      <c r="BH274" s="29" t="str">
        <f t="shared" ca="1" si="15"/>
        <v>YES</v>
      </c>
      <c r="BI274" s="10">
        <f t="shared" ca="1" si="16"/>
        <v>1</v>
      </c>
      <c r="BJ274" s="28">
        <f t="shared" si="17"/>
        <v>0</v>
      </c>
      <c r="BK274" s="30">
        <f t="shared" si="18"/>
        <v>0</v>
      </c>
      <c r="BL274" s="31">
        <f t="shared" ca="1" si="19"/>
        <v>-119.72328767123288</v>
      </c>
      <c r="BM274" s="28">
        <f t="shared" si="20"/>
        <v>0</v>
      </c>
      <c r="BN274" s="28">
        <f t="shared" si="21"/>
        <v>0</v>
      </c>
      <c r="BO274" s="30">
        <f t="shared" si="22"/>
        <v>0</v>
      </c>
      <c r="BP274" s="31">
        <f t="shared" ca="1" si="23"/>
        <v>-119.72328767123288</v>
      </c>
      <c r="BQ274" s="32">
        <f t="shared" ca="1" si="24"/>
        <v>119.72328767123288</v>
      </c>
      <c r="BR274" s="32"/>
    </row>
    <row r="275" spans="1:70" ht="12" customHeight="1" x14ac:dyDescent="0.25">
      <c r="A275" s="10">
        <f t="shared" si="25"/>
        <v>274</v>
      </c>
      <c r="B275" s="11"/>
      <c r="C275" s="12"/>
      <c r="D275" s="13"/>
      <c r="E275" s="13"/>
      <c r="F275" s="13"/>
      <c r="G275" s="14"/>
      <c r="H275" s="15"/>
      <c r="I275" s="27"/>
      <c r="J275" s="17"/>
      <c r="K275" s="17"/>
      <c r="L275" s="17"/>
      <c r="M275" s="17"/>
      <c r="N275" s="17"/>
      <c r="O275" s="17"/>
      <c r="P275" s="10" t="str">
        <f>VLOOKUP(J275,'Offence Database'!$A$7:$B$1360,2, )</f>
        <v>-</v>
      </c>
      <c r="Q275" s="10" t="str">
        <f>VLOOKUP(K275,'Offence Database'!$A$7:$B$1360,2, )</f>
        <v>-</v>
      </c>
      <c r="R275" s="10" t="str">
        <f>VLOOKUP(L275,'Offence Database'!$A$7:$B$1360,2, )</f>
        <v>-</v>
      </c>
      <c r="S275" s="10" t="str">
        <f>VLOOKUP(M275,'Offence Database'!$A$7:$B$1360,2, )</f>
        <v>-</v>
      </c>
      <c r="T275" s="10" t="str">
        <f>VLOOKUP(N275,'Offence Database'!$A$7:$B$1360,2, )</f>
        <v>-</v>
      </c>
      <c r="U275" s="10" t="str">
        <f>VLOOKUP(O275,'Offence Database'!$A$7:$B$1360,2, )</f>
        <v>-</v>
      </c>
      <c r="V275" s="10" t="str">
        <f>VLOOKUP(J275,'Offence Database'!$A$7:$C$1360,3, )</f>
        <v>-</v>
      </c>
      <c r="W275" s="10" t="str">
        <f>VLOOKUP(K275,'Offence Database'!$A$7:$C$1360,3, )</f>
        <v>-</v>
      </c>
      <c r="X275" s="10" t="str">
        <f>VLOOKUP(L275,'Offence Database'!$A$7:$C$1360,3, )</f>
        <v>-</v>
      </c>
      <c r="Y275" s="10" t="str">
        <f>VLOOKUP(M275,'Offence Database'!$A$7:$C$1360,3, )</f>
        <v>-</v>
      </c>
      <c r="Z275" s="10" t="str">
        <f>VLOOKUP(N275,'Offence Database'!$A$7:$C$1360,3, )</f>
        <v>-</v>
      </c>
      <c r="AA275" s="10" t="str">
        <f>VLOOKUP(O275,'Offence Database'!$A$7:$C$1360,3, )</f>
        <v>-</v>
      </c>
      <c r="AB275" s="10">
        <f t="shared" ref="AB275:AG275" si="570">IF(V275="Non-Bailable",$AB$1,$AC$1)</f>
        <v>0</v>
      </c>
      <c r="AC275" s="10">
        <f t="shared" si="570"/>
        <v>0</v>
      </c>
      <c r="AD275" s="10">
        <f t="shared" si="570"/>
        <v>0</v>
      </c>
      <c r="AE275" s="10">
        <f t="shared" si="570"/>
        <v>0</v>
      </c>
      <c r="AF275" s="10">
        <f t="shared" si="570"/>
        <v>0</v>
      </c>
      <c r="AG275" s="10">
        <f t="shared" si="570"/>
        <v>0</v>
      </c>
      <c r="AH275" s="10">
        <f t="shared" si="1"/>
        <v>0</v>
      </c>
      <c r="AI275" s="17" t="str">
        <f t="shared" si="2"/>
        <v>Bailable</v>
      </c>
      <c r="AJ275" s="10" t="str">
        <f>VLOOKUP(J275,'Offence Database'!$A$7:$D$1360,4, )</f>
        <v>-</v>
      </c>
      <c r="AK275" s="10" t="str">
        <f>VLOOKUP(K275,'Offence Database'!$A$7:$D$1360,4, )</f>
        <v>-</v>
      </c>
      <c r="AL275" s="10" t="str">
        <f>VLOOKUP(L275,'Offence Database'!$A$7:$D$1360,4, )</f>
        <v>-</v>
      </c>
      <c r="AM275" s="10" t="str">
        <f>VLOOKUP(M275,'Offence Database'!$A$7:$D$1360,4, )</f>
        <v>-</v>
      </c>
      <c r="AN275" s="10" t="str">
        <f>VLOOKUP(N275,'Offence Database'!$A$7:$D$1360,4, )</f>
        <v>-</v>
      </c>
      <c r="AO275" s="10" t="str">
        <f>VLOOKUP(O275,'Offence Database'!$A$7:$D$1360,4, )</f>
        <v>-</v>
      </c>
      <c r="AP275" s="10">
        <f t="shared" ref="AP275:AU275" si="571">IF(AJ275="Non-Compoundable",$AB$1,$AC$1)</f>
        <v>0</v>
      </c>
      <c r="AQ275" s="10">
        <f t="shared" si="571"/>
        <v>0</v>
      </c>
      <c r="AR275" s="10">
        <f t="shared" si="571"/>
        <v>0</v>
      </c>
      <c r="AS275" s="10">
        <f t="shared" si="571"/>
        <v>0</v>
      </c>
      <c r="AT275" s="10">
        <f t="shared" si="571"/>
        <v>0</v>
      </c>
      <c r="AU275" s="10">
        <f t="shared" si="571"/>
        <v>0</v>
      </c>
      <c r="AV275" s="10">
        <f t="shared" si="4"/>
        <v>0</v>
      </c>
      <c r="AW275" s="17" t="str">
        <f t="shared" si="5"/>
        <v>Compoundable</v>
      </c>
      <c r="AX275" s="24"/>
      <c r="AY275" s="26">
        <f t="shared" si="6"/>
        <v>2</v>
      </c>
      <c r="AZ275" s="27">
        <f t="shared" si="7"/>
        <v>60</v>
      </c>
      <c r="BA275" s="28">
        <f t="shared" si="8"/>
        <v>0</v>
      </c>
      <c r="BB275" s="28">
        <f t="shared" ca="1" si="9"/>
        <v>0</v>
      </c>
      <c r="BC275" s="29" t="str">
        <f t="shared" si="10"/>
        <v>YES</v>
      </c>
      <c r="BD275" s="10" t="str">
        <f t="shared" si="11"/>
        <v>YES</v>
      </c>
      <c r="BE275" s="29" t="str">
        <f t="shared" ca="1" si="12"/>
        <v>NO</v>
      </c>
      <c r="BF275" s="29" t="str">
        <f t="shared" ca="1" si="13"/>
        <v>YES</v>
      </c>
      <c r="BG275" s="29" t="str">
        <f t="shared" ca="1" si="14"/>
        <v>YES</v>
      </c>
      <c r="BH275" s="29" t="str">
        <f t="shared" ca="1" si="15"/>
        <v>YES</v>
      </c>
      <c r="BI275" s="10">
        <f t="shared" ca="1" si="16"/>
        <v>1</v>
      </c>
      <c r="BJ275" s="28">
        <f t="shared" si="17"/>
        <v>0</v>
      </c>
      <c r="BK275" s="30">
        <f t="shared" si="18"/>
        <v>0</v>
      </c>
      <c r="BL275" s="31">
        <f t="shared" ca="1" si="19"/>
        <v>-119.72328767123288</v>
      </c>
      <c r="BM275" s="28">
        <f t="shared" si="20"/>
        <v>0</v>
      </c>
      <c r="BN275" s="28">
        <f t="shared" si="21"/>
        <v>0</v>
      </c>
      <c r="BO275" s="30">
        <f t="shared" si="22"/>
        <v>0</v>
      </c>
      <c r="BP275" s="31">
        <f t="shared" ca="1" si="23"/>
        <v>-119.72328767123288</v>
      </c>
      <c r="BQ275" s="32">
        <f t="shared" ca="1" si="24"/>
        <v>119.72328767123288</v>
      </c>
      <c r="BR275" s="32"/>
    </row>
    <row r="276" spans="1:70" ht="12" customHeight="1" x14ac:dyDescent="0.25">
      <c r="A276" s="10">
        <f t="shared" si="25"/>
        <v>275</v>
      </c>
      <c r="B276" s="11"/>
      <c r="C276" s="12"/>
      <c r="D276" s="13"/>
      <c r="E276" s="13"/>
      <c r="F276" s="13"/>
      <c r="G276" s="14"/>
      <c r="H276" s="15"/>
      <c r="I276" s="27"/>
      <c r="J276" s="17"/>
      <c r="K276" s="17"/>
      <c r="L276" s="17"/>
      <c r="M276" s="17"/>
      <c r="N276" s="17"/>
      <c r="O276" s="17"/>
      <c r="P276" s="10" t="str">
        <f>VLOOKUP(J276,'Offence Database'!$A$7:$B$1360,2, )</f>
        <v>-</v>
      </c>
      <c r="Q276" s="10" t="str">
        <f>VLOOKUP(K276,'Offence Database'!$A$7:$B$1360,2, )</f>
        <v>-</v>
      </c>
      <c r="R276" s="10" t="str">
        <f>VLOOKUP(L276,'Offence Database'!$A$7:$B$1360,2, )</f>
        <v>-</v>
      </c>
      <c r="S276" s="10" t="str">
        <f>VLOOKUP(M276,'Offence Database'!$A$7:$B$1360,2, )</f>
        <v>-</v>
      </c>
      <c r="T276" s="10" t="str">
        <f>VLOOKUP(N276,'Offence Database'!$A$7:$B$1360,2, )</f>
        <v>-</v>
      </c>
      <c r="U276" s="10" t="str">
        <f>VLOOKUP(O276,'Offence Database'!$A$7:$B$1360,2, )</f>
        <v>-</v>
      </c>
      <c r="V276" s="10" t="str">
        <f>VLOOKUP(J276,'Offence Database'!$A$7:$C$1360,3, )</f>
        <v>-</v>
      </c>
      <c r="W276" s="10" t="str">
        <f>VLOOKUP(K276,'Offence Database'!$A$7:$C$1360,3, )</f>
        <v>-</v>
      </c>
      <c r="X276" s="10" t="str">
        <f>VLOOKUP(L276,'Offence Database'!$A$7:$C$1360,3, )</f>
        <v>-</v>
      </c>
      <c r="Y276" s="10" t="str">
        <f>VLOOKUP(M276,'Offence Database'!$A$7:$C$1360,3, )</f>
        <v>-</v>
      </c>
      <c r="Z276" s="10" t="str">
        <f>VLOOKUP(N276,'Offence Database'!$A$7:$C$1360,3, )</f>
        <v>-</v>
      </c>
      <c r="AA276" s="10" t="str">
        <f>VLOOKUP(O276,'Offence Database'!$A$7:$C$1360,3, )</f>
        <v>-</v>
      </c>
      <c r="AB276" s="10">
        <f t="shared" ref="AB276:AG276" si="572">IF(V276="Non-Bailable",$AB$1,$AC$1)</f>
        <v>0</v>
      </c>
      <c r="AC276" s="10">
        <f t="shared" si="572"/>
        <v>0</v>
      </c>
      <c r="AD276" s="10">
        <f t="shared" si="572"/>
        <v>0</v>
      </c>
      <c r="AE276" s="10">
        <f t="shared" si="572"/>
        <v>0</v>
      </c>
      <c r="AF276" s="10">
        <f t="shared" si="572"/>
        <v>0</v>
      </c>
      <c r="AG276" s="10">
        <f t="shared" si="572"/>
        <v>0</v>
      </c>
      <c r="AH276" s="10">
        <f t="shared" si="1"/>
        <v>0</v>
      </c>
      <c r="AI276" s="17" t="str">
        <f t="shared" si="2"/>
        <v>Bailable</v>
      </c>
      <c r="AJ276" s="10" t="str">
        <f>VLOOKUP(J276,'Offence Database'!$A$7:$D$1360,4, )</f>
        <v>-</v>
      </c>
      <c r="AK276" s="10" t="str">
        <f>VLOOKUP(K276,'Offence Database'!$A$7:$D$1360,4, )</f>
        <v>-</v>
      </c>
      <c r="AL276" s="10" t="str">
        <f>VLOOKUP(L276,'Offence Database'!$A$7:$D$1360,4, )</f>
        <v>-</v>
      </c>
      <c r="AM276" s="10" t="str">
        <f>VLOOKUP(M276,'Offence Database'!$A$7:$D$1360,4, )</f>
        <v>-</v>
      </c>
      <c r="AN276" s="10" t="str">
        <f>VLOOKUP(N276,'Offence Database'!$A$7:$D$1360,4, )</f>
        <v>-</v>
      </c>
      <c r="AO276" s="10" t="str">
        <f>VLOOKUP(O276,'Offence Database'!$A$7:$D$1360,4, )</f>
        <v>-</v>
      </c>
      <c r="AP276" s="10">
        <f t="shared" ref="AP276:AU276" si="573">IF(AJ276="Non-Compoundable",$AB$1,$AC$1)</f>
        <v>0</v>
      </c>
      <c r="AQ276" s="10">
        <f t="shared" si="573"/>
        <v>0</v>
      </c>
      <c r="AR276" s="10">
        <f t="shared" si="573"/>
        <v>0</v>
      </c>
      <c r="AS276" s="10">
        <f t="shared" si="573"/>
        <v>0</v>
      </c>
      <c r="AT276" s="10">
        <f t="shared" si="573"/>
        <v>0</v>
      </c>
      <c r="AU276" s="10">
        <f t="shared" si="573"/>
        <v>0</v>
      </c>
      <c r="AV276" s="10">
        <f t="shared" si="4"/>
        <v>0</v>
      </c>
      <c r="AW276" s="17" t="str">
        <f t="shared" si="5"/>
        <v>Compoundable</v>
      </c>
      <c r="AX276" s="24"/>
      <c r="AY276" s="26">
        <f t="shared" si="6"/>
        <v>2</v>
      </c>
      <c r="AZ276" s="27">
        <f t="shared" si="7"/>
        <v>60</v>
      </c>
      <c r="BA276" s="28">
        <f t="shared" si="8"/>
        <v>0</v>
      </c>
      <c r="BB276" s="28">
        <f t="shared" ca="1" si="9"/>
        <v>0</v>
      </c>
      <c r="BC276" s="29" t="str">
        <f t="shared" si="10"/>
        <v>YES</v>
      </c>
      <c r="BD276" s="10" t="str">
        <f t="shared" si="11"/>
        <v>YES</v>
      </c>
      <c r="BE276" s="29" t="str">
        <f t="shared" ca="1" si="12"/>
        <v>NO</v>
      </c>
      <c r="BF276" s="29" t="str">
        <f t="shared" ca="1" si="13"/>
        <v>YES</v>
      </c>
      <c r="BG276" s="29" t="str">
        <f t="shared" ca="1" si="14"/>
        <v>YES</v>
      </c>
      <c r="BH276" s="29" t="str">
        <f t="shared" ca="1" si="15"/>
        <v>YES</v>
      </c>
      <c r="BI276" s="10">
        <f t="shared" ca="1" si="16"/>
        <v>1</v>
      </c>
      <c r="BJ276" s="28">
        <f t="shared" si="17"/>
        <v>0</v>
      </c>
      <c r="BK276" s="30">
        <f t="shared" si="18"/>
        <v>0</v>
      </c>
      <c r="BL276" s="31">
        <f t="shared" ca="1" si="19"/>
        <v>-119.72328767123288</v>
      </c>
      <c r="BM276" s="28">
        <f t="shared" si="20"/>
        <v>0</v>
      </c>
      <c r="BN276" s="28">
        <f t="shared" si="21"/>
        <v>0</v>
      </c>
      <c r="BO276" s="30">
        <f t="shared" si="22"/>
        <v>0</v>
      </c>
      <c r="BP276" s="31">
        <f t="shared" ca="1" si="23"/>
        <v>-119.72328767123288</v>
      </c>
      <c r="BQ276" s="32">
        <f t="shared" ca="1" si="24"/>
        <v>119.72328767123288</v>
      </c>
      <c r="BR276" s="32"/>
    </row>
    <row r="277" spans="1:70" ht="12" customHeight="1" x14ac:dyDescent="0.25">
      <c r="A277" s="10">
        <f t="shared" si="25"/>
        <v>276</v>
      </c>
      <c r="B277" s="11"/>
      <c r="C277" s="12"/>
      <c r="D277" s="13"/>
      <c r="E277" s="13"/>
      <c r="F277" s="13"/>
      <c r="G277" s="14"/>
      <c r="H277" s="15"/>
      <c r="I277" s="27"/>
      <c r="J277" s="17"/>
      <c r="K277" s="17"/>
      <c r="L277" s="17"/>
      <c r="M277" s="17"/>
      <c r="N277" s="17"/>
      <c r="O277" s="17"/>
      <c r="P277" s="10" t="str">
        <f>VLOOKUP(J277,'Offence Database'!$A$7:$B$1360,2, )</f>
        <v>-</v>
      </c>
      <c r="Q277" s="10" t="str">
        <f>VLOOKUP(K277,'Offence Database'!$A$7:$B$1360,2, )</f>
        <v>-</v>
      </c>
      <c r="R277" s="10" t="str">
        <f>VLOOKUP(L277,'Offence Database'!$A$7:$B$1360,2, )</f>
        <v>-</v>
      </c>
      <c r="S277" s="10" t="str">
        <f>VLOOKUP(M277,'Offence Database'!$A$7:$B$1360,2, )</f>
        <v>-</v>
      </c>
      <c r="T277" s="10" t="str">
        <f>VLOOKUP(N277,'Offence Database'!$A$7:$B$1360,2, )</f>
        <v>-</v>
      </c>
      <c r="U277" s="10" t="str">
        <f>VLOOKUP(O277,'Offence Database'!$A$7:$B$1360,2, )</f>
        <v>-</v>
      </c>
      <c r="V277" s="10" t="str">
        <f>VLOOKUP(J277,'Offence Database'!$A$7:$C$1360,3, )</f>
        <v>-</v>
      </c>
      <c r="W277" s="10" t="str">
        <f>VLOOKUP(K277,'Offence Database'!$A$7:$C$1360,3, )</f>
        <v>-</v>
      </c>
      <c r="X277" s="10" t="str">
        <f>VLOOKUP(L277,'Offence Database'!$A$7:$C$1360,3, )</f>
        <v>-</v>
      </c>
      <c r="Y277" s="10" t="str">
        <f>VLOOKUP(M277,'Offence Database'!$A$7:$C$1360,3, )</f>
        <v>-</v>
      </c>
      <c r="Z277" s="10" t="str">
        <f>VLOOKUP(N277,'Offence Database'!$A$7:$C$1360,3, )</f>
        <v>-</v>
      </c>
      <c r="AA277" s="10" t="str">
        <f>VLOOKUP(O277,'Offence Database'!$A$7:$C$1360,3, )</f>
        <v>-</v>
      </c>
      <c r="AB277" s="10">
        <f t="shared" ref="AB277:AG277" si="574">IF(V277="Non-Bailable",$AB$1,$AC$1)</f>
        <v>0</v>
      </c>
      <c r="AC277" s="10">
        <f t="shared" si="574"/>
        <v>0</v>
      </c>
      <c r="AD277" s="10">
        <f t="shared" si="574"/>
        <v>0</v>
      </c>
      <c r="AE277" s="10">
        <f t="shared" si="574"/>
        <v>0</v>
      </c>
      <c r="AF277" s="10">
        <f t="shared" si="574"/>
        <v>0</v>
      </c>
      <c r="AG277" s="10">
        <f t="shared" si="574"/>
        <v>0</v>
      </c>
      <c r="AH277" s="10">
        <f t="shared" si="1"/>
        <v>0</v>
      </c>
      <c r="AI277" s="17" t="str">
        <f t="shared" si="2"/>
        <v>Bailable</v>
      </c>
      <c r="AJ277" s="10" t="str">
        <f>VLOOKUP(J277,'Offence Database'!$A$7:$D$1360,4, )</f>
        <v>-</v>
      </c>
      <c r="AK277" s="10" t="str">
        <f>VLOOKUP(K277,'Offence Database'!$A$7:$D$1360,4, )</f>
        <v>-</v>
      </c>
      <c r="AL277" s="10" t="str">
        <f>VLOOKUP(L277,'Offence Database'!$A$7:$D$1360,4, )</f>
        <v>-</v>
      </c>
      <c r="AM277" s="10" t="str">
        <f>VLOOKUP(M277,'Offence Database'!$A$7:$D$1360,4, )</f>
        <v>-</v>
      </c>
      <c r="AN277" s="10" t="str">
        <f>VLOOKUP(N277,'Offence Database'!$A$7:$D$1360,4, )</f>
        <v>-</v>
      </c>
      <c r="AO277" s="10" t="str">
        <f>VLOOKUP(O277,'Offence Database'!$A$7:$D$1360,4, )</f>
        <v>-</v>
      </c>
      <c r="AP277" s="10">
        <f t="shared" ref="AP277:AU277" si="575">IF(AJ277="Non-Compoundable",$AB$1,$AC$1)</f>
        <v>0</v>
      </c>
      <c r="AQ277" s="10">
        <f t="shared" si="575"/>
        <v>0</v>
      </c>
      <c r="AR277" s="10">
        <f t="shared" si="575"/>
        <v>0</v>
      </c>
      <c r="AS277" s="10">
        <f t="shared" si="575"/>
        <v>0</v>
      </c>
      <c r="AT277" s="10">
        <f t="shared" si="575"/>
        <v>0</v>
      </c>
      <c r="AU277" s="10">
        <f t="shared" si="575"/>
        <v>0</v>
      </c>
      <c r="AV277" s="10">
        <f t="shared" si="4"/>
        <v>0</v>
      </c>
      <c r="AW277" s="17" t="str">
        <f t="shared" si="5"/>
        <v>Compoundable</v>
      </c>
      <c r="AX277" s="24"/>
      <c r="AY277" s="26">
        <f t="shared" si="6"/>
        <v>2</v>
      </c>
      <c r="AZ277" s="27">
        <f t="shared" si="7"/>
        <v>60</v>
      </c>
      <c r="BA277" s="28">
        <f t="shared" si="8"/>
        <v>0</v>
      </c>
      <c r="BB277" s="28">
        <f t="shared" ca="1" si="9"/>
        <v>0</v>
      </c>
      <c r="BC277" s="29" t="str">
        <f t="shared" si="10"/>
        <v>YES</v>
      </c>
      <c r="BD277" s="10" t="str">
        <f t="shared" si="11"/>
        <v>YES</v>
      </c>
      <c r="BE277" s="29" t="str">
        <f t="shared" ca="1" si="12"/>
        <v>NO</v>
      </c>
      <c r="BF277" s="29" t="str">
        <f t="shared" ca="1" si="13"/>
        <v>YES</v>
      </c>
      <c r="BG277" s="29" t="str">
        <f t="shared" ca="1" si="14"/>
        <v>YES</v>
      </c>
      <c r="BH277" s="29" t="str">
        <f t="shared" ca="1" si="15"/>
        <v>YES</v>
      </c>
      <c r="BI277" s="10">
        <f t="shared" ca="1" si="16"/>
        <v>1</v>
      </c>
      <c r="BJ277" s="28">
        <f t="shared" si="17"/>
        <v>0</v>
      </c>
      <c r="BK277" s="30">
        <f t="shared" si="18"/>
        <v>0</v>
      </c>
      <c r="BL277" s="31">
        <f t="shared" ca="1" si="19"/>
        <v>-119.72328767123288</v>
      </c>
      <c r="BM277" s="28">
        <f t="shared" si="20"/>
        <v>0</v>
      </c>
      <c r="BN277" s="28">
        <f t="shared" si="21"/>
        <v>0</v>
      </c>
      <c r="BO277" s="30">
        <f t="shared" si="22"/>
        <v>0</v>
      </c>
      <c r="BP277" s="31">
        <f t="shared" ca="1" si="23"/>
        <v>-119.72328767123288</v>
      </c>
      <c r="BQ277" s="32">
        <f t="shared" ca="1" si="24"/>
        <v>119.72328767123288</v>
      </c>
      <c r="BR277" s="32"/>
    </row>
    <row r="278" spans="1:70" ht="12" customHeight="1" x14ac:dyDescent="0.25">
      <c r="A278" s="10">
        <f t="shared" si="25"/>
        <v>277</v>
      </c>
      <c r="B278" s="11"/>
      <c r="C278" s="12"/>
      <c r="D278" s="13"/>
      <c r="E278" s="13"/>
      <c r="F278" s="13"/>
      <c r="G278" s="14"/>
      <c r="H278" s="15"/>
      <c r="I278" s="27"/>
      <c r="J278" s="17"/>
      <c r="K278" s="17"/>
      <c r="L278" s="17"/>
      <c r="M278" s="17"/>
      <c r="N278" s="17"/>
      <c r="O278" s="17"/>
      <c r="P278" s="10" t="str">
        <f>VLOOKUP(J278,'Offence Database'!$A$7:$B$1360,2, )</f>
        <v>-</v>
      </c>
      <c r="Q278" s="10" t="str">
        <f>VLOOKUP(K278,'Offence Database'!$A$7:$B$1360,2, )</f>
        <v>-</v>
      </c>
      <c r="R278" s="10" t="str">
        <f>VLOOKUP(L278,'Offence Database'!$A$7:$B$1360,2, )</f>
        <v>-</v>
      </c>
      <c r="S278" s="10" t="str">
        <f>VLOOKUP(M278,'Offence Database'!$A$7:$B$1360,2, )</f>
        <v>-</v>
      </c>
      <c r="T278" s="10" t="str">
        <f>VLOOKUP(N278,'Offence Database'!$A$7:$B$1360,2, )</f>
        <v>-</v>
      </c>
      <c r="U278" s="10" t="str">
        <f>VLOOKUP(O278,'Offence Database'!$A$7:$B$1360,2, )</f>
        <v>-</v>
      </c>
      <c r="V278" s="10" t="str">
        <f>VLOOKUP(J278,'Offence Database'!$A$7:$C$1360,3, )</f>
        <v>-</v>
      </c>
      <c r="W278" s="10" t="str">
        <f>VLOOKUP(K278,'Offence Database'!$A$7:$C$1360,3, )</f>
        <v>-</v>
      </c>
      <c r="X278" s="10" t="str">
        <f>VLOOKUP(L278,'Offence Database'!$A$7:$C$1360,3, )</f>
        <v>-</v>
      </c>
      <c r="Y278" s="10" t="str">
        <f>VLOOKUP(M278,'Offence Database'!$A$7:$C$1360,3, )</f>
        <v>-</v>
      </c>
      <c r="Z278" s="10" t="str">
        <f>VLOOKUP(N278,'Offence Database'!$A$7:$C$1360,3, )</f>
        <v>-</v>
      </c>
      <c r="AA278" s="10" t="str">
        <f>VLOOKUP(O278,'Offence Database'!$A$7:$C$1360,3, )</f>
        <v>-</v>
      </c>
      <c r="AB278" s="10">
        <f t="shared" ref="AB278:AG278" si="576">IF(V278="Non-Bailable",$AB$1,$AC$1)</f>
        <v>0</v>
      </c>
      <c r="AC278" s="10">
        <f t="shared" si="576"/>
        <v>0</v>
      </c>
      <c r="AD278" s="10">
        <f t="shared" si="576"/>
        <v>0</v>
      </c>
      <c r="AE278" s="10">
        <f t="shared" si="576"/>
        <v>0</v>
      </c>
      <c r="AF278" s="10">
        <f t="shared" si="576"/>
        <v>0</v>
      </c>
      <c r="AG278" s="10">
        <f t="shared" si="576"/>
        <v>0</v>
      </c>
      <c r="AH278" s="10">
        <f t="shared" si="1"/>
        <v>0</v>
      </c>
      <c r="AI278" s="17" t="str">
        <f t="shared" si="2"/>
        <v>Bailable</v>
      </c>
      <c r="AJ278" s="10" t="str">
        <f>VLOOKUP(J278,'Offence Database'!$A$7:$D$1360,4, )</f>
        <v>-</v>
      </c>
      <c r="AK278" s="10" t="str">
        <f>VLOOKUP(K278,'Offence Database'!$A$7:$D$1360,4, )</f>
        <v>-</v>
      </c>
      <c r="AL278" s="10" t="str">
        <f>VLOOKUP(L278,'Offence Database'!$A$7:$D$1360,4, )</f>
        <v>-</v>
      </c>
      <c r="AM278" s="10" t="str">
        <f>VLOOKUP(M278,'Offence Database'!$A$7:$D$1360,4, )</f>
        <v>-</v>
      </c>
      <c r="AN278" s="10" t="str">
        <f>VLOOKUP(N278,'Offence Database'!$A$7:$D$1360,4, )</f>
        <v>-</v>
      </c>
      <c r="AO278" s="10" t="str">
        <f>VLOOKUP(O278,'Offence Database'!$A$7:$D$1360,4, )</f>
        <v>-</v>
      </c>
      <c r="AP278" s="10">
        <f t="shared" ref="AP278:AU278" si="577">IF(AJ278="Non-Compoundable",$AB$1,$AC$1)</f>
        <v>0</v>
      </c>
      <c r="AQ278" s="10">
        <f t="shared" si="577"/>
        <v>0</v>
      </c>
      <c r="AR278" s="10">
        <f t="shared" si="577"/>
        <v>0</v>
      </c>
      <c r="AS278" s="10">
        <f t="shared" si="577"/>
        <v>0</v>
      </c>
      <c r="AT278" s="10">
        <f t="shared" si="577"/>
        <v>0</v>
      </c>
      <c r="AU278" s="10">
        <f t="shared" si="577"/>
        <v>0</v>
      </c>
      <c r="AV278" s="10">
        <f t="shared" si="4"/>
        <v>0</v>
      </c>
      <c r="AW278" s="17" t="str">
        <f t="shared" si="5"/>
        <v>Compoundable</v>
      </c>
      <c r="AX278" s="24"/>
      <c r="AY278" s="26">
        <f t="shared" si="6"/>
        <v>2</v>
      </c>
      <c r="AZ278" s="27">
        <f t="shared" si="7"/>
        <v>60</v>
      </c>
      <c r="BA278" s="28">
        <f t="shared" si="8"/>
        <v>0</v>
      </c>
      <c r="BB278" s="28">
        <f t="shared" ca="1" si="9"/>
        <v>0</v>
      </c>
      <c r="BC278" s="29" t="str">
        <f t="shared" si="10"/>
        <v>YES</v>
      </c>
      <c r="BD278" s="10" t="str">
        <f t="shared" si="11"/>
        <v>YES</v>
      </c>
      <c r="BE278" s="29" t="str">
        <f t="shared" ca="1" si="12"/>
        <v>NO</v>
      </c>
      <c r="BF278" s="29" t="str">
        <f t="shared" ca="1" si="13"/>
        <v>YES</v>
      </c>
      <c r="BG278" s="29" t="str">
        <f t="shared" ca="1" si="14"/>
        <v>YES</v>
      </c>
      <c r="BH278" s="29" t="str">
        <f t="shared" ca="1" si="15"/>
        <v>YES</v>
      </c>
      <c r="BI278" s="10">
        <f t="shared" ca="1" si="16"/>
        <v>1</v>
      </c>
      <c r="BJ278" s="28">
        <f t="shared" si="17"/>
        <v>0</v>
      </c>
      <c r="BK278" s="30">
        <f t="shared" si="18"/>
        <v>0</v>
      </c>
      <c r="BL278" s="31">
        <f t="shared" ca="1" si="19"/>
        <v>-119.72328767123288</v>
      </c>
      <c r="BM278" s="28">
        <f t="shared" si="20"/>
        <v>0</v>
      </c>
      <c r="BN278" s="28">
        <f t="shared" si="21"/>
        <v>0</v>
      </c>
      <c r="BO278" s="30">
        <f t="shared" si="22"/>
        <v>0</v>
      </c>
      <c r="BP278" s="31">
        <f t="shared" ca="1" si="23"/>
        <v>-119.72328767123288</v>
      </c>
      <c r="BQ278" s="32">
        <f t="shared" ca="1" si="24"/>
        <v>119.72328767123288</v>
      </c>
      <c r="BR278" s="32"/>
    </row>
    <row r="279" spans="1:70" ht="12" customHeight="1" x14ac:dyDescent="0.25">
      <c r="A279" s="10">
        <f t="shared" si="25"/>
        <v>278</v>
      </c>
      <c r="B279" s="11"/>
      <c r="C279" s="12"/>
      <c r="D279" s="13"/>
      <c r="E279" s="13"/>
      <c r="F279" s="13"/>
      <c r="G279" s="14"/>
      <c r="H279" s="15"/>
      <c r="I279" s="27"/>
      <c r="J279" s="17"/>
      <c r="K279" s="17"/>
      <c r="L279" s="17"/>
      <c r="M279" s="17"/>
      <c r="N279" s="17"/>
      <c r="O279" s="17"/>
      <c r="P279" s="10" t="str">
        <f>VLOOKUP(J279,'Offence Database'!$A$7:$B$1360,2, )</f>
        <v>-</v>
      </c>
      <c r="Q279" s="10" t="str">
        <f>VLOOKUP(K279,'Offence Database'!$A$7:$B$1360,2, )</f>
        <v>-</v>
      </c>
      <c r="R279" s="10" t="str">
        <f>VLOOKUP(L279,'Offence Database'!$A$7:$B$1360,2, )</f>
        <v>-</v>
      </c>
      <c r="S279" s="10" t="str">
        <f>VLOOKUP(M279,'Offence Database'!$A$7:$B$1360,2, )</f>
        <v>-</v>
      </c>
      <c r="T279" s="10" t="str">
        <f>VLOOKUP(N279,'Offence Database'!$A$7:$B$1360,2, )</f>
        <v>-</v>
      </c>
      <c r="U279" s="10" t="str">
        <f>VLOOKUP(O279,'Offence Database'!$A$7:$B$1360,2, )</f>
        <v>-</v>
      </c>
      <c r="V279" s="10" t="str">
        <f>VLOOKUP(J279,'Offence Database'!$A$7:$C$1360,3, )</f>
        <v>-</v>
      </c>
      <c r="W279" s="10" t="str">
        <f>VLOOKUP(K279,'Offence Database'!$A$7:$C$1360,3, )</f>
        <v>-</v>
      </c>
      <c r="X279" s="10" t="str">
        <f>VLOOKUP(L279,'Offence Database'!$A$7:$C$1360,3, )</f>
        <v>-</v>
      </c>
      <c r="Y279" s="10" t="str">
        <f>VLOOKUP(M279,'Offence Database'!$A$7:$C$1360,3, )</f>
        <v>-</v>
      </c>
      <c r="Z279" s="10" t="str">
        <f>VLOOKUP(N279,'Offence Database'!$A$7:$C$1360,3, )</f>
        <v>-</v>
      </c>
      <c r="AA279" s="10" t="str">
        <f>VLOOKUP(O279,'Offence Database'!$A$7:$C$1360,3, )</f>
        <v>-</v>
      </c>
      <c r="AB279" s="10">
        <f t="shared" ref="AB279:AG279" si="578">IF(V279="Non-Bailable",$AB$1,$AC$1)</f>
        <v>0</v>
      </c>
      <c r="AC279" s="10">
        <f t="shared" si="578"/>
        <v>0</v>
      </c>
      <c r="AD279" s="10">
        <f t="shared" si="578"/>
        <v>0</v>
      </c>
      <c r="AE279" s="10">
        <f t="shared" si="578"/>
        <v>0</v>
      </c>
      <c r="AF279" s="10">
        <f t="shared" si="578"/>
        <v>0</v>
      </c>
      <c r="AG279" s="10">
        <f t="shared" si="578"/>
        <v>0</v>
      </c>
      <c r="AH279" s="10">
        <f t="shared" si="1"/>
        <v>0</v>
      </c>
      <c r="AI279" s="17" t="str">
        <f t="shared" si="2"/>
        <v>Bailable</v>
      </c>
      <c r="AJ279" s="10" t="str">
        <f>VLOOKUP(J279,'Offence Database'!$A$7:$D$1360,4, )</f>
        <v>-</v>
      </c>
      <c r="AK279" s="10" t="str">
        <f>VLOOKUP(K279,'Offence Database'!$A$7:$D$1360,4, )</f>
        <v>-</v>
      </c>
      <c r="AL279" s="10" t="str">
        <f>VLOOKUP(L279,'Offence Database'!$A$7:$D$1360,4, )</f>
        <v>-</v>
      </c>
      <c r="AM279" s="10" t="str">
        <f>VLOOKUP(M279,'Offence Database'!$A$7:$D$1360,4, )</f>
        <v>-</v>
      </c>
      <c r="AN279" s="10" t="str">
        <f>VLOOKUP(N279,'Offence Database'!$A$7:$D$1360,4, )</f>
        <v>-</v>
      </c>
      <c r="AO279" s="10" t="str">
        <f>VLOOKUP(O279,'Offence Database'!$A$7:$D$1360,4, )</f>
        <v>-</v>
      </c>
      <c r="AP279" s="10">
        <f t="shared" ref="AP279:AU279" si="579">IF(AJ279="Non-Compoundable",$AB$1,$AC$1)</f>
        <v>0</v>
      </c>
      <c r="AQ279" s="10">
        <f t="shared" si="579"/>
        <v>0</v>
      </c>
      <c r="AR279" s="10">
        <f t="shared" si="579"/>
        <v>0</v>
      </c>
      <c r="AS279" s="10">
        <f t="shared" si="579"/>
        <v>0</v>
      </c>
      <c r="AT279" s="10">
        <f t="shared" si="579"/>
        <v>0</v>
      </c>
      <c r="AU279" s="10">
        <f t="shared" si="579"/>
        <v>0</v>
      </c>
      <c r="AV279" s="10">
        <f t="shared" si="4"/>
        <v>0</v>
      </c>
      <c r="AW279" s="17" t="str">
        <f t="shared" si="5"/>
        <v>Compoundable</v>
      </c>
      <c r="AX279" s="24"/>
      <c r="AY279" s="26">
        <f t="shared" si="6"/>
        <v>2</v>
      </c>
      <c r="AZ279" s="27">
        <f t="shared" si="7"/>
        <v>60</v>
      </c>
      <c r="BA279" s="28">
        <f t="shared" si="8"/>
        <v>0</v>
      </c>
      <c r="BB279" s="28">
        <f t="shared" ca="1" si="9"/>
        <v>0</v>
      </c>
      <c r="BC279" s="29" t="str">
        <f t="shared" si="10"/>
        <v>YES</v>
      </c>
      <c r="BD279" s="10" t="str">
        <f t="shared" si="11"/>
        <v>YES</v>
      </c>
      <c r="BE279" s="29" t="str">
        <f t="shared" ca="1" si="12"/>
        <v>NO</v>
      </c>
      <c r="BF279" s="29" t="str">
        <f t="shared" ca="1" si="13"/>
        <v>YES</v>
      </c>
      <c r="BG279" s="29" t="str">
        <f t="shared" ca="1" si="14"/>
        <v>YES</v>
      </c>
      <c r="BH279" s="29" t="str">
        <f t="shared" ca="1" si="15"/>
        <v>YES</v>
      </c>
      <c r="BI279" s="10">
        <f t="shared" ca="1" si="16"/>
        <v>1</v>
      </c>
      <c r="BJ279" s="28">
        <f t="shared" si="17"/>
        <v>0</v>
      </c>
      <c r="BK279" s="30">
        <f t="shared" si="18"/>
        <v>0</v>
      </c>
      <c r="BL279" s="31">
        <f t="shared" ca="1" si="19"/>
        <v>-119.72328767123288</v>
      </c>
      <c r="BM279" s="28">
        <f t="shared" si="20"/>
        <v>0</v>
      </c>
      <c r="BN279" s="28">
        <f t="shared" si="21"/>
        <v>0</v>
      </c>
      <c r="BO279" s="30">
        <f t="shared" si="22"/>
        <v>0</v>
      </c>
      <c r="BP279" s="31">
        <f t="shared" ca="1" si="23"/>
        <v>-119.72328767123288</v>
      </c>
      <c r="BQ279" s="32">
        <f t="shared" ca="1" si="24"/>
        <v>119.72328767123288</v>
      </c>
      <c r="BR279" s="32"/>
    </row>
    <row r="280" spans="1:70" ht="12" customHeight="1" x14ac:dyDescent="0.25">
      <c r="A280" s="10">
        <f t="shared" si="25"/>
        <v>279</v>
      </c>
      <c r="B280" s="11"/>
      <c r="C280" s="12"/>
      <c r="D280" s="13"/>
      <c r="E280" s="13"/>
      <c r="F280" s="13"/>
      <c r="G280" s="14"/>
      <c r="H280" s="15"/>
      <c r="I280" s="27"/>
      <c r="J280" s="17"/>
      <c r="K280" s="17"/>
      <c r="L280" s="17"/>
      <c r="M280" s="17"/>
      <c r="N280" s="17"/>
      <c r="O280" s="17"/>
      <c r="P280" s="10" t="str">
        <f>VLOOKUP(J280,'Offence Database'!$A$7:$B$1360,2, )</f>
        <v>-</v>
      </c>
      <c r="Q280" s="10" t="str">
        <f>VLOOKUP(K280,'Offence Database'!$A$7:$B$1360,2, )</f>
        <v>-</v>
      </c>
      <c r="R280" s="10" t="str">
        <f>VLOOKUP(L280,'Offence Database'!$A$7:$B$1360,2, )</f>
        <v>-</v>
      </c>
      <c r="S280" s="10" t="str">
        <f>VLOOKUP(M280,'Offence Database'!$A$7:$B$1360,2, )</f>
        <v>-</v>
      </c>
      <c r="T280" s="10" t="str">
        <f>VLOOKUP(N280,'Offence Database'!$A$7:$B$1360,2, )</f>
        <v>-</v>
      </c>
      <c r="U280" s="10" t="str">
        <f>VLOOKUP(O280,'Offence Database'!$A$7:$B$1360,2, )</f>
        <v>-</v>
      </c>
      <c r="V280" s="10" t="str">
        <f>VLOOKUP(J280,'Offence Database'!$A$7:$C$1360,3, )</f>
        <v>-</v>
      </c>
      <c r="W280" s="10" t="str">
        <f>VLOOKUP(K280,'Offence Database'!$A$7:$C$1360,3, )</f>
        <v>-</v>
      </c>
      <c r="X280" s="10" t="str">
        <f>VLOOKUP(L280,'Offence Database'!$A$7:$C$1360,3, )</f>
        <v>-</v>
      </c>
      <c r="Y280" s="10" t="str">
        <f>VLOOKUP(M280,'Offence Database'!$A$7:$C$1360,3, )</f>
        <v>-</v>
      </c>
      <c r="Z280" s="10" t="str">
        <f>VLOOKUP(N280,'Offence Database'!$A$7:$C$1360,3, )</f>
        <v>-</v>
      </c>
      <c r="AA280" s="10" t="str">
        <f>VLOOKUP(O280,'Offence Database'!$A$7:$C$1360,3, )</f>
        <v>-</v>
      </c>
      <c r="AB280" s="10">
        <f t="shared" ref="AB280:AG280" si="580">IF(V280="Non-Bailable",$AB$1,$AC$1)</f>
        <v>0</v>
      </c>
      <c r="AC280" s="10">
        <f t="shared" si="580"/>
        <v>0</v>
      </c>
      <c r="AD280" s="10">
        <f t="shared" si="580"/>
        <v>0</v>
      </c>
      <c r="AE280" s="10">
        <f t="shared" si="580"/>
        <v>0</v>
      </c>
      <c r="AF280" s="10">
        <f t="shared" si="580"/>
        <v>0</v>
      </c>
      <c r="AG280" s="10">
        <f t="shared" si="580"/>
        <v>0</v>
      </c>
      <c r="AH280" s="10">
        <f t="shared" si="1"/>
        <v>0</v>
      </c>
      <c r="AI280" s="17" t="str">
        <f t="shared" si="2"/>
        <v>Bailable</v>
      </c>
      <c r="AJ280" s="10" t="str">
        <f>VLOOKUP(J280,'Offence Database'!$A$7:$D$1360,4, )</f>
        <v>-</v>
      </c>
      <c r="AK280" s="10" t="str">
        <f>VLOOKUP(K280,'Offence Database'!$A$7:$D$1360,4, )</f>
        <v>-</v>
      </c>
      <c r="AL280" s="10" t="str">
        <f>VLOOKUP(L280,'Offence Database'!$A$7:$D$1360,4, )</f>
        <v>-</v>
      </c>
      <c r="AM280" s="10" t="str">
        <f>VLOOKUP(M280,'Offence Database'!$A$7:$D$1360,4, )</f>
        <v>-</v>
      </c>
      <c r="AN280" s="10" t="str">
        <f>VLOOKUP(N280,'Offence Database'!$A$7:$D$1360,4, )</f>
        <v>-</v>
      </c>
      <c r="AO280" s="10" t="str">
        <f>VLOOKUP(O280,'Offence Database'!$A$7:$D$1360,4, )</f>
        <v>-</v>
      </c>
      <c r="AP280" s="10">
        <f t="shared" ref="AP280:AU280" si="581">IF(AJ280="Non-Compoundable",$AB$1,$AC$1)</f>
        <v>0</v>
      </c>
      <c r="AQ280" s="10">
        <f t="shared" si="581"/>
        <v>0</v>
      </c>
      <c r="AR280" s="10">
        <f t="shared" si="581"/>
        <v>0</v>
      </c>
      <c r="AS280" s="10">
        <f t="shared" si="581"/>
        <v>0</v>
      </c>
      <c r="AT280" s="10">
        <f t="shared" si="581"/>
        <v>0</v>
      </c>
      <c r="AU280" s="10">
        <f t="shared" si="581"/>
        <v>0</v>
      </c>
      <c r="AV280" s="10">
        <f t="shared" si="4"/>
        <v>0</v>
      </c>
      <c r="AW280" s="17" t="str">
        <f t="shared" si="5"/>
        <v>Compoundable</v>
      </c>
      <c r="AX280" s="24"/>
      <c r="AY280" s="26">
        <f t="shared" si="6"/>
        <v>2</v>
      </c>
      <c r="AZ280" s="27">
        <f t="shared" si="7"/>
        <v>60</v>
      </c>
      <c r="BA280" s="28">
        <f t="shared" si="8"/>
        <v>0</v>
      </c>
      <c r="BB280" s="28">
        <f t="shared" ca="1" si="9"/>
        <v>0</v>
      </c>
      <c r="BC280" s="29" t="str">
        <f t="shared" si="10"/>
        <v>YES</v>
      </c>
      <c r="BD280" s="10" t="str">
        <f t="shared" si="11"/>
        <v>YES</v>
      </c>
      <c r="BE280" s="29" t="str">
        <f t="shared" ca="1" si="12"/>
        <v>NO</v>
      </c>
      <c r="BF280" s="29" t="str">
        <f t="shared" ca="1" si="13"/>
        <v>YES</v>
      </c>
      <c r="BG280" s="29" t="str">
        <f t="shared" ca="1" si="14"/>
        <v>YES</v>
      </c>
      <c r="BH280" s="29" t="str">
        <f t="shared" ca="1" si="15"/>
        <v>YES</v>
      </c>
      <c r="BI280" s="10">
        <f t="shared" ca="1" si="16"/>
        <v>1</v>
      </c>
      <c r="BJ280" s="28">
        <f t="shared" si="17"/>
        <v>0</v>
      </c>
      <c r="BK280" s="30">
        <f t="shared" si="18"/>
        <v>0</v>
      </c>
      <c r="BL280" s="31">
        <f t="shared" ca="1" si="19"/>
        <v>-119.72328767123288</v>
      </c>
      <c r="BM280" s="28">
        <f t="shared" si="20"/>
        <v>0</v>
      </c>
      <c r="BN280" s="28">
        <f t="shared" si="21"/>
        <v>0</v>
      </c>
      <c r="BO280" s="30">
        <f t="shared" si="22"/>
        <v>0</v>
      </c>
      <c r="BP280" s="31">
        <f t="shared" ca="1" si="23"/>
        <v>-119.72328767123288</v>
      </c>
      <c r="BQ280" s="32">
        <f t="shared" ca="1" si="24"/>
        <v>119.72328767123288</v>
      </c>
      <c r="BR280" s="32"/>
    </row>
    <row r="281" spans="1:70" ht="12" customHeight="1" x14ac:dyDescent="0.25">
      <c r="A281" s="10">
        <f t="shared" si="25"/>
        <v>280</v>
      </c>
      <c r="B281" s="11"/>
      <c r="C281" s="12"/>
      <c r="D281" s="13"/>
      <c r="E281" s="13"/>
      <c r="F281" s="13"/>
      <c r="G281" s="14"/>
      <c r="H281" s="15"/>
      <c r="I281" s="27"/>
      <c r="J281" s="17"/>
      <c r="K281" s="17"/>
      <c r="L281" s="17"/>
      <c r="M281" s="17"/>
      <c r="N281" s="17"/>
      <c r="O281" s="17"/>
      <c r="P281" s="10" t="str">
        <f>VLOOKUP(J281,'Offence Database'!$A$7:$B$1360,2, )</f>
        <v>-</v>
      </c>
      <c r="Q281" s="10" t="str">
        <f>VLOOKUP(K281,'Offence Database'!$A$7:$B$1360,2, )</f>
        <v>-</v>
      </c>
      <c r="R281" s="10" t="str">
        <f>VLOOKUP(L281,'Offence Database'!$A$7:$B$1360,2, )</f>
        <v>-</v>
      </c>
      <c r="S281" s="10" t="str">
        <f>VLOOKUP(M281,'Offence Database'!$A$7:$B$1360,2, )</f>
        <v>-</v>
      </c>
      <c r="T281" s="10" t="str">
        <f>VLOOKUP(N281,'Offence Database'!$A$7:$B$1360,2, )</f>
        <v>-</v>
      </c>
      <c r="U281" s="10" t="str">
        <f>VLOOKUP(O281,'Offence Database'!$A$7:$B$1360,2, )</f>
        <v>-</v>
      </c>
      <c r="V281" s="10" t="str">
        <f>VLOOKUP(J281,'Offence Database'!$A$7:$C$1360,3, )</f>
        <v>-</v>
      </c>
      <c r="W281" s="10" t="str">
        <f>VLOOKUP(K281,'Offence Database'!$A$7:$C$1360,3, )</f>
        <v>-</v>
      </c>
      <c r="X281" s="10" t="str">
        <f>VLOOKUP(L281,'Offence Database'!$A$7:$C$1360,3, )</f>
        <v>-</v>
      </c>
      <c r="Y281" s="10" t="str">
        <f>VLOOKUP(M281,'Offence Database'!$A$7:$C$1360,3, )</f>
        <v>-</v>
      </c>
      <c r="Z281" s="10" t="str">
        <f>VLOOKUP(N281,'Offence Database'!$A$7:$C$1360,3, )</f>
        <v>-</v>
      </c>
      <c r="AA281" s="10" t="str">
        <f>VLOOKUP(O281,'Offence Database'!$A$7:$C$1360,3, )</f>
        <v>-</v>
      </c>
      <c r="AB281" s="10">
        <f t="shared" ref="AB281:AG281" si="582">IF(V281="Non-Bailable",$AB$1,$AC$1)</f>
        <v>0</v>
      </c>
      <c r="AC281" s="10">
        <f t="shared" si="582"/>
        <v>0</v>
      </c>
      <c r="AD281" s="10">
        <f t="shared" si="582"/>
        <v>0</v>
      </c>
      <c r="AE281" s="10">
        <f t="shared" si="582"/>
        <v>0</v>
      </c>
      <c r="AF281" s="10">
        <f t="shared" si="582"/>
        <v>0</v>
      </c>
      <c r="AG281" s="10">
        <f t="shared" si="582"/>
        <v>0</v>
      </c>
      <c r="AH281" s="10">
        <f t="shared" si="1"/>
        <v>0</v>
      </c>
      <c r="AI281" s="17" t="str">
        <f t="shared" si="2"/>
        <v>Bailable</v>
      </c>
      <c r="AJ281" s="10" t="str">
        <f>VLOOKUP(J281,'Offence Database'!$A$7:$D$1360,4, )</f>
        <v>-</v>
      </c>
      <c r="AK281" s="10" t="str">
        <f>VLOOKUP(K281,'Offence Database'!$A$7:$D$1360,4, )</f>
        <v>-</v>
      </c>
      <c r="AL281" s="10" t="str">
        <f>VLOOKUP(L281,'Offence Database'!$A$7:$D$1360,4, )</f>
        <v>-</v>
      </c>
      <c r="AM281" s="10" t="str">
        <f>VLOOKUP(M281,'Offence Database'!$A$7:$D$1360,4, )</f>
        <v>-</v>
      </c>
      <c r="AN281" s="10" t="str">
        <f>VLOOKUP(N281,'Offence Database'!$A$7:$D$1360,4, )</f>
        <v>-</v>
      </c>
      <c r="AO281" s="10" t="str">
        <f>VLOOKUP(O281,'Offence Database'!$A$7:$D$1360,4, )</f>
        <v>-</v>
      </c>
      <c r="AP281" s="10">
        <f t="shared" ref="AP281:AU281" si="583">IF(AJ281="Non-Compoundable",$AB$1,$AC$1)</f>
        <v>0</v>
      </c>
      <c r="AQ281" s="10">
        <f t="shared" si="583"/>
        <v>0</v>
      </c>
      <c r="AR281" s="10">
        <f t="shared" si="583"/>
        <v>0</v>
      </c>
      <c r="AS281" s="10">
        <f t="shared" si="583"/>
        <v>0</v>
      </c>
      <c r="AT281" s="10">
        <f t="shared" si="583"/>
        <v>0</v>
      </c>
      <c r="AU281" s="10">
        <f t="shared" si="583"/>
        <v>0</v>
      </c>
      <c r="AV281" s="10">
        <f t="shared" si="4"/>
        <v>0</v>
      </c>
      <c r="AW281" s="17" t="str">
        <f t="shared" si="5"/>
        <v>Compoundable</v>
      </c>
      <c r="AX281" s="24"/>
      <c r="AY281" s="26">
        <f t="shared" si="6"/>
        <v>2</v>
      </c>
      <c r="AZ281" s="27">
        <f t="shared" si="7"/>
        <v>60</v>
      </c>
      <c r="BA281" s="28">
        <f t="shared" si="8"/>
        <v>0</v>
      </c>
      <c r="BB281" s="28">
        <f t="shared" ca="1" si="9"/>
        <v>0</v>
      </c>
      <c r="BC281" s="29" t="str">
        <f t="shared" si="10"/>
        <v>YES</v>
      </c>
      <c r="BD281" s="10" t="str">
        <f t="shared" si="11"/>
        <v>YES</v>
      </c>
      <c r="BE281" s="29" t="str">
        <f t="shared" ca="1" si="12"/>
        <v>NO</v>
      </c>
      <c r="BF281" s="29" t="str">
        <f t="shared" ca="1" si="13"/>
        <v>YES</v>
      </c>
      <c r="BG281" s="29" t="str">
        <f t="shared" ca="1" si="14"/>
        <v>YES</v>
      </c>
      <c r="BH281" s="29" t="str">
        <f t="shared" ca="1" si="15"/>
        <v>YES</v>
      </c>
      <c r="BI281" s="10">
        <f t="shared" ca="1" si="16"/>
        <v>1</v>
      </c>
      <c r="BJ281" s="28">
        <f t="shared" si="17"/>
        <v>0</v>
      </c>
      <c r="BK281" s="30">
        <f t="shared" si="18"/>
        <v>0</v>
      </c>
      <c r="BL281" s="31">
        <f t="shared" ca="1" si="19"/>
        <v>-119.72328767123288</v>
      </c>
      <c r="BM281" s="28">
        <f t="shared" si="20"/>
        <v>0</v>
      </c>
      <c r="BN281" s="28">
        <f t="shared" si="21"/>
        <v>0</v>
      </c>
      <c r="BO281" s="30">
        <f t="shared" si="22"/>
        <v>0</v>
      </c>
      <c r="BP281" s="31">
        <f t="shared" ca="1" si="23"/>
        <v>-119.72328767123288</v>
      </c>
      <c r="BQ281" s="32">
        <f t="shared" ca="1" si="24"/>
        <v>119.72328767123288</v>
      </c>
      <c r="BR281" s="32"/>
    </row>
    <row r="282" spans="1:70" ht="12" customHeight="1" x14ac:dyDescent="0.25">
      <c r="A282" s="10">
        <f t="shared" si="25"/>
        <v>281</v>
      </c>
      <c r="B282" s="11"/>
      <c r="C282" s="12"/>
      <c r="D282" s="13"/>
      <c r="E282" s="13"/>
      <c r="F282" s="13"/>
      <c r="G282" s="14"/>
      <c r="H282" s="15"/>
      <c r="I282" s="27"/>
      <c r="J282" s="17"/>
      <c r="K282" s="17"/>
      <c r="L282" s="17"/>
      <c r="M282" s="17"/>
      <c r="N282" s="17"/>
      <c r="O282" s="17"/>
      <c r="P282" s="10" t="str">
        <f>VLOOKUP(J282,'Offence Database'!$A$7:$B$1360,2, )</f>
        <v>-</v>
      </c>
      <c r="Q282" s="10" t="str">
        <f>VLOOKUP(K282,'Offence Database'!$A$7:$B$1360,2, )</f>
        <v>-</v>
      </c>
      <c r="R282" s="10" t="str">
        <f>VLOOKUP(L282,'Offence Database'!$A$7:$B$1360,2, )</f>
        <v>-</v>
      </c>
      <c r="S282" s="10" t="str">
        <f>VLOOKUP(M282,'Offence Database'!$A$7:$B$1360,2, )</f>
        <v>-</v>
      </c>
      <c r="T282" s="10" t="str">
        <f>VLOOKUP(N282,'Offence Database'!$A$7:$B$1360,2, )</f>
        <v>-</v>
      </c>
      <c r="U282" s="10" t="str">
        <f>VLOOKUP(O282,'Offence Database'!$A$7:$B$1360,2, )</f>
        <v>-</v>
      </c>
      <c r="V282" s="10" t="str">
        <f>VLOOKUP(J282,'Offence Database'!$A$7:$C$1360,3, )</f>
        <v>-</v>
      </c>
      <c r="W282" s="10" t="str">
        <f>VLOOKUP(K282,'Offence Database'!$A$7:$C$1360,3, )</f>
        <v>-</v>
      </c>
      <c r="X282" s="10" t="str">
        <f>VLOOKUP(L282,'Offence Database'!$A$7:$C$1360,3, )</f>
        <v>-</v>
      </c>
      <c r="Y282" s="10" t="str">
        <f>VLOOKUP(M282,'Offence Database'!$A$7:$C$1360,3, )</f>
        <v>-</v>
      </c>
      <c r="Z282" s="10" t="str">
        <f>VLOOKUP(N282,'Offence Database'!$A$7:$C$1360,3, )</f>
        <v>-</v>
      </c>
      <c r="AA282" s="10" t="str">
        <f>VLOOKUP(O282,'Offence Database'!$A$7:$C$1360,3, )</f>
        <v>-</v>
      </c>
      <c r="AB282" s="10">
        <f t="shared" ref="AB282:AG282" si="584">IF(V282="Non-Bailable",$AB$1,$AC$1)</f>
        <v>0</v>
      </c>
      <c r="AC282" s="10">
        <f t="shared" si="584"/>
        <v>0</v>
      </c>
      <c r="AD282" s="10">
        <f t="shared" si="584"/>
        <v>0</v>
      </c>
      <c r="AE282" s="10">
        <f t="shared" si="584"/>
        <v>0</v>
      </c>
      <c r="AF282" s="10">
        <f t="shared" si="584"/>
        <v>0</v>
      </c>
      <c r="AG282" s="10">
        <f t="shared" si="584"/>
        <v>0</v>
      </c>
      <c r="AH282" s="10">
        <f t="shared" si="1"/>
        <v>0</v>
      </c>
      <c r="AI282" s="17" t="str">
        <f t="shared" si="2"/>
        <v>Bailable</v>
      </c>
      <c r="AJ282" s="10" t="str">
        <f>VLOOKUP(J282,'Offence Database'!$A$7:$D$1360,4, )</f>
        <v>-</v>
      </c>
      <c r="AK282" s="10" t="str">
        <f>VLOOKUP(K282,'Offence Database'!$A$7:$D$1360,4, )</f>
        <v>-</v>
      </c>
      <c r="AL282" s="10" t="str">
        <f>VLOOKUP(L282,'Offence Database'!$A$7:$D$1360,4, )</f>
        <v>-</v>
      </c>
      <c r="AM282" s="10" t="str">
        <f>VLOOKUP(M282,'Offence Database'!$A$7:$D$1360,4, )</f>
        <v>-</v>
      </c>
      <c r="AN282" s="10" t="str">
        <f>VLOOKUP(N282,'Offence Database'!$A$7:$D$1360,4, )</f>
        <v>-</v>
      </c>
      <c r="AO282" s="10" t="str">
        <f>VLOOKUP(O282,'Offence Database'!$A$7:$D$1360,4, )</f>
        <v>-</v>
      </c>
      <c r="AP282" s="10">
        <f t="shared" ref="AP282:AU282" si="585">IF(AJ282="Non-Compoundable",$AB$1,$AC$1)</f>
        <v>0</v>
      </c>
      <c r="AQ282" s="10">
        <f t="shared" si="585"/>
        <v>0</v>
      </c>
      <c r="AR282" s="10">
        <f t="shared" si="585"/>
        <v>0</v>
      </c>
      <c r="AS282" s="10">
        <f t="shared" si="585"/>
        <v>0</v>
      </c>
      <c r="AT282" s="10">
        <f t="shared" si="585"/>
        <v>0</v>
      </c>
      <c r="AU282" s="10">
        <f t="shared" si="585"/>
        <v>0</v>
      </c>
      <c r="AV282" s="10">
        <f t="shared" si="4"/>
        <v>0</v>
      </c>
      <c r="AW282" s="17" t="str">
        <f t="shared" si="5"/>
        <v>Compoundable</v>
      </c>
      <c r="AX282" s="24"/>
      <c r="AY282" s="26">
        <f t="shared" si="6"/>
        <v>2</v>
      </c>
      <c r="AZ282" s="27">
        <f t="shared" si="7"/>
        <v>60</v>
      </c>
      <c r="BA282" s="28">
        <f t="shared" si="8"/>
        <v>0</v>
      </c>
      <c r="BB282" s="28">
        <f t="shared" ca="1" si="9"/>
        <v>0</v>
      </c>
      <c r="BC282" s="29" t="str">
        <f t="shared" si="10"/>
        <v>YES</v>
      </c>
      <c r="BD282" s="10" t="str">
        <f t="shared" si="11"/>
        <v>YES</v>
      </c>
      <c r="BE282" s="29" t="str">
        <f t="shared" ca="1" si="12"/>
        <v>NO</v>
      </c>
      <c r="BF282" s="29" t="str">
        <f t="shared" ca="1" si="13"/>
        <v>YES</v>
      </c>
      <c r="BG282" s="29" t="str">
        <f t="shared" ca="1" si="14"/>
        <v>YES</v>
      </c>
      <c r="BH282" s="29" t="str">
        <f t="shared" ca="1" si="15"/>
        <v>YES</v>
      </c>
      <c r="BI282" s="10">
        <f t="shared" ca="1" si="16"/>
        <v>1</v>
      </c>
      <c r="BJ282" s="28">
        <f t="shared" si="17"/>
        <v>0</v>
      </c>
      <c r="BK282" s="30">
        <f t="shared" si="18"/>
        <v>0</v>
      </c>
      <c r="BL282" s="31">
        <f t="shared" ca="1" si="19"/>
        <v>-119.72328767123288</v>
      </c>
      <c r="BM282" s="28">
        <f t="shared" si="20"/>
        <v>0</v>
      </c>
      <c r="BN282" s="28">
        <f t="shared" si="21"/>
        <v>0</v>
      </c>
      <c r="BO282" s="30">
        <f t="shared" si="22"/>
        <v>0</v>
      </c>
      <c r="BP282" s="31">
        <f t="shared" ca="1" si="23"/>
        <v>-119.72328767123288</v>
      </c>
      <c r="BQ282" s="32">
        <f t="shared" ca="1" si="24"/>
        <v>119.72328767123288</v>
      </c>
      <c r="BR282" s="32"/>
    </row>
    <row r="283" spans="1:70" ht="12" customHeight="1" x14ac:dyDescent="0.25">
      <c r="A283" s="10">
        <f t="shared" si="25"/>
        <v>282</v>
      </c>
      <c r="B283" s="11"/>
      <c r="C283" s="12"/>
      <c r="D283" s="13"/>
      <c r="E283" s="13"/>
      <c r="F283" s="13"/>
      <c r="G283" s="14"/>
      <c r="H283" s="15"/>
      <c r="I283" s="27"/>
      <c r="J283" s="17"/>
      <c r="K283" s="17"/>
      <c r="L283" s="17"/>
      <c r="M283" s="17"/>
      <c r="N283" s="17"/>
      <c r="O283" s="17"/>
      <c r="P283" s="10" t="str">
        <f>VLOOKUP(J283,'Offence Database'!$A$7:$B$1360,2, )</f>
        <v>-</v>
      </c>
      <c r="Q283" s="10" t="str">
        <f>VLOOKUP(K283,'Offence Database'!$A$7:$B$1360,2, )</f>
        <v>-</v>
      </c>
      <c r="R283" s="10" t="str">
        <f>VLOOKUP(L283,'Offence Database'!$A$7:$B$1360,2, )</f>
        <v>-</v>
      </c>
      <c r="S283" s="10" t="str">
        <f>VLOOKUP(M283,'Offence Database'!$A$7:$B$1360,2, )</f>
        <v>-</v>
      </c>
      <c r="T283" s="10" t="str">
        <f>VLOOKUP(N283,'Offence Database'!$A$7:$B$1360,2, )</f>
        <v>-</v>
      </c>
      <c r="U283" s="10" t="str">
        <f>VLOOKUP(O283,'Offence Database'!$A$7:$B$1360,2, )</f>
        <v>-</v>
      </c>
      <c r="V283" s="10" t="str">
        <f>VLOOKUP(J283,'Offence Database'!$A$7:$C$1360,3, )</f>
        <v>-</v>
      </c>
      <c r="W283" s="10" t="str">
        <f>VLOOKUP(K283,'Offence Database'!$A$7:$C$1360,3, )</f>
        <v>-</v>
      </c>
      <c r="X283" s="10" t="str">
        <f>VLOOKUP(L283,'Offence Database'!$A$7:$C$1360,3, )</f>
        <v>-</v>
      </c>
      <c r="Y283" s="10" t="str">
        <f>VLOOKUP(M283,'Offence Database'!$A$7:$C$1360,3, )</f>
        <v>-</v>
      </c>
      <c r="Z283" s="10" t="str">
        <f>VLOOKUP(N283,'Offence Database'!$A$7:$C$1360,3, )</f>
        <v>-</v>
      </c>
      <c r="AA283" s="10" t="str">
        <f>VLOOKUP(O283,'Offence Database'!$A$7:$C$1360,3, )</f>
        <v>-</v>
      </c>
      <c r="AB283" s="10">
        <f t="shared" ref="AB283:AG283" si="586">IF(V283="Non-Bailable",$AB$1,$AC$1)</f>
        <v>0</v>
      </c>
      <c r="AC283" s="10">
        <f t="shared" si="586"/>
        <v>0</v>
      </c>
      <c r="AD283" s="10">
        <f t="shared" si="586"/>
        <v>0</v>
      </c>
      <c r="AE283" s="10">
        <f t="shared" si="586"/>
        <v>0</v>
      </c>
      <c r="AF283" s="10">
        <f t="shared" si="586"/>
        <v>0</v>
      </c>
      <c r="AG283" s="10">
        <f t="shared" si="586"/>
        <v>0</v>
      </c>
      <c r="AH283" s="10">
        <f t="shared" si="1"/>
        <v>0</v>
      </c>
      <c r="AI283" s="17" t="str">
        <f t="shared" si="2"/>
        <v>Bailable</v>
      </c>
      <c r="AJ283" s="10" t="str">
        <f>VLOOKUP(J283,'Offence Database'!$A$7:$D$1360,4, )</f>
        <v>-</v>
      </c>
      <c r="AK283" s="10" t="str">
        <f>VLOOKUP(K283,'Offence Database'!$A$7:$D$1360,4, )</f>
        <v>-</v>
      </c>
      <c r="AL283" s="10" t="str">
        <f>VLOOKUP(L283,'Offence Database'!$A$7:$D$1360,4, )</f>
        <v>-</v>
      </c>
      <c r="AM283" s="10" t="str">
        <f>VLOOKUP(M283,'Offence Database'!$A$7:$D$1360,4, )</f>
        <v>-</v>
      </c>
      <c r="AN283" s="10" t="str">
        <f>VLOOKUP(N283,'Offence Database'!$A$7:$D$1360,4, )</f>
        <v>-</v>
      </c>
      <c r="AO283" s="10" t="str">
        <f>VLOOKUP(O283,'Offence Database'!$A$7:$D$1360,4, )</f>
        <v>-</v>
      </c>
      <c r="AP283" s="10">
        <f t="shared" ref="AP283:AU283" si="587">IF(AJ283="Non-Compoundable",$AB$1,$AC$1)</f>
        <v>0</v>
      </c>
      <c r="AQ283" s="10">
        <f t="shared" si="587"/>
        <v>0</v>
      </c>
      <c r="AR283" s="10">
        <f t="shared" si="587"/>
        <v>0</v>
      </c>
      <c r="AS283" s="10">
        <f t="shared" si="587"/>
        <v>0</v>
      </c>
      <c r="AT283" s="10">
        <f t="shared" si="587"/>
        <v>0</v>
      </c>
      <c r="AU283" s="10">
        <f t="shared" si="587"/>
        <v>0</v>
      </c>
      <c r="AV283" s="10">
        <f t="shared" si="4"/>
        <v>0</v>
      </c>
      <c r="AW283" s="17" t="str">
        <f t="shared" si="5"/>
        <v>Compoundable</v>
      </c>
      <c r="AX283" s="24"/>
      <c r="AY283" s="26">
        <f t="shared" si="6"/>
        <v>2</v>
      </c>
      <c r="AZ283" s="27">
        <f t="shared" si="7"/>
        <v>60</v>
      </c>
      <c r="BA283" s="28">
        <f t="shared" si="8"/>
        <v>0</v>
      </c>
      <c r="BB283" s="28">
        <f t="shared" ca="1" si="9"/>
        <v>0</v>
      </c>
      <c r="BC283" s="29" t="str">
        <f t="shared" si="10"/>
        <v>YES</v>
      </c>
      <c r="BD283" s="10" t="str">
        <f t="shared" si="11"/>
        <v>YES</v>
      </c>
      <c r="BE283" s="29" t="str">
        <f t="shared" ca="1" si="12"/>
        <v>NO</v>
      </c>
      <c r="BF283" s="29" t="str">
        <f t="shared" ca="1" si="13"/>
        <v>YES</v>
      </c>
      <c r="BG283" s="29" t="str">
        <f t="shared" ca="1" si="14"/>
        <v>YES</v>
      </c>
      <c r="BH283" s="29" t="str">
        <f t="shared" ca="1" si="15"/>
        <v>YES</v>
      </c>
      <c r="BI283" s="10">
        <f t="shared" ca="1" si="16"/>
        <v>1</v>
      </c>
      <c r="BJ283" s="28">
        <f t="shared" si="17"/>
        <v>0</v>
      </c>
      <c r="BK283" s="30">
        <f t="shared" si="18"/>
        <v>0</v>
      </c>
      <c r="BL283" s="31">
        <f t="shared" ca="1" si="19"/>
        <v>-119.72328767123288</v>
      </c>
      <c r="BM283" s="28">
        <f t="shared" si="20"/>
        <v>0</v>
      </c>
      <c r="BN283" s="28">
        <f t="shared" si="21"/>
        <v>0</v>
      </c>
      <c r="BO283" s="30">
        <f t="shared" si="22"/>
        <v>0</v>
      </c>
      <c r="BP283" s="31">
        <f t="shared" ca="1" si="23"/>
        <v>-119.72328767123288</v>
      </c>
      <c r="BQ283" s="32">
        <f t="shared" ca="1" si="24"/>
        <v>119.72328767123288</v>
      </c>
      <c r="BR283" s="32"/>
    </row>
    <row r="284" spans="1:70" ht="12" customHeight="1" x14ac:dyDescent="0.25">
      <c r="A284" s="10">
        <f t="shared" si="25"/>
        <v>283</v>
      </c>
      <c r="B284" s="11"/>
      <c r="C284" s="12"/>
      <c r="D284" s="13"/>
      <c r="E284" s="13"/>
      <c r="F284" s="13"/>
      <c r="G284" s="14"/>
      <c r="H284" s="15"/>
      <c r="I284" s="27"/>
      <c r="J284" s="17"/>
      <c r="K284" s="17"/>
      <c r="L284" s="17"/>
      <c r="M284" s="17"/>
      <c r="N284" s="17"/>
      <c r="O284" s="17"/>
      <c r="P284" s="10" t="str">
        <f>VLOOKUP(J284,'Offence Database'!$A$7:$B$1360,2, )</f>
        <v>-</v>
      </c>
      <c r="Q284" s="10" t="str">
        <f>VLOOKUP(K284,'Offence Database'!$A$7:$B$1360,2, )</f>
        <v>-</v>
      </c>
      <c r="R284" s="10" t="str">
        <f>VLOOKUP(L284,'Offence Database'!$A$7:$B$1360,2, )</f>
        <v>-</v>
      </c>
      <c r="S284" s="10" t="str">
        <f>VLOOKUP(M284,'Offence Database'!$A$7:$B$1360,2, )</f>
        <v>-</v>
      </c>
      <c r="T284" s="10" t="str">
        <f>VLOOKUP(N284,'Offence Database'!$A$7:$B$1360,2, )</f>
        <v>-</v>
      </c>
      <c r="U284" s="10" t="str">
        <f>VLOOKUP(O284,'Offence Database'!$A$7:$B$1360,2, )</f>
        <v>-</v>
      </c>
      <c r="V284" s="10" t="str">
        <f>VLOOKUP(J284,'Offence Database'!$A$7:$C$1360,3, )</f>
        <v>-</v>
      </c>
      <c r="W284" s="10" t="str">
        <f>VLOOKUP(K284,'Offence Database'!$A$7:$C$1360,3, )</f>
        <v>-</v>
      </c>
      <c r="X284" s="10" t="str">
        <f>VLOOKUP(L284,'Offence Database'!$A$7:$C$1360,3, )</f>
        <v>-</v>
      </c>
      <c r="Y284" s="10" t="str">
        <f>VLOOKUP(M284,'Offence Database'!$A$7:$C$1360,3, )</f>
        <v>-</v>
      </c>
      <c r="Z284" s="10" t="str">
        <f>VLOOKUP(N284,'Offence Database'!$A$7:$C$1360,3, )</f>
        <v>-</v>
      </c>
      <c r="AA284" s="10" t="str">
        <f>VLOOKUP(O284,'Offence Database'!$A$7:$C$1360,3, )</f>
        <v>-</v>
      </c>
      <c r="AB284" s="10">
        <f t="shared" ref="AB284:AG284" si="588">IF(V284="Non-Bailable",$AB$1,$AC$1)</f>
        <v>0</v>
      </c>
      <c r="AC284" s="10">
        <f t="shared" si="588"/>
        <v>0</v>
      </c>
      <c r="AD284" s="10">
        <f t="shared" si="588"/>
        <v>0</v>
      </c>
      <c r="AE284" s="10">
        <f t="shared" si="588"/>
        <v>0</v>
      </c>
      <c r="AF284" s="10">
        <f t="shared" si="588"/>
        <v>0</v>
      </c>
      <c r="AG284" s="10">
        <f t="shared" si="588"/>
        <v>0</v>
      </c>
      <c r="AH284" s="10">
        <f t="shared" si="1"/>
        <v>0</v>
      </c>
      <c r="AI284" s="17" t="str">
        <f t="shared" si="2"/>
        <v>Bailable</v>
      </c>
      <c r="AJ284" s="10" t="str">
        <f>VLOOKUP(J284,'Offence Database'!$A$7:$D$1360,4, )</f>
        <v>-</v>
      </c>
      <c r="AK284" s="10" t="str">
        <f>VLOOKUP(K284,'Offence Database'!$A$7:$D$1360,4, )</f>
        <v>-</v>
      </c>
      <c r="AL284" s="10" t="str">
        <f>VLOOKUP(L284,'Offence Database'!$A$7:$D$1360,4, )</f>
        <v>-</v>
      </c>
      <c r="AM284" s="10" t="str">
        <f>VLOOKUP(M284,'Offence Database'!$A$7:$D$1360,4, )</f>
        <v>-</v>
      </c>
      <c r="AN284" s="10" t="str">
        <f>VLOOKUP(N284,'Offence Database'!$A$7:$D$1360,4, )</f>
        <v>-</v>
      </c>
      <c r="AO284" s="10" t="str">
        <f>VLOOKUP(O284,'Offence Database'!$A$7:$D$1360,4, )</f>
        <v>-</v>
      </c>
      <c r="AP284" s="10">
        <f t="shared" ref="AP284:AU284" si="589">IF(AJ284="Non-Compoundable",$AB$1,$AC$1)</f>
        <v>0</v>
      </c>
      <c r="AQ284" s="10">
        <f t="shared" si="589"/>
        <v>0</v>
      </c>
      <c r="AR284" s="10">
        <f t="shared" si="589"/>
        <v>0</v>
      </c>
      <c r="AS284" s="10">
        <f t="shared" si="589"/>
        <v>0</v>
      </c>
      <c r="AT284" s="10">
        <f t="shared" si="589"/>
        <v>0</v>
      </c>
      <c r="AU284" s="10">
        <f t="shared" si="589"/>
        <v>0</v>
      </c>
      <c r="AV284" s="10">
        <f t="shared" si="4"/>
        <v>0</v>
      </c>
      <c r="AW284" s="17" t="str">
        <f t="shared" si="5"/>
        <v>Compoundable</v>
      </c>
      <c r="AX284" s="24"/>
      <c r="AY284" s="26">
        <f t="shared" si="6"/>
        <v>2</v>
      </c>
      <c r="AZ284" s="27">
        <f t="shared" si="7"/>
        <v>60</v>
      </c>
      <c r="BA284" s="28">
        <f t="shared" si="8"/>
        <v>0</v>
      </c>
      <c r="BB284" s="28">
        <f t="shared" ca="1" si="9"/>
        <v>0</v>
      </c>
      <c r="BC284" s="29" t="str">
        <f t="shared" si="10"/>
        <v>YES</v>
      </c>
      <c r="BD284" s="10" t="str">
        <f t="shared" si="11"/>
        <v>YES</v>
      </c>
      <c r="BE284" s="29" t="str">
        <f t="shared" ca="1" si="12"/>
        <v>NO</v>
      </c>
      <c r="BF284" s="29" t="str">
        <f t="shared" ca="1" si="13"/>
        <v>YES</v>
      </c>
      <c r="BG284" s="29" t="str">
        <f t="shared" ca="1" si="14"/>
        <v>YES</v>
      </c>
      <c r="BH284" s="29" t="str">
        <f t="shared" ca="1" si="15"/>
        <v>YES</v>
      </c>
      <c r="BI284" s="10">
        <f t="shared" ca="1" si="16"/>
        <v>1</v>
      </c>
      <c r="BJ284" s="28">
        <f t="shared" si="17"/>
        <v>0</v>
      </c>
      <c r="BK284" s="30">
        <f t="shared" si="18"/>
        <v>0</v>
      </c>
      <c r="BL284" s="31">
        <f t="shared" ca="1" si="19"/>
        <v>-119.72328767123288</v>
      </c>
      <c r="BM284" s="28">
        <f t="shared" si="20"/>
        <v>0</v>
      </c>
      <c r="BN284" s="28">
        <f t="shared" si="21"/>
        <v>0</v>
      </c>
      <c r="BO284" s="30">
        <f t="shared" si="22"/>
        <v>0</v>
      </c>
      <c r="BP284" s="31">
        <f t="shared" ca="1" si="23"/>
        <v>-119.72328767123288</v>
      </c>
      <c r="BQ284" s="32">
        <f t="shared" ca="1" si="24"/>
        <v>119.72328767123288</v>
      </c>
      <c r="BR284" s="32"/>
    </row>
    <row r="285" spans="1:70" ht="12" customHeight="1" x14ac:dyDescent="0.25">
      <c r="A285" s="10">
        <f t="shared" si="25"/>
        <v>284</v>
      </c>
      <c r="B285" s="11"/>
      <c r="C285" s="12"/>
      <c r="D285" s="13"/>
      <c r="E285" s="13"/>
      <c r="F285" s="13"/>
      <c r="G285" s="14"/>
      <c r="H285" s="15"/>
      <c r="I285" s="27"/>
      <c r="J285" s="17"/>
      <c r="K285" s="17"/>
      <c r="L285" s="17"/>
      <c r="M285" s="17"/>
      <c r="N285" s="17"/>
      <c r="O285" s="17"/>
      <c r="P285" s="10" t="str">
        <f>VLOOKUP(J285,'Offence Database'!$A$7:$B$1360,2, )</f>
        <v>-</v>
      </c>
      <c r="Q285" s="10" t="str">
        <f>VLOOKUP(K285,'Offence Database'!$A$7:$B$1360,2, )</f>
        <v>-</v>
      </c>
      <c r="R285" s="10" t="str">
        <f>VLOOKUP(L285,'Offence Database'!$A$7:$B$1360,2, )</f>
        <v>-</v>
      </c>
      <c r="S285" s="10" t="str">
        <f>VLOOKUP(M285,'Offence Database'!$A$7:$B$1360,2, )</f>
        <v>-</v>
      </c>
      <c r="T285" s="10" t="str">
        <f>VLOOKUP(N285,'Offence Database'!$A$7:$B$1360,2, )</f>
        <v>-</v>
      </c>
      <c r="U285" s="10" t="str">
        <f>VLOOKUP(O285,'Offence Database'!$A$7:$B$1360,2, )</f>
        <v>-</v>
      </c>
      <c r="V285" s="10" t="str">
        <f>VLOOKUP(J285,'Offence Database'!$A$7:$C$1360,3, )</f>
        <v>-</v>
      </c>
      <c r="W285" s="10" t="str">
        <f>VLOOKUP(K285,'Offence Database'!$A$7:$C$1360,3, )</f>
        <v>-</v>
      </c>
      <c r="X285" s="10" t="str">
        <f>VLOOKUP(L285,'Offence Database'!$A$7:$C$1360,3, )</f>
        <v>-</v>
      </c>
      <c r="Y285" s="10" t="str">
        <f>VLOOKUP(M285,'Offence Database'!$A$7:$C$1360,3, )</f>
        <v>-</v>
      </c>
      <c r="Z285" s="10" t="str">
        <f>VLOOKUP(N285,'Offence Database'!$A$7:$C$1360,3, )</f>
        <v>-</v>
      </c>
      <c r="AA285" s="10" t="str">
        <f>VLOOKUP(O285,'Offence Database'!$A$7:$C$1360,3, )</f>
        <v>-</v>
      </c>
      <c r="AB285" s="10">
        <f t="shared" ref="AB285:AG285" si="590">IF(V285="Non-Bailable",$AB$1,$AC$1)</f>
        <v>0</v>
      </c>
      <c r="AC285" s="10">
        <f t="shared" si="590"/>
        <v>0</v>
      </c>
      <c r="AD285" s="10">
        <f t="shared" si="590"/>
        <v>0</v>
      </c>
      <c r="AE285" s="10">
        <f t="shared" si="590"/>
        <v>0</v>
      </c>
      <c r="AF285" s="10">
        <f t="shared" si="590"/>
        <v>0</v>
      </c>
      <c r="AG285" s="10">
        <f t="shared" si="590"/>
        <v>0</v>
      </c>
      <c r="AH285" s="10">
        <f t="shared" si="1"/>
        <v>0</v>
      </c>
      <c r="AI285" s="17" t="str">
        <f t="shared" si="2"/>
        <v>Bailable</v>
      </c>
      <c r="AJ285" s="10" t="str">
        <f>VLOOKUP(J285,'Offence Database'!$A$7:$D$1360,4, )</f>
        <v>-</v>
      </c>
      <c r="AK285" s="10" t="str">
        <f>VLOOKUP(K285,'Offence Database'!$A$7:$D$1360,4, )</f>
        <v>-</v>
      </c>
      <c r="AL285" s="10" t="str">
        <f>VLOOKUP(L285,'Offence Database'!$A$7:$D$1360,4, )</f>
        <v>-</v>
      </c>
      <c r="AM285" s="10" t="str">
        <f>VLOOKUP(M285,'Offence Database'!$A$7:$D$1360,4, )</f>
        <v>-</v>
      </c>
      <c r="AN285" s="10" t="str">
        <f>VLOOKUP(N285,'Offence Database'!$A$7:$D$1360,4, )</f>
        <v>-</v>
      </c>
      <c r="AO285" s="10" t="str">
        <f>VLOOKUP(O285,'Offence Database'!$A$7:$D$1360,4, )</f>
        <v>-</v>
      </c>
      <c r="AP285" s="10">
        <f t="shared" ref="AP285:AU285" si="591">IF(AJ285="Non-Compoundable",$AB$1,$AC$1)</f>
        <v>0</v>
      </c>
      <c r="AQ285" s="10">
        <f t="shared" si="591"/>
        <v>0</v>
      </c>
      <c r="AR285" s="10">
        <f t="shared" si="591"/>
        <v>0</v>
      </c>
      <c r="AS285" s="10">
        <f t="shared" si="591"/>
        <v>0</v>
      </c>
      <c r="AT285" s="10">
        <f t="shared" si="591"/>
        <v>0</v>
      </c>
      <c r="AU285" s="10">
        <f t="shared" si="591"/>
        <v>0</v>
      </c>
      <c r="AV285" s="10">
        <f t="shared" si="4"/>
        <v>0</v>
      </c>
      <c r="AW285" s="17" t="str">
        <f t="shared" si="5"/>
        <v>Compoundable</v>
      </c>
      <c r="AX285" s="24"/>
      <c r="AY285" s="26">
        <f t="shared" si="6"/>
        <v>2</v>
      </c>
      <c r="AZ285" s="27">
        <f t="shared" si="7"/>
        <v>60</v>
      </c>
      <c r="BA285" s="28">
        <f t="shared" si="8"/>
        <v>0</v>
      </c>
      <c r="BB285" s="28">
        <f t="shared" ca="1" si="9"/>
        <v>0</v>
      </c>
      <c r="BC285" s="29" t="str">
        <f t="shared" si="10"/>
        <v>YES</v>
      </c>
      <c r="BD285" s="10" t="str">
        <f t="shared" si="11"/>
        <v>YES</v>
      </c>
      <c r="BE285" s="29" t="str">
        <f t="shared" ca="1" si="12"/>
        <v>NO</v>
      </c>
      <c r="BF285" s="29" t="str">
        <f t="shared" ca="1" si="13"/>
        <v>YES</v>
      </c>
      <c r="BG285" s="29" t="str">
        <f t="shared" ca="1" si="14"/>
        <v>YES</v>
      </c>
      <c r="BH285" s="29" t="str">
        <f t="shared" ca="1" si="15"/>
        <v>YES</v>
      </c>
      <c r="BI285" s="10">
        <f t="shared" ca="1" si="16"/>
        <v>1</v>
      </c>
      <c r="BJ285" s="28">
        <f t="shared" si="17"/>
        <v>0</v>
      </c>
      <c r="BK285" s="30">
        <f t="shared" si="18"/>
        <v>0</v>
      </c>
      <c r="BL285" s="31">
        <f t="shared" ca="1" si="19"/>
        <v>-119.72328767123288</v>
      </c>
      <c r="BM285" s="28">
        <f t="shared" si="20"/>
        <v>0</v>
      </c>
      <c r="BN285" s="28">
        <f t="shared" si="21"/>
        <v>0</v>
      </c>
      <c r="BO285" s="30">
        <f t="shared" si="22"/>
        <v>0</v>
      </c>
      <c r="BP285" s="31">
        <f t="shared" ca="1" si="23"/>
        <v>-119.72328767123288</v>
      </c>
      <c r="BQ285" s="32">
        <f t="shared" ca="1" si="24"/>
        <v>119.72328767123288</v>
      </c>
      <c r="BR285" s="32"/>
    </row>
    <row r="286" spans="1:70" ht="12" customHeight="1" x14ac:dyDescent="0.25">
      <c r="A286" s="10">
        <f t="shared" si="25"/>
        <v>285</v>
      </c>
      <c r="B286" s="11"/>
      <c r="C286" s="12"/>
      <c r="D286" s="13"/>
      <c r="E286" s="13"/>
      <c r="F286" s="13"/>
      <c r="G286" s="14"/>
      <c r="H286" s="15"/>
      <c r="I286" s="27"/>
      <c r="J286" s="17"/>
      <c r="K286" s="17"/>
      <c r="L286" s="17"/>
      <c r="M286" s="17"/>
      <c r="N286" s="17"/>
      <c r="O286" s="17"/>
      <c r="P286" s="10" t="str">
        <f>VLOOKUP(J286,'Offence Database'!$A$7:$B$1360,2, )</f>
        <v>-</v>
      </c>
      <c r="Q286" s="10" t="str">
        <f>VLOOKUP(K286,'Offence Database'!$A$7:$B$1360,2, )</f>
        <v>-</v>
      </c>
      <c r="R286" s="10" t="str">
        <f>VLOOKUP(L286,'Offence Database'!$A$7:$B$1360,2, )</f>
        <v>-</v>
      </c>
      <c r="S286" s="10" t="str">
        <f>VLOOKUP(M286,'Offence Database'!$A$7:$B$1360,2, )</f>
        <v>-</v>
      </c>
      <c r="T286" s="10" t="str">
        <f>VLOOKUP(N286,'Offence Database'!$A$7:$B$1360,2, )</f>
        <v>-</v>
      </c>
      <c r="U286" s="10" t="str">
        <f>VLOOKUP(O286,'Offence Database'!$A$7:$B$1360,2, )</f>
        <v>-</v>
      </c>
      <c r="V286" s="10" t="str">
        <f>VLOOKUP(J286,'Offence Database'!$A$7:$C$1360,3, )</f>
        <v>-</v>
      </c>
      <c r="W286" s="10" t="str">
        <f>VLOOKUP(K286,'Offence Database'!$A$7:$C$1360,3, )</f>
        <v>-</v>
      </c>
      <c r="X286" s="10" t="str">
        <f>VLOOKUP(L286,'Offence Database'!$A$7:$C$1360,3, )</f>
        <v>-</v>
      </c>
      <c r="Y286" s="10" t="str">
        <f>VLOOKUP(M286,'Offence Database'!$A$7:$C$1360,3, )</f>
        <v>-</v>
      </c>
      <c r="Z286" s="10" t="str">
        <f>VLOOKUP(N286,'Offence Database'!$A$7:$C$1360,3, )</f>
        <v>-</v>
      </c>
      <c r="AA286" s="10" t="str">
        <f>VLOOKUP(O286,'Offence Database'!$A$7:$C$1360,3, )</f>
        <v>-</v>
      </c>
      <c r="AB286" s="10">
        <f t="shared" ref="AB286:AG286" si="592">IF(V286="Non-Bailable",$AB$1,$AC$1)</f>
        <v>0</v>
      </c>
      <c r="AC286" s="10">
        <f t="shared" si="592"/>
        <v>0</v>
      </c>
      <c r="AD286" s="10">
        <f t="shared" si="592"/>
        <v>0</v>
      </c>
      <c r="AE286" s="10">
        <f t="shared" si="592"/>
        <v>0</v>
      </c>
      <c r="AF286" s="10">
        <f t="shared" si="592"/>
        <v>0</v>
      </c>
      <c r="AG286" s="10">
        <f t="shared" si="592"/>
        <v>0</v>
      </c>
      <c r="AH286" s="10">
        <f t="shared" si="1"/>
        <v>0</v>
      </c>
      <c r="AI286" s="17" t="str">
        <f t="shared" si="2"/>
        <v>Bailable</v>
      </c>
      <c r="AJ286" s="10" t="str">
        <f>VLOOKUP(J286,'Offence Database'!$A$7:$D$1360,4, )</f>
        <v>-</v>
      </c>
      <c r="AK286" s="10" t="str">
        <f>VLOOKUP(K286,'Offence Database'!$A$7:$D$1360,4, )</f>
        <v>-</v>
      </c>
      <c r="AL286" s="10" t="str">
        <f>VLOOKUP(L286,'Offence Database'!$A$7:$D$1360,4, )</f>
        <v>-</v>
      </c>
      <c r="AM286" s="10" t="str">
        <f>VLOOKUP(M286,'Offence Database'!$A$7:$D$1360,4, )</f>
        <v>-</v>
      </c>
      <c r="AN286" s="10" t="str">
        <f>VLOOKUP(N286,'Offence Database'!$A$7:$D$1360,4, )</f>
        <v>-</v>
      </c>
      <c r="AO286" s="10" t="str">
        <f>VLOOKUP(O286,'Offence Database'!$A$7:$D$1360,4, )</f>
        <v>-</v>
      </c>
      <c r="AP286" s="10">
        <f t="shared" ref="AP286:AU286" si="593">IF(AJ286="Non-Compoundable",$AB$1,$AC$1)</f>
        <v>0</v>
      </c>
      <c r="AQ286" s="10">
        <f t="shared" si="593"/>
        <v>0</v>
      </c>
      <c r="AR286" s="10">
        <f t="shared" si="593"/>
        <v>0</v>
      </c>
      <c r="AS286" s="10">
        <f t="shared" si="593"/>
        <v>0</v>
      </c>
      <c r="AT286" s="10">
        <f t="shared" si="593"/>
        <v>0</v>
      </c>
      <c r="AU286" s="10">
        <f t="shared" si="593"/>
        <v>0</v>
      </c>
      <c r="AV286" s="10">
        <f t="shared" si="4"/>
        <v>0</v>
      </c>
      <c r="AW286" s="17" t="str">
        <f t="shared" si="5"/>
        <v>Compoundable</v>
      </c>
      <c r="AX286" s="24"/>
      <c r="AY286" s="26">
        <f t="shared" si="6"/>
        <v>2</v>
      </c>
      <c r="AZ286" s="27">
        <f t="shared" si="7"/>
        <v>60</v>
      </c>
      <c r="BA286" s="28">
        <f t="shared" si="8"/>
        <v>0</v>
      </c>
      <c r="BB286" s="28">
        <f t="shared" ca="1" si="9"/>
        <v>0</v>
      </c>
      <c r="BC286" s="29" t="str">
        <f t="shared" si="10"/>
        <v>YES</v>
      </c>
      <c r="BD286" s="10" t="str">
        <f t="shared" si="11"/>
        <v>YES</v>
      </c>
      <c r="BE286" s="29" t="str">
        <f t="shared" ca="1" si="12"/>
        <v>NO</v>
      </c>
      <c r="BF286" s="29" t="str">
        <f t="shared" ca="1" si="13"/>
        <v>YES</v>
      </c>
      <c r="BG286" s="29" t="str">
        <f t="shared" ca="1" si="14"/>
        <v>YES</v>
      </c>
      <c r="BH286" s="29" t="str">
        <f t="shared" ca="1" si="15"/>
        <v>YES</v>
      </c>
      <c r="BI286" s="10">
        <f t="shared" ca="1" si="16"/>
        <v>1</v>
      </c>
      <c r="BJ286" s="28">
        <f t="shared" si="17"/>
        <v>0</v>
      </c>
      <c r="BK286" s="30">
        <f t="shared" si="18"/>
        <v>0</v>
      </c>
      <c r="BL286" s="31">
        <f t="shared" ca="1" si="19"/>
        <v>-119.72328767123288</v>
      </c>
      <c r="BM286" s="28">
        <f t="shared" si="20"/>
        <v>0</v>
      </c>
      <c r="BN286" s="28">
        <f t="shared" si="21"/>
        <v>0</v>
      </c>
      <c r="BO286" s="30">
        <f t="shared" si="22"/>
        <v>0</v>
      </c>
      <c r="BP286" s="31">
        <f t="shared" ca="1" si="23"/>
        <v>-119.72328767123288</v>
      </c>
      <c r="BQ286" s="32">
        <f t="shared" ca="1" si="24"/>
        <v>119.72328767123288</v>
      </c>
      <c r="BR286" s="32"/>
    </row>
    <row r="287" spans="1:70" ht="12" customHeight="1" x14ac:dyDescent="0.25">
      <c r="A287" s="10">
        <f t="shared" si="25"/>
        <v>286</v>
      </c>
      <c r="B287" s="11"/>
      <c r="C287" s="12"/>
      <c r="D287" s="13"/>
      <c r="E287" s="13"/>
      <c r="F287" s="13"/>
      <c r="G287" s="14"/>
      <c r="H287" s="15"/>
      <c r="I287" s="27"/>
      <c r="J287" s="17"/>
      <c r="K287" s="17"/>
      <c r="L287" s="17"/>
      <c r="M287" s="17"/>
      <c r="N287" s="17"/>
      <c r="O287" s="17"/>
      <c r="P287" s="10" t="str">
        <f>VLOOKUP(J287,'Offence Database'!$A$7:$B$1360,2, )</f>
        <v>-</v>
      </c>
      <c r="Q287" s="10" t="str">
        <f>VLOOKUP(K287,'Offence Database'!$A$7:$B$1360,2, )</f>
        <v>-</v>
      </c>
      <c r="R287" s="10" t="str">
        <f>VLOOKUP(L287,'Offence Database'!$A$7:$B$1360,2, )</f>
        <v>-</v>
      </c>
      <c r="S287" s="10" t="str">
        <f>VLOOKUP(M287,'Offence Database'!$A$7:$B$1360,2, )</f>
        <v>-</v>
      </c>
      <c r="T287" s="10" t="str">
        <f>VLOOKUP(N287,'Offence Database'!$A$7:$B$1360,2, )</f>
        <v>-</v>
      </c>
      <c r="U287" s="10" t="str">
        <f>VLOOKUP(O287,'Offence Database'!$A$7:$B$1360,2, )</f>
        <v>-</v>
      </c>
      <c r="V287" s="10" t="str">
        <f>VLOOKUP(J287,'Offence Database'!$A$7:$C$1360,3, )</f>
        <v>-</v>
      </c>
      <c r="W287" s="10" t="str">
        <f>VLOOKUP(K287,'Offence Database'!$A$7:$C$1360,3, )</f>
        <v>-</v>
      </c>
      <c r="X287" s="10" t="str">
        <f>VLOOKUP(L287,'Offence Database'!$A$7:$C$1360,3, )</f>
        <v>-</v>
      </c>
      <c r="Y287" s="10" t="str">
        <f>VLOOKUP(M287,'Offence Database'!$A$7:$C$1360,3, )</f>
        <v>-</v>
      </c>
      <c r="Z287" s="10" t="str">
        <f>VLOOKUP(N287,'Offence Database'!$A$7:$C$1360,3, )</f>
        <v>-</v>
      </c>
      <c r="AA287" s="10" t="str">
        <f>VLOOKUP(O287,'Offence Database'!$A$7:$C$1360,3, )</f>
        <v>-</v>
      </c>
      <c r="AB287" s="10">
        <f t="shared" ref="AB287:AG287" si="594">IF(V287="Non-Bailable",$AB$1,$AC$1)</f>
        <v>0</v>
      </c>
      <c r="AC287" s="10">
        <f t="shared" si="594"/>
        <v>0</v>
      </c>
      <c r="AD287" s="10">
        <f t="shared" si="594"/>
        <v>0</v>
      </c>
      <c r="AE287" s="10">
        <f t="shared" si="594"/>
        <v>0</v>
      </c>
      <c r="AF287" s="10">
        <f t="shared" si="594"/>
        <v>0</v>
      </c>
      <c r="AG287" s="10">
        <f t="shared" si="594"/>
        <v>0</v>
      </c>
      <c r="AH287" s="10">
        <f t="shared" si="1"/>
        <v>0</v>
      </c>
      <c r="AI287" s="17" t="str">
        <f t="shared" si="2"/>
        <v>Bailable</v>
      </c>
      <c r="AJ287" s="10" t="str">
        <f>VLOOKUP(J287,'Offence Database'!$A$7:$D$1360,4, )</f>
        <v>-</v>
      </c>
      <c r="AK287" s="10" t="str">
        <f>VLOOKUP(K287,'Offence Database'!$A$7:$D$1360,4, )</f>
        <v>-</v>
      </c>
      <c r="AL287" s="10" t="str">
        <f>VLOOKUP(L287,'Offence Database'!$A$7:$D$1360,4, )</f>
        <v>-</v>
      </c>
      <c r="AM287" s="10" t="str">
        <f>VLOOKUP(M287,'Offence Database'!$A$7:$D$1360,4, )</f>
        <v>-</v>
      </c>
      <c r="AN287" s="10" t="str">
        <f>VLOOKUP(N287,'Offence Database'!$A$7:$D$1360,4, )</f>
        <v>-</v>
      </c>
      <c r="AO287" s="10" t="str">
        <f>VLOOKUP(O287,'Offence Database'!$A$7:$D$1360,4, )</f>
        <v>-</v>
      </c>
      <c r="AP287" s="10">
        <f t="shared" ref="AP287:AU287" si="595">IF(AJ287="Non-Compoundable",$AB$1,$AC$1)</f>
        <v>0</v>
      </c>
      <c r="AQ287" s="10">
        <f t="shared" si="595"/>
        <v>0</v>
      </c>
      <c r="AR287" s="10">
        <f t="shared" si="595"/>
        <v>0</v>
      </c>
      <c r="AS287" s="10">
        <f t="shared" si="595"/>
        <v>0</v>
      </c>
      <c r="AT287" s="10">
        <f t="shared" si="595"/>
        <v>0</v>
      </c>
      <c r="AU287" s="10">
        <f t="shared" si="595"/>
        <v>0</v>
      </c>
      <c r="AV287" s="10">
        <f t="shared" si="4"/>
        <v>0</v>
      </c>
      <c r="AW287" s="17" t="str">
        <f t="shared" si="5"/>
        <v>Compoundable</v>
      </c>
      <c r="AX287" s="24"/>
      <c r="AY287" s="26">
        <f t="shared" si="6"/>
        <v>2</v>
      </c>
      <c r="AZ287" s="27">
        <f t="shared" si="7"/>
        <v>60</v>
      </c>
      <c r="BA287" s="28">
        <f t="shared" si="8"/>
        <v>0</v>
      </c>
      <c r="BB287" s="28">
        <f t="shared" ca="1" si="9"/>
        <v>0</v>
      </c>
      <c r="BC287" s="29" t="str">
        <f t="shared" si="10"/>
        <v>YES</v>
      </c>
      <c r="BD287" s="10" t="str">
        <f t="shared" si="11"/>
        <v>YES</v>
      </c>
      <c r="BE287" s="29" t="str">
        <f t="shared" ca="1" si="12"/>
        <v>NO</v>
      </c>
      <c r="BF287" s="29" t="str">
        <f t="shared" ca="1" si="13"/>
        <v>YES</v>
      </c>
      <c r="BG287" s="29" t="str">
        <f t="shared" ca="1" si="14"/>
        <v>YES</v>
      </c>
      <c r="BH287" s="29" t="str">
        <f t="shared" ca="1" si="15"/>
        <v>YES</v>
      </c>
      <c r="BI287" s="10">
        <f t="shared" ca="1" si="16"/>
        <v>1</v>
      </c>
      <c r="BJ287" s="28">
        <f t="shared" si="17"/>
        <v>0</v>
      </c>
      <c r="BK287" s="30">
        <f t="shared" si="18"/>
        <v>0</v>
      </c>
      <c r="BL287" s="31">
        <f t="shared" ca="1" si="19"/>
        <v>-119.72328767123288</v>
      </c>
      <c r="BM287" s="28">
        <f t="shared" si="20"/>
        <v>0</v>
      </c>
      <c r="BN287" s="28">
        <f t="shared" si="21"/>
        <v>0</v>
      </c>
      <c r="BO287" s="30">
        <f t="shared" si="22"/>
        <v>0</v>
      </c>
      <c r="BP287" s="31">
        <f t="shared" ca="1" si="23"/>
        <v>-119.72328767123288</v>
      </c>
      <c r="BQ287" s="32">
        <f t="shared" ca="1" si="24"/>
        <v>119.72328767123288</v>
      </c>
      <c r="BR287" s="32"/>
    </row>
    <row r="288" spans="1:70" ht="12" customHeight="1" x14ac:dyDescent="0.25">
      <c r="A288" s="10">
        <f t="shared" si="25"/>
        <v>287</v>
      </c>
      <c r="B288" s="11"/>
      <c r="C288" s="12"/>
      <c r="D288" s="13"/>
      <c r="E288" s="13"/>
      <c r="F288" s="13"/>
      <c r="G288" s="14"/>
      <c r="H288" s="15"/>
      <c r="I288" s="27"/>
      <c r="J288" s="17"/>
      <c r="K288" s="17"/>
      <c r="L288" s="17"/>
      <c r="M288" s="17"/>
      <c r="N288" s="17"/>
      <c r="O288" s="17"/>
      <c r="P288" s="10" t="str">
        <f>VLOOKUP(J288,'Offence Database'!$A$7:$B$1360,2, )</f>
        <v>-</v>
      </c>
      <c r="Q288" s="10" t="str">
        <f>VLOOKUP(K288,'Offence Database'!$A$7:$B$1360,2, )</f>
        <v>-</v>
      </c>
      <c r="R288" s="10" t="str">
        <f>VLOOKUP(L288,'Offence Database'!$A$7:$B$1360,2, )</f>
        <v>-</v>
      </c>
      <c r="S288" s="10" t="str">
        <f>VLOOKUP(M288,'Offence Database'!$A$7:$B$1360,2, )</f>
        <v>-</v>
      </c>
      <c r="T288" s="10" t="str">
        <f>VLOOKUP(N288,'Offence Database'!$A$7:$B$1360,2, )</f>
        <v>-</v>
      </c>
      <c r="U288" s="10" t="str">
        <f>VLOOKUP(O288,'Offence Database'!$A$7:$B$1360,2, )</f>
        <v>-</v>
      </c>
      <c r="V288" s="10" t="str">
        <f>VLOOKUP(J288,'Offence Database'!$A$7:$C$1360,3, )</f>
        <v>-</v>
      </c>
      <c r="W288" s="10" t="str">
        <f>VLOOKUP(K288,'Offence Database'!$A$7:$C$1360,3, )</f>
        <v>-</v>
      </c>
      <c r="X288" s="10" t="str">
        <f>VLOOKUP(L288,'Offence Database'!$A$7:$C$1360,3, )</f>
        <v>-</v>
      </c>
      <c r="Y288" s="10" t="str">
        <f>VLOOKUP(M288,'Offence Database'!$A$7:$C$1360,3, )</f>
        <v>-</v>
      </c>
      <c r="Z288" s="10" t="str">
        <f>VLOOKUP(N288,'Offence Database'!$A$7:$C$1360,3, )</f>
        <v>-</v>
      </c>
      <c r="AA288" s="10" t="str">
        <f>VLOOKUP(O288,'Offence Database'!$A$7:$C$1360,3, )</f>
        <v>-</v>
      </c>
      <c r="AB288" s="10">
        <f t="shared" ref="AB288:AG288" si="596">IF(V288="Non-Bailable",$AB$1,$AC$1)</f>
        <v>0</v>
      </c>
      <c r="AC288" s="10">
        <f t="shared" si="596"/>
        <v>0</v>
      </c>
      <c r="AD288" s="10">
        <f t="shared" si="596"/>
        <v>0</v>
      </c>
      <c r="AE288" s="10">
        <f t="shared" si="596"/>
        <v>0</v>
      </c>
      <c r="AF288" s="10">
        <f t="shared" si="596"/>
        <v>0</v>
      </c>
      <c r="AG288" s="10">
        <f t="shared" si="596"/>
        <v>0</v>
      </c>
      <c r="AH288" s="10">
        <f t="shared" si="1"/>
        <v>0</v>
      </c>
      <c r="AI288" s="17" t="str">
        <f t="shared" si="2"/>
        <v>Bailable</v>
      </c>
      <c r="AJ288" s="10" t="str">
        <f>VLOOKUP(J288,'Offence Database'!$A$7:$D$1360,4, )</f>
        <v>-</v>
      </c>
      <c r="AK288" s="10" t="str">
        <f>VLOOKUP(K288,'Offence Database'!$A$7:$D$1360,4, )</f>
        <v>-</v>
      </c>
      <c r="AL288" s="10" t="str">
        <f>VLOOKUP(L288,'Offence Database'!$A$7:$D$1360,4, )</f>
        <v>-</v>
      </c>
      <c r="AM288" s="10" t="str">
        <f>VLOOKUP(M288,'Offence Database'!$A$7:$D$1360,4, )</f>
        <v>-</v>
      </c>
      <c r="AN288" s="10" t="str">
        <f>VLOOKUP(N288,'Offence Database'!$A$7:$D$1360,4, )</f>
        <v>-</v>
      </c>
      <c r="AO288" s="10" t="str">
        <f>VLOOKUP(O288,'Offence Database'!$A$7:$D$1360,4, )</f>
        <v>-</v>
      </c>
      <c r="AP288" s="10">
        <f t="shared" ref="AP288:AU288" si="597">IF(AJ288="Non-Compoundable",$AB$1,$AC$1)</f>
        <v>0</v>
      </c>
      <c r="AQ288" s="10">
        <f t="shared" si="597"/>
        <v>0</v>
      </c>
      <c r="AR288" s="10">
        <f t="shared" si="597"/>
        <v>0</v>
      </c>
      <c r="AS288" s="10">
        <f t="shared" si="597"/>
        <v>0</v>
      </c>
      <c r="AT288" s="10">
        <f t="shared" si="597"/>
        <v>0</v>
      </c>
      <c r="AU288" s="10">
        <f t="shared" si="597"/>
        <v>0</v>
      </c>
      <c r="AV288" s="10">
        <f t="shared" si="4"/>
        <v>0</v>
      </c>
      <c r="AW288" s="17" t="str">
        <f t="shared" si="5"/>
        <v>Compoundable</v>
      </c>
      <c r="AX288" s="24"/>
      <c r="AY288" s="26">
        <f t="shared" si="6"/>
        <v>2</v>
      </c>
      <c r="AZ288" s="27">
        <f t="shared" si="7"/>
        <v>60</v>
      </c>
      <c r="BA288" s="28">
        <f t="shared" si="8"/>
        <v>0</v>
      </c>
      <c r="BB288" s="28">
        <f t="shared" ca="1" si="9"/>
        <v>0</v>
      </c>
      <c r="BC288" s="29" t="str">
        <f t="shared" si="10"/>
        <v>YES</v>
      </c>
      <c r="BD288" s="10" t="str">
        <f t="shared" si="11"/>
        <v>YES</v>
      </c>
      <c r="BE288" s="29" t="str">
        <f t="shared" ca="1" si="12"/>
        <v>NO</v>
      </c>
      <c r="BF288" s="29" t="str">
        <f t="shared" ca="1" si="13"/>
        <v>YES</v>
      </c>
      <c r="BG288" s="29" t="str">
        <f t="shared" ca="1" si="14"/>
        <v>YES</v>
      </c>
      <c r="BH288" s="29" t="str">
        <f t="shared" ca="1" si="15"/>
        <v>YES</v>
      </c>
      <c r="BI288" s="10">
        <f t="shared" ca="1" si="16"/>
        <v>1</v>
      </c>
      <c r="BJ288" s="28">
        <f t="shared" si="17"/>
        <v>0</v>
      </c>
      <c r="BK288" s="30">
        <f t="shared" si="18"/>
        <v>0</v>
      </c>
      <c r="BL288" s="31">
        <f t="shared" ca="1" si="19"/>
        <v>-119.72328767123288</v>
      </c>
      <c r="BM288" s="28">
        <f t="shared" si="20"/>
        <v>0</v>
      </c>
      <c r="BN288" s="28">
        <f t="shared" si="21"/>
        <v>0</v>
      </c>
      <c r="BO288" s="30">
        <f t="shared" si="22"/>
        <v>0</v>
      </c>
      <c r="BP288" s="31">
        <f t="shared" ca="1" si="23"/>
        <v>-119.72328767123288</v>
      </c>
      <c r="BQ288" s="32">
        <f t="shared" ca="1" si="24"/>
        <v>119.72328767123288</v>
      </c>
      <c r="BR288" s="32"/>
    </row>
    <row r="289" spans="1:70" ht="12" customHeight="1" x14ac:dyDescent="0.25">
      <c r="A289" s="10">
        <f t="shared" si="25"/>
        <v>288</v>
      </c>
      <c r="B289" s="11"/>
      <c r="C289" s="12"/>
      <c r="D289" s="13"/>
      <c r="E289" s="13"/>
      <c r="F289" s="13"/>
      <c r="G289" s="14"/>
      <c r="H289" s="15"/>
      <c r="I289" s="27"/>
      <c r="J289" s="17"/>
      <c r="K289" s="17"/>
      <c r="L289" s="17"/>
      <c r="M289" s="17"/>
      <c r="N289" s="17"/>
      <c r="O289" s="17"/>
      <c r="P289" s="10" t="str">
        <f>VLOOKUP(J289,'Offence Database'!$A$7:$B$1360,2, )</f>
        <v>-</v>
      </c>
      <c r="Q289" s="10" t="str">
        <f>VLOOKUP(K289,'Offence Database'!$A$7:$B$1360,2, )</f>
        <v>-</v>
      </c>
      <c r="R289" s="10" t="str">
        <f>VLOOKUP(L289,'Offence Database'!$A$7:$B$1360,2, )</f>
        <v>-</v>
      </c>
      <c r="S289" s="10" t="str">
        <f>VLOOKUP(M289,'Offence Database'!$A$7:$B$1360,2, )</f>
        <v>-</v>
      </c>
      <c r="T289" s="10" t="str">
        <f>VLOOKUP(N289,'Offence Database'!$A$7:$B$1360,2, )</f>
        <v>-</v>
      </c>
      <c r="U289" s="10" t="str">
        <f>VLOOKUP(O289,'Offence Database'!$A$7:$B$1360,2, )</f>
        <v>-</v>
      </c>
      <c r="V289" s="10" t="str">
        <f>VLOOKUP(J289,'Offence Database'!$A$7:$C$1360,3, )</f>
        <v>-</v>
      </c>
      <c r="W289" s="10" t="str">
        <f>VLOOKUP(K289,'Offence Database'!$A$7:$C$1360,3, )</f>
        <v>-</v>
      </c>
      <c r="X289" s="10" t="str">
        <f>VLOOKUP(L289,'Offence Database'!$A$7:$C$1360,3, )</f>
        <v>-</v>
      </c>
      <c r="Y289" s="10" t="str">
        <f>VLOOKUP(M289,'Offence Database'!$A$7:$C$1360,3, )</f>
        <v>-</v>
      </c>
      <c r="Z289" s="10" t="str">
        <f>VLOOKUP(N289,'Offence Database'!$A$7:$C$1360,3, )</f>
        <v>-</v>
      </c>
      <c r="AA289" s="10" t="str">
        <f>VLOOKUP(O289,'Offence Database'!$A$7:$C$1360,3, )</f>
        <v>-</v>
      </c>
      <c r="AB289" s="10">
        <f t="shared" ref="AB289:AG289" si="598">IF(V289="Non-Bailable",$AB$1,$AC$1)</f>
        <v>0</v>
      </c>
      <c r="AC289" s="10">
        <f t="shared" si="598"/>
        <v>0</v>
      </c>
      <c r="AD289" s="10">
        <f t="shared" si="598"/>
        <v>0</v>
      </c>
      <c r="AE289" s="10">
        <f t="shared" si="598"/>
        <v>0</v>
      </c>
      <c r="AF289" s="10">
        <f t="shared" si="598"/>
        <v>0</v>
      </c>
      <c r="AG289" s="10">
        <f t="shared" si="598"/>
        <v>0</v>
      </c>
      <c r="AH289" s="10">
        <f t="shared" si="1"/>
        <v>0</v>
      </c>
      <c r="AI289" s="17" t="str">
        <f t="shared" si="2"/>
        <v>Bailable</v>
      </c>
      <c r="AJ289" s="10" t="str">
        <f>VLOOKUP(J289,'Offence Database'!$A$7:$D$1360,4, )</f>
        <v>-</v>
      </c>
      <c r="AK289" s="10" t="str">
        <f>VLOOKUP(K289,'Offence Database'!$A$7:$D$1360,4, )</f>
        <v>-</v>
      </c>
      <c r="AL289" s="10" t="str">
        <f>VLOOKUP(L289,'Offence Database'!$A$7:$D$1360,4, )</f>
        <v>-</v>
      </c>
      <c r="AM289" s="10" t="str">
        <f>VLOOKUP(M289,'Offence Database'!$A$7:$D$1360,4, )</f>
        <v>-</v>
      </c>
      <c r="AN289" s="10" t="str">
        <f>VLOOKUP(N289,'Offence Database'!$A$7:$D$1360,4, )</f>
        <v>-</v>
      </c>
      <c r="AO289" s="10" t="str">
        <f>VLOOKUP(O289,'Offence Database'!$A$7:$D$1360,4, )</f>
        <v>-</v>
      </c>
      <c r="AP289" s="10">
        <f t="shared" ref="AP289:AU289" si="599">IF(AJ289="Non-Compoundable",$AB$1,$AC$1)</f>
        <v>0</v>
      </c>
      <c r="AQ289" s="10">
        <f t="shared" si="599"/>
        <v>0</v>
      </c>
      <c r="AR289" s="10">
        <f t="shared" si="599"/>
        <v>0</v>
      </c>
      <c r="AS289" s="10">
        <f t="shared" si="599"/>
        <v>0</v>
      </c>
      <c r="AT289" s="10">
        <f t="shared" si="599"/>
        <v>0</v>
      </c>
      <c r="AU289" s="10">
        <f t="shared" si="599"/>
        <v>0</v>
      </c>
      <c r="AV289" s="10">
        <f t="shared" si="4"/>
        <v>0</v>
      </c>
      <c r="AW289" s="17" t="str">
        <f t="shared" si="5"/>
        <v>Compoundable</v>
      </c>
      <c r="AX289" s="24"/>
      <c r="AY289" s="26">
        <f t="shared" si="6"/>
        <v>2</v>
      </c>
      <c r="AZ289" s="27">
        <f t="shared" si="7"/>
        <v>60</v>
      </c>
      <c r="BA289" s="28">
        <f t="shared" si="8"/>
        <v>0</v>
      </c>
      <c r="BB289" s="28">
        <f t="shared" ca="1" si="9"/>
        <v>0</v>
      </c>
      <c r="BC289" s="29" t="str">
        <f t="shared" si="10"/>
        <v>YES</v>
      </c>
      <c r="BD289" s="10" t="str">
        <f t="shared" si="11"/>
        <v>YES</v>
      </c>
      <c r="BE289" s="29" t="str">
        <f t="shared" ca="1" si="12"/>
        <v>NO</v>
      </c>
      <c r="BF289" s="29" t="str">
        <f t="shared" ca="1" si="13"/>
        <v>YES</v>
      </c>
      <c r="BG289" s="29" t="str">
        <f t="shared" ca="1" si="14"/>
        <v>YES</v>
      </c>
      <c r="BH289" s="29" t="str">
        <f t="shared" ca="1" si="15"/>
        <v>YES</v>
      </c>
      <c r="BI289" s="10">
        <f t="shared" ca="1" si="16"/>
        <v>1</v>
      </c>
      <c r="BJ289" s="28">
        <f t="shared" si="17"/>
        <v>0</v>
      </c>
      <c r="BK289" s="30">
        <f t="shared" si="18"/>
        <v>0</v>
      </c>
      <c r="BL289" s="31">
        <f t="shared" ca="1" si="19"/>
        <v>-119.72328767123288</v>
      </c>
      <c r="BM289" s="28">
        <f t="shared" si="20"/>
        <v>0</v>
      </c>
      <c r="BN289" s="28">
        <f t="shared" si="21"/>
        <v>0</v>
      </c>
      <c r="BO289" s="30">
        <f t="shared" si="22"/>
        <v>0</v>
      </c>
      <c r="BP289" s="31">
        <f t="shared" ca="1" si="23"/>
        <v>-119.72328767123288</v>
      </c>
      <c r="BQ289" s="32">
        <f t="shared" ca="1" si="24"/>
        <v>119.72328767123288</v>
      </c>
      <c r="BR289" s="32"/>
    </row>
    <row r="290" spans="1:70" ht="12" customHeight="1" x14ac:dyDescent="0.25">
      <c r="A290" s="10">
        <f t="shared" si="25"/>
        <v>289</v>
      </c>
      <c r="B290" s="11"/>
      <c r="C290" s="12"/>
      <c r="D290" s="13"/>
      <c r="E290" s="13"/>
      <c r="F290" s="13"/>
      <c r="G290" s="14"/>
      <c r="H290" s="15"/>
      <c r="I290" s="27"/>
      <c r="J290" s="17"/>
      <c r="K290" s="17"/>
      <c r="L290" s="17"/>
      <c r="M290" s="17"/>
      <c r="N290" s="17"/>
      <c r="O290" s="17"/>
      <c r="P290" s="10" t="str">
        <f>VLOOKUP(J290,'Offence Database'!$A$7:$B$1360,2, )</f>
        <v>-</v>
      </c>
      <c r="Q290" s="10" t="str">
        <f>VLOOKUP(K290,'Offence Database'!$A$7:$B$1360,2, )</f>
        <v>-</v>
      </c>
      <c r="R290" s="10" t="str">
        <f>VLOOKUP(L290,'Offence Database'!$A$7:$B$1360,2, )</f>
        <v>-</v>
      </c>
      <c r="S290" s="10" t="str">
        <f>VLOOKUP(M290,'Offence Database'!$A$7:$B$1360,2, )</f>
        <v>-</v>
      </c>
      <c r="T290" s="10" t="str">
        <f>VLOOKUP(N290,'Offence Database'!$A$7:$B$1360,2, )</f>
        <v>-</v>
      </c>
      <c r="U290" s="10" t="str">
        <f>VLOOKUP(O290,'Offence Database'!$A$7:$B$1360,2, )</f>
        <v>-</v>
      </c>
      <c r="V290" s="10" t="str">
        <f>VLOOKUP(J290,'Offence Database'!$A$7:$C$1360,3, )</f>
        <v>-</v>
      </c>
      <c r="W290" s="10" t="str">
        <f>VLOOKUP(K290,'Offence Database'!$A$7:$C$1360,3, )</f>
        <v>-</v>
      </c>
      <c r="X290" s="10" t="str">
        <f>VLOOKUP(L290,'Offence Database'!$A$7:$C$1360,3, )</f>
        <v>-</v>
      </c>
      <c r="Y290" s="10" t="str">
        <f>VLOOKUP(M290,'Offence Database'!$A$7:$C$1360,3, )</f>
        <v>-</v>
      </c>
      <c r="Z290" s="10" t="str">
        <f>VLOOKUP(N290,'Offence Database'!$A$7:$C$1360,3, )</f>
        <v>-</v>
      </c>
      <c r="AA290" s="10" t="str">
        <f>VLOOKUP(O290,'Offence Database'!$A$7:$C$1360,3, )</f>
        <v>-</v>
      </c>
      <c r="AB290" s="10">
        <f t="shared" ref="AB290:AG290" si="600">IF(V290="Non-Bailable",$AB$1,$AC$1)</f>
        <v>0</v>
      </c>
      <c r="AC290" s="10">
        <f t="shared" si="600"/>
        <v>0</v>
      </c>
      <c r="AD290" s="10">
        <f t="shared" si="600"/>
        <v>0</v>
      </c>
      <c r="AE290" s="10">
        <f t="shared" si="600"/>
        <v>0</v>
      </c>
      <c r="AF290" s="10">
        <f t="shared" si="600"/>
        <v>0</v>
      </c>
      <c r="AG290" s="10">
        <f t="shared" si="600"/>
        <v>0</v>
      </c>
      <c r="AH290" s="10">
        <f t="shared" si="1"/>
        <v>0</v>
      </c>
      <c r="AI290" s="17" t="str">
        <f t="shared" si="2"/>
        <v>Bailable</v>
      </c>
      <c r="AJ290" s="10" t="str">
        <f>VLOOKUP(J290,'Offence Database'!$A$7:$D$1360,4, )</f>
        <v>-</v>
      </c>
      <c r="AK290" s="10" t="str">
        <f>VLOOKUP(K290,'Offence Database'!$A$7:$D$1360,4, )</f>
        <v>-</v>
      </c>
      <c r="AL290" s="10" t="str">
        <f>VLOOKUP(L290,'Offence Database'!$A$7:$D$1360,4, )</f>
        <v>-</v>
      </c>
      <c r="AM290" s="10" t="str">
        <f>VLOOKUP(M290,'Offence Database'!$A$7:$D$1360,4, )</f>
        <v>-</v>
      </c>
      <c r="AN290" s="10" t="str">
        <f>VLOOKUP(N290,'Offence Database'!$A$7:$D$1360,4, )</f>
        <v>-</v>
      </c>
      <c r="AO290" s="10" t="str">
        <f>VLOOKUP(O290,'Offence Database'!$A$7:$D$1360,4, )</f>
        <v>-</v>
      </c>
      <c r="AP290" s="10">
        <f t="shared" ref="AP290:AU290" si="601">IF(AJ290="Non-Compoundable",$AB$1,$AC$1)</f>
        <v>0</v>
      </c>
      <c r="AQ290" s="10">
        <f t="shared" si="601"/>
        <v>0</v>
      </c>
      <c r="AR290" s="10">
        <f t="shared" si="601"/>
        <v>0</v>
      </c>
      <c r="AS290" s="10">
        <f t="shared" si="601"/>
        <v>0</v>
      </c>
      <c r="AT290" s="10">
        <f t="shared" si="601"/>
        <v>0</v>
      </c>
      <c r="AU290" s="10">
        <f t="shared" si="601"/>
        <v>0</v>
      </c>
      <c r="AV290" s="10">
        <f t="shared" si="4"/>
        <v>0</v>
      </c>
      <c r="AW290" s="17" t="str">
        <f t="shared" si="5"/>
        <v>Compoundable</v>
      </c>
      <c r="AX290" s="24"/>
      <c r="AY290" s="26">
        <f t="shared" si="6"/>
        <v>2</v>
      </c>
      <c r="AZ290" s="27">
        <f t="shared" si="7"/>
        <v>60</v>
      </c>
      <c r="BA290" s="28">
        <f t="shared" si="8"/>
        <v>0</v>
      </c>
      <c r="BB290" s="28">
        <f t="shared" ca="1" si="9"/>
        <v>0</v>
      </c>
      <c r="BC290" s="29" t="str">
        <f t="shared" si="10"/>
        <v>YES</v>
      </c>
      <c r="BD290" s="10" t="str">
        <f t="shared" si="11"/>
        <v>YES</v>
      </c>
      <c r="BE290" s="29" t="str">
        <f t="shared" ca="1" si="12"/>
        <v>NO</v>
      </c>
      <c r="BF290" s="29" t="str">
        <f t="shared" ca="1" si="13"/>
        <v>YES</v>
      </c>
      <c r="BG290" s="29" t="str">
        <f t="shared" ca="1" si="14"/>
        <v>YES</v>
      </c>
      <c r="BH290" s="29" t="str">
        <f t="shared" ca="1" si="15"/>
        <v>YES</v>
      </c>
      <c r="BI290" s="10">
        <f t="shared" ca="1" si="16"/>
        <v>1</v>
      </c>
      <c r="BJ290" s="28">
        <f t="shared" si="17"/>
        <v>0</v>
      </c>
      <c r="BK290" s="30">
        <f t="shared" si="18"/>
        <v>0</v>
      </c>
      <c r="BL290" s="31">
        <f t="shared" ca="1" si="19"/>
        <v>-119.72328767123288</v>
      </c>
      <c r="BM290" s="28">
        <f t="shared" si="20"/>
        <v>0</v>
      </c>
      <c r="BN290" s="28">
        <f t="shared" si="21"/>
        <v>0</v>
      </c>
      <c r="BO290" s="30">
        <f t="shared" si="22"/>
        <v>0</v>
      </c>
      <c r="BP290" s="31">
        <f t="shared" ca="1" si="23"/>
        <v>-119.72328767123288</v>
      </c>
      <c r="BQ290" s="32">
        <f t="shared" ca="1" si="24"/>
        <v>119.72328767123288</v>
      </c>
      <c r="BR290" s="32"/>
    </row>
    <row r="291" spans="1:70" ht="12" customHeight="1" x14ac:dyDescent="0.25">
      <c r="A291" s="10">
        <f t="shared" si="25"/>
        <v>290</v>
      </c>
      <c r="B291" s="11"/>
      <c r="C291" s="12"/>
      <c r="D291" s="13"/>
      <c r="E291" s="13"/>
      <c r="F291" s="13"/>
      <c r="G291" s="14"/>
      <c r="H291" s="15"/>
      <c r="I291" s="27"/>
      <c r="J291" s="17"/>
      <c r="K291" s="17"/>
      <c r="L291" s="17"/>
      <c r="M291" s="17"/>
      <c r="N291" s="17"/>
      <c r="O291" s="17"/>
      <c r="P291" s="10" t="str">
        <f>VLOOKUP(J291,'Offence Database'!$A$7:$B$1360,2, )</f>
        <v>-</v>
      </c>
      <c r="Q291" s="10" t="str">
        <f>VLOOKUP(K291,'Offence Database'!$A$7:$B$1360,2, )</f>
        <v>-</v>
      </c>
      <c r="R291" s="10" t="str">
        <f>VLOOKUP(L291,'Offence Database'!$A$7:$B$1360,2, )</f>
        <v>-</v>
      </c>
      <c r="S291" s="10" t="str">
        <f>VLOOKUP(M291,'Offence Database'!$A$7:$B$1360,2, )</f>
        <v>-</v>
      </c>
      <c r="T291" s="10" t="str">
        <f>VLOOKUP(N291,'Offence Database'!$A$7:$B$1360,2, )</f>
        <v>-</v>
      </c>
      <c r="U291" s="10" t="str">
        <f>VLOOKUP(O291,'Offence Database'!$A$7:$B$1360,2, )</f>
        <v>-</v>
      </c>
      <c r="V291" s="10" t="str">
        <f>VLOOKUP(J291,'Offence Database'!$A$7:$C$1360,3, )</f>
        <v>-</v>
      </c>
      <c r="W291" s="10" t="str">
        <f>VLOOKUP(K291,'Offence Database'!$A$7:$C$1360,3, )</f>
        <v>-</v>
      </c>
      <c r="X291" s="10" t="str">
        <f>VLOOKUP(L291,'Offence Database'!$A$7:$C$1360,3, )</f>
        <v>-</v>
      </c>
      <c r="Y291" s="10" t="str">
        <f>VLOOKUP(M291,'Offence Database'!$A$7:$C$1360,3, )</f>
        <v>-</v>
      </c>
      <c r="Z291" s="10" t="str">
        <f>VLOOKUP(N291,'Offence Database'!$A$7:$C$1360,3, )</f>
        <v>-</v>
      </c>
      <c r="AA291" s="10" t="str">
        <f>VLOOKUP(O291,'Offence Database'!$A$7:$C$1360,3, )</f>
        <v>-</v>
      </c>
      <c r="AB291" s="10">
        <f t="shared" ref="AB291:AG291" si="602">IF(V291="Non-Bailable",$AB$1,$AC$1)</f>
        <v>0</v>
      </c>
      <c r="AC291" s="10">
        <f t="shared" si="602"/>
        <v>0</v>
      </c>
      <c r="AD291" s="10">
        <f t="shared" si="602"/>
        <v>0</v>
      </c>
      <c r="AE291" s="10">
        <f t="shared" si="602"/>
        <v>0</v>
      </c>
      <c r="AF291" s="10">
        <f t="shared" si="602"/>
        <v>0</v>
      </c>
      <c r="AG291" s="10">
        <f t="shared" si="602"/>
        <v>0</v>
      </c>
      <c r="AH291" s="10">
        <f t="shared" si="1"/>
        <v>0</v>
      </c>
      <c r="AI291" s="17" t="str">
        <f t="shared" si="2"/>
        <v>Bailable</v>
      </c>
      <c r="AJ291" s="10" t="str">
        <f>VLOOKUP(J291,'Offence Database'!$A$7:$D$1360,4, )</f>
        <v>-</v>
      </c>
      <c r="AK291" s="10" t="str">
        <f>VLOOKUP(K291,'Offence Database'!$A$7:$D$1360,4, )</f>
        <v>-</v>
      </c>
      <c r="AL291" s="10" t="str">
        <f>VLOOKUP(L291,'Offence Database'!$A$7:$D$1360,4, )</f>
        <v>-</v>
      </c>
      <c r="AM291" s="10" t="str">
        <f>VLOOKUP(M291,'Offence Database'!$A$7:$D$1360,4, )</f>
        <v>-</v>
      </c>
      <c r="AN291" s="10" t="str">
        <f>VLOOKUP(N291,'Offence Database'!$A$7:$D$1360,4, )</f>
        <v>-</v>
      </c>
      <c r="AO291" s="10" t="str">
        <f>VLOOKUP(O291,'Offence Database'!$A$7:$D$1360,4, )</f>
        <v>-</v>
      </c>
      <c r="AP291" s="10">
        <f t="shared" ref="AP291:AU291" si="603">IF(AJ291="Non-Compoundable",$AB$1,$AC$1)</f>
        <v>0</v>
      </c>
      <c r="AQ291" s="10">
        <f t="shared" si="603"/>
        <v>0</v>
      </c>
      <c r="AR291" s="10">
        <f t="shared" si="603"/>
        <v>0</v>
      </c>
      <c r="AS291" s="10">
        <f t="shared" si="603"/>
        <v>0</v>
      </c>
      <c r="AT291" s="10">
        <f t="shared" si="603"/>
        <v>0</v>
      </c>
      <c r="AU291" s="10">
        <f t="shared" si="603"/>
        <v>0</v>
      </c>
      <c r="AV291" s="10">
        <f t="shared" si="4"/>
        <v>0</v>
      </c>
      <c r="AW291" s="17" t="str">
        <f t="shared" si="5"/>
        <v>Compoundable</v>
      </c>
      <c r="AX291" s="24"/>
      <c r="AY291" s="26">
        <f t="shared" si="6"/>
        <v>2</v>
      </c>
      <c r="AZ291" s="27">
        <f t="shared" si="7"/>
        <v>60</v>
      </c>
      <c r="BA291" s="28">
        <f t="shared" si="8"/>
        <v>0</v>
      </c>
      <c r="BB291" s="28">
        <f t="shared" ca="1" si="9"/>
        <v>0</v>
      </c>
      <c r="BC291" s="29" t="str">
        <f t="shared" si="10"/>
        <v>YES</v>
      </c>
      <c r="BD291" s="10" t="str">
        <f t="shared" si="11"/>
        <v>YES</v>
      </c>
      <c r="BE291" s="29" t="str">
        <f t="shared" ca="1" si="12"/>
        <v>NO</v>
      </c>
      <c r="BF291" s="29" t="str">
        <f t="shared" ca="1" si="13"/>
        <v>YES</v>
      </c>
      <c r="BG291" s="29" t="str">
        <f t="shared" ca="1" si="14"/>
        <v>YES</v>
      </c>
      <c r="BH291" s="29" t="str">
        <f t="shared" ca="1" si="15"/>
        <v>YES</v>
      </c>
      <c r="BI291" s="10">
        <f t="shared" ca="1" si="16"/>
        <v>1</v>
      </c>
      <c r="BJ291" s="28">
        <f t="shared" si="17"/>
        <v>0</v>
      </c>
      <c r="BK291" s="30">
        <f t="shared" si="18"/>
        <v>0</v>
      </c>
      <c r="BL291" s="31">
        <f t="shared" ca="1" si="19"/>
        <v>-119.72328767123288</v>
      </c>
      <c r="BM291" s="28">
        <f t="shared" si="20"/>
        <v>0</v>
      </c>
      <c r="BN291" s="28">
        <f t="shared" si="21"/>
        <v>0</v>
      </c>
      <c r="BO291" s="30">
        <f t="shared" si="22"/>
        <v>0</v>
      </c>
      <c r="BP291" s="31">
        <f t="shared" ca="1" si="23"/>
        <v>-119.72328767123288</v>
      </c>
      <c r="BQ291" s="32">
        <f t="shared" ca="1" si="24"/>
        <v>119.72328767123288</v>
      </c>
      <c r="BR291" s="32"/>
    </row>
    <row r="292" spans="1:70" ht="12" customHeight="1" x14ac:dyDescent="0.25">
      <c r="A292" s="10">
        <f t="shared" si="25"/>
        <v>291</v>
      </c>
      <c r="B292" s="11"/>
      <c r="C292" s="12"/>
      <c r="D292" s="13"/>
      <c r="E292" s="13"/>
      <c r="F292" s="13"/>
      <c r="G292" s="14"/>
      <c r="H292" s="15"/>
      <c r="I292" s="27"/>
      <c r="J292" s="17"/>
      <c r="K292" s="17"/>
      <c r="L292" s="17"/>
      <c r="M292" s="17"/>
      <c r="N292" s="17"/>
      <c r="O292" s="17"/>
      <c r="P292" s="10" t="str">
        <f>VLOOKUP(J292,'Offence Database'!$A$7:$B$1360,2, )</f>
        <v>-</v>
      </c>
      <c r="Q292" s="10" t="str">
        <f>VLOOKUP(K292,'Offence Database'!$A$7:$B$1360,2, )</f>
        <v>-</v>
      </c>
      <c r="R292" s="10" t="str">
        <f>VLOOKUP(L292,'Offence Database'!$A$7:$B$1360,2, )</f>
        <v>-</v>
      </c>
      <c r="S292" s="10" t="str">
        <f>VLOOKUP(M292,'Offence Database'!$A$7:$B$1360,2, )</f>
        <v>-</v>
      </c>
      <c r="T292" s="10" t="str">
        <f>VLOOKUP(N292,'Offence Database'!$A$7:$B$1360,2, )</f>
        <v>-</v>
      </c>
      <c r="U292" s="10" t="str">
        <f>VLOOKUP(O292,'Offence Database'!$A$7:$B$1360,2, )</f>
        <v>-</v>
      </c>
      <c r="V292" s="10" t="str">
        <f>VLOOKUP(J292,'Offence Database'!$A$7:$C$1360,3, )</f>
        <v>-</v>
      </c>
      <c r="W292" s="10" t="str">
        <f>VLOOKUP(K292,'Offence Database'!$A$7:$C$1360,3, )</f>
        <v>-</v>
      </c>
      <c r="X292" s="10" t="str">
        <f>VLOOKUP(L292,'Offence Database'!$A$7:$C$1360,3, )</f>
        <v>-</v>
      </c>
      <c r="Y292" s="10" t="str">
        <f>VLOOKUP(M292,'Offence Database'!$A$7:$C$1360,3, )</f>
        <v>-</v>
      </c>
      <c r="Z292" s="10" t="str">
        <f>VLOOKUP(N292,'Offence Database'!$A$7:$C$1360,3, )</f>
        <v>-</v>
      </c>
      <c r="AA292" s="10" t="str">
        <f>VLOOKUP(O292,'Offence Database'!$A$7:$C$1360,3, )</f>
        <v>-</v>
      </c>
      <c r="AB292" s="10">
        <f t="shared" ref="AB292:AG292" si="604">IF(V292="Non-Bailable",$AB$1,$AC$1)</f>
        <v>0</v>
      </c>
      <c r="AC292" s="10">
        <f t="shared" si="604"/>
        <v>0</v>
      </c>
      <c r="AD292" s="10">
        <f t="shared" si="604"/>
        <v>0</v>
      </c>
      <c r="AE292" s="10">
        <f t="shared" si="604"/>
        <v>0</v>
      </c>
      <c r="AF292" s="10">
        <f t="shared" si="604"/>
        <v>0</v>
      </c>
      <c r="AG292" s="10">
        <f t="shared" si="604"/>
        <v>0</v>
      </c>
      <c r="AH292" s="10">
        <f t="shared" si="1"/>
        <v>0</v>
      </c>
      <c r="AI292" s="17" t="str">
        <f t="shared" si="2"/>
        <v>Bailable</v>
      </c>
      <c r="AJ292" s="10" t="str">
        <f>VLOOKUP(J292,'Offence Database'!$A$7:$D$1360,4, )</f>
        <v>-</v>
      </c>
      <c r="AK292" s="10" t="str">
        <f>VLOOKUP(K292,'Offence Database'!$A$7:$D$1360,4, )</f>
        <v>-</v>
      </c>
      <c r="AL292" s="10" t="str">
        <f>VLOOKUP(L292,'Offence Database'!$A$7:$D$1360,4, )</f>
        <v>-</v>
      </c>
      <c r="AM292" s="10" t="str">
        <f>VLOOKUP(M292,'Offence Database'!$A$7:$D$1360,4, )</f>
        <v>-</v>
      </c>
      <c r="AN292" s="10" t="str">
        <f>VLOOKUP(N292,'Offence Database'!$A$7:$D$1360,4, )</f>
        <v>-</v>
      </c>
      <c r="AO292" s="10" t="str">
        <f>VLOOKUP(O292,'Offence Database'!$A$7:$D$1360,4, )</f>
        <v>-</v>
      </c>
      <c r="AP292" s="10">
        <f t="shared" ref="AP292:AU292" si="605">IF(AJ292="Non-Compoundable",$AB$1,$AC$1)</f>
        <v>0</v>
      </c>
      <c r="AQ292" s="10">
        <f t="shared" si="605"/>
        <v>0</v>
      </c>
      <c r="AR292" s="10">
        <f t="shared" si="605"/>
        <v>0</v>
      </c>
      <c r="AS292" s="10">
        <f t="shared" si="605"/>
        <v>0</v>
      </c>
      <c r="AT292" s="10">
        <f t="shared" si="605"/>
        <v>0</v>
      </c>
      <c r="AU292" s="10">
        <f t="shared" si="605"/>
        <v>0</v>
      </c>
      <c r="AV292" s="10">
        <f t="shared" si="4"/>
        <v>0</v>
      </c>
      <c r="AW292" s="17" t="str">
        <f t="shared" si="5"/>
        <v>Compoundable</v>
      </c>
      <c r="AX292" s="24"/>
      <c r="AY292" s="26">
        <f t="shared" si="6"/>
        <v>2</v>
      </c>
      <c r="AZ292" s="27">
        <f t="shared" si="7"/>
        <v>60</v>
      </c>
      <c r="BA292" s="28">
        <f t="shared" si="8"/>
        <v>0</v>
      </c>
      <c r="BB292" s="28">
        <f t="shared" ca="1" si="9"/>
        <v>0</v>
      </c>
      <c r="BC292" s="29" t="str">
        <f t="shared" si="10"/>
        <v>YES</v>
      </c>
      <c r="BD292" s="10" t="str">
        <f t="shared" si="11"/>
        <v>YES</v>
      </c>
      <c r="BE292" s="29" t="str">
        <f t="shared" ca="1" si="12"/>
        <v>NO</v>
      </c>
      <c r="BF292" s="29" t="str">
        <f t="shared" ca="1" si="13"/>
        <v>YES</v>
      </c>
      <c r="BG292" s="29" t="str">
        <f t="shared" ca="1" si="14"/>
        <v>YES</v>
      </c>
      <c r="BH292" s="29" t="str">
        <f t="shared" ca="1" si="15"/>
        <v>YES</v>
      </c>
      <c r="BI292" s="10">
        <f t="shared" ca="1" si="16"/>
        <v>1</v>
      </c>
      <c r="BJ292" s="28">
        <f t="shared" si="17"/>
        <v>0</v>
      </c>
      <c r="BK292" s="30">
        <f t="shared" si="18"/>
        <v>0</v>
      </c>
      <c r="BL292" s="31">
        <f t="shared" ca="1" si="19"/>
        <v>-119.72328767123288</v>
      </c>
      <c r="BM292" s="28">
        <f t="shared" si="20"/>
        <v>0</v>
      </c>
      <c r="BN292" s="28">
        <f t="shared" si="21"/>
        <v>0</v>
      </c>
      <c r="BO292" s="30">
        <f t="shared" si="22"/>
        <v>0</v>
      </c>
      <c r="BP292" s="31">
        <f t="shared" ca="1" si="23"/>
        <v>-119.72328767123288</v>
      </c>
      <c r="BQ292" s="32">
        <f t="shared" ca="1" si="24"/>
        <v>119.72328767123288</v>
      </c>
      <c r="BR292" s="32"/>
    </row>
    <row r="293" spans="1:70" ht="12" customHeight="1" x14ac:dyDescent="0.25">
      <c r="A293" s="10">
        <f t="shared" si="25"/>
        <v>292</v>
      </c>
      <c r="B293" s="11"/>
      <c r="C293" s="12"/>
      <c r="D293" s="13"/>
      <c r="E293" s="13"/>
      <c r="F293" s="13"/>
      <c r="G293" s="14"/>
      <c r="H293" s="15"/>
      <c r="I293" s="27"/>
      <c r="J293" s="17"/>
      <c r="K293" s="17"/>
      <c r="L293" s="17"/>
      <c r="M293" s="17"/>
      <c r="N293" s="17"/>
      <c r="O293" s="17"/>
      <c r="P293" s="10" t="str">
        <f>VLOOKUP(J293,'Offence Database'!$A$7:$B$1360,2, )</f>
        <v>-</v>
      </c>
      <c r="Q293" s="10" t="str">
        <f>VLOOKUP(K293,'Offence Database'!$A$7:$B$1360,2, )</f>
        <v>-</v>
      </c>
      <c r="R293" s="10" t="str">
        <f>VLOOKUP(L293,'Offence Database'!$A$7:$B$1360,2, )</f>
        <v>-</v>
      </c>
      <c r="S293" s="10" t="str">
        <f>VLOOKUP(M293,'Offence Database'!$A$7:$B$1360,2, )</f>
        <v>-</v>
      </c>
      <c r="T293" s="10" t="str">
        <f>VLOOKUP(N293,'Offence Database'!$A$7:$B$1360,2, )</f>
        <v>-</v>
      </c>
      <c r="U293" s="10" t="str">
        <f>VLOOKUP(O293,'Offence Database'!$A$7:$B$1360,2, )</f>
        <v>-</v>
      </c>
      <c r="V293" s="10" t="str">
        <f>VLOOKUP(J293,'Offence Database'!$A$7:$C$1360,3, )</f>
        <v>-</v>
      </c>
      <c r="W293" s="10" t="str">
        <f>VLOOKUP(K293,'Offence Database'!$A$7:$C$1360,3, )</f>
        <v>-</v>
      </c>
      <c r="X293" s="10" t="str">
        <f>VLOOKUP(L293,'Offence Database'!$A$7:$C$1360,3, )</f>
        <v>-</v>
      </c>
      <c r="Y293" s="10" t="str">
        <f>VLOOKUP(M293,'Offence Database'!$A$7:$C$1360,3, )</f>
        <v>-</v>
      </c>
      <c r="Z293" s="10" t="str">
        <f>VLOOKUP(N293,'Offence Database'!$A$7:$C$1360,3, )</f>
        <v>-</v>
      </c>
      <c r="AA293" s="10" t="str">
        <f>VLOOKUP(O293,'Offence Database'!$A$7:$C$1360,3, )</f>
        <v>-</v>
      </c>
      <c r="AB293" s="10">
        <f t="shared" ref="AB293:AG293" si="606">IF(V293="Non-Bailable",$AB$1,$AC$1)</f>
        <v>0</v>
      </c>
      <c r="AC293" s="10">
        <f t="shared" si="606"/>
        <v>0</v>
      </c>
      <c r="AD293" s="10">
        <f t="shared" si="606"/>
        <v>0</v>
      </c>
      <c r="AE293" s="10">
        <f t="shared" si="606"/>
        <v>0</v>
      </c>
      <c r="AF293" s="10">
        <f t="shared" si="606"/>
        <v>0</v>
      </c>
      <c r="AG293" s="10">
        <f t="shared" si="606"/>
        <v>0</v>
      </c>
      <c r="AH293" s="10">
        <f t="shared" si="1"/>
        <v>0</v>
      </c>
      <c r="AI293" s="17" t="str">
        <f t="shared" si="2"/>
        <v>Bailable</v>
      </c>
      <c r="AJ293" s="10" t="str">
        <f>VLOOKUP(J293,'Offence Database'!$A$7:$D$1360,4, )</f>
        <v>-</v>
      </c>
      <c r="AK293" s="10" t="str">
        <f>VLOOKUP(K293,'Offence Database'!$A$7:$D$1360,4, )</f>
        <v>-</v>
      </c>
      <c r="AL293" s="10" t="str">
        <f>VLOOKUP(L293,'Offence Database'!$A$7:$D$1360,4, )</f>
        <v>-</v>
      </c>
      <c r="AM293" s="10" t="str">
        <f>VLOOKUP(M293,'Offence Database'!$A$7:$D$1360,4, )</f>
        <v>-</v>
      </c>
      <c r="AN293" s="10" t="str">
        <f>VLOOKUP(N293,'Offence Database'!$A$7:$D$1360,4, )</f>
        <v>-</v>
      </c>
      <c r="AO293" s="10" t="str">
        <f>VLOOKUP(O293,'Offence Database'!$A$7:$D$1360,4, )</f>
        <v>-</v>
      </c>
      <c r="AP293" s="10">
        <f t="shared" ref="AP293:AU293" si="607">IF(AJ293="Non-Compoundable",$AB$1,$AC$1)</f>
        <v>0</v>
      </c>
      <c r="AQ293" s="10">
        <f t="shared" si="607"/>
        <v>0</v>
      </c>
      <c r="AR293" s="10">
        <f t="shared" si="607"/>
        <v>0</v>
      </c>
      <c r="AS293" s="10">
        <f t="shared" si="607"/>
        <v>0</v>
      </c>
      <c r="AT293" s="10">
        <f t="shared" si="607"/>
        <v>0</v>
      </c>
      <c r="AU293" s="10">
        <f t="shared" si="607"/>
        <v>0</v>
      </c>
      <c r="AV293" s="10">
        <f t="shared" si="4"/>
        <v>0</v>
      </c>
      <c r="AW293" s="17" t="str">
        <f t="shared" si="5"/>
        <v>Compoundable</v>
      </c>
      <c r="AX293" s="24"/>
      <c r="AY293" s="26">
        <f t="shared" si="6"/>
        <v>2</v>
      </c>
      <c r="AZ293" s="27">
        <f t="shared" si="7"/>
        <v>60</v>
      </c>
      <c r="BA293" s="28">
        <f t="shared" si="8"/>
        <v>0</v>
      </c>
      <c r="BB293" s="28">
        <f t="shared" ca="1" si="9"/>
        <v>0</v>
      </c>
      <c r="BC293" s="29" t="str">
        <f t="shared" si="10"/>
        <v>YES</v>
      </c>
      <c r="BD293" s="10" t="str">
        <f t="shared" si="11"/>
        <v>YES</v>
      </c>
      <c r="BE293" s="29" t="str">
        <f t="shared" ca="1" si="12"/>
        <v>NO</v>
      </c>
      <c r="BF293" s="29" t="str">
        <f t="shared" ca="1" si="13"/>
        <v>YES</v>
      </c>
      <c r="BG293" s="29" t="str">
        <f t="shared" ca="1" si="14"/>
        <v>YES</v>
      </c>
      <c r="BH293" s="29" t="str">
        <f t="shared" ca="1" si="15"/>
        <v>YES</v>
      </c>
      <c r="BI293" s="10">
        <f t="shared" ca="1" si="16"/>
        <v>1</v>
      </c>
      <c r="BJ293" s="28">
        <f t="shared" si="17"/>
        <v>0</v>
      </c>
      <c r="BK293" s="30">
        <f t="shared" si="18"/>
        <v>0</v>
      </c>
      <c r="BL293" s="31">
        <f t="shared" ca="1" si="19"/>
        <v>-119.72328767123288</v>
      </c>
      <c r="BM293" s="28">
        <f t="shared" si="20"/>
        <v>0</v>
      </c>
      <c r="BN293" s="28">
        <f t="shared" si="21"/>
        <v>0</v>
      </c>
      <c r="BO293" s="30">
        <f t="shared" si="22"/>
        <v>0</v>
      </c>
      <c r="BP293" s="31">
        <f t="shared" ca="1" si="23"/>
        <v>-119.72328767123288</v>
      </c>
      <c r="BQ293" s="32">
        <f t="shared" ca="1" si="24"/>
        <v>119.72328767123288</v>
      </c>
      <c r="BR293" s="32"/>
    </row>
    <row r="294" spans="1:70" ht="12" customHeight="1" x14ac:dyDescent="0.25">
      <c r="A294" s="10">
        <f t="shared" si="25"/>
        <v>293</v>
      </c>
      <c r="B294" s="11"/>
      <c r="C294" s="12"/>
      <c r="D294" s="13"/>
      <c r="E294" s="13"/>
      <c r="F294" s="13"/>
      <c r="G294" s="14"/>
      <c r="H294" s="15"/>
      <c r="I294" s="27"/>
      <c r="J294" s="17"/>
      <c r="K294" s="17"/>
      <c r="L294" s="17"/>
      <c r="M294" s="17"/>
      <c r="N294" s="17"/>
      <c r="O294" s="17"/>
      <c r="P294" s="10" t="str">
        <f>VLOOKUP(J294,'Offence Database'!$A$7:$B$1360,2, )</f>
        <v>-</v>
      </c>
      <c r="Q294" s="10" t="str">
        <f>VLOOKUP(K294,'Offence Database'!$A$7:$B$1360,2, )</f>
        <v>-</v>
      </c>
      <c r="R294" s="10" t="str">
        <f>VLOOKUP(L294,'Offence Database'!$A$7:$B$1360,2, )</f>
        <v>-</v>
      </c>
      <c r="S294" s="10" t="str">
        <f>VLOOKUP(M294,'Offence Database'!$A$7:$B$1360,2, )</f>
        <v>-</v>
      </c>
      <c r="T294" s="10" t="str">
        <f>VLOOKUP(N294,'Offence Database'!$A$7:$B$1360,2, )</f>
        <v>-</v>
      </c>
      <c r="U294" s="10" t="str">
        <f>VLOOKUP(O294,'Offence Database'!$A$7:$B$1360,2, )</f>
        <v>-</v>
      </c>
      <c r="V294" s="10" t="str">
        <f>VLOOKUP(J294,'Offence Database'!$A$7:$C$1360,3, )</f>
        <v>-</v>
      </c>
      <c r="W294" s="10" t="str">
        <f>VLOOKUP(K294,'Offence Database'!$A$7:$C$1360,3, )</f>
        <v>-</v>
      </c>
      <c r="X294" s="10" t="str">
        <f>VLOOKUP(L294,'Offence Database'!$A$7:$C$1360,3, )</f>
        <v>-</v>
      </c>
      <c r="Y294" s="10" t="str">
        <f>VLOOKUP(M294,'Offence Database'!$A$7:$C$1360,3, )</f>
        <v>-</v>
      </c>
      <c r="Z294" s="10" t="str">
        <f>VLOOKUP(N294,'Offence Database'!$A$7:$C$1360,3, )</f>
        <v>-</v>
      </c>
      <c r="AA294" s="10" t="str">
        <f>VLOOKUP(O294,'Offence Database'!$A$7:$C$1360,3, )</f>
        <v>-</v>
      </c>
      <c r="AB294" s="10">
        <f t="shared" ref="AB294:AG294" si="608">IF(V294="Non-Bailable",$AB$1,$AC$1)</f>
        <v>0</v>
      </c>
      <c r="AC294" s="10">
        <f t="shared" si="608"/>
        <v>0</v>
      </c>
      <c r="AD294" s="10">
        <f t="shared" si="608"/>
        <v>0</v>
      </c>
      <c r="AE294" s="10">
        <f t="shared" si="608"/>
        <v>0</v>
      </c>
      <c r="AF294" s="10">
        <f t="shared" si="608"/>
        <v>0</v>
      </c>
      <c r="AG294" s="10">
        <f t="shared" si="608"/>
        <v>0</v>
      </c>
      <c r="AH294" s="10">
        <f t="shared" si="1"/>
        <v>0</v>
      </c>
      <c r="AI294" s="17" t="str">
        <f t="shared" si="2"/>
        <v>Bailable</v>
      </c>
      <c r="AJ294" s="10" t="str">
        <f>VLOOKUP(J294,'Offence Database'!$A$7:$D$1360,4, )</f>
        <v>-</v>
      </c>
      <c r="AK294" s="10" t="str">
        <f>VLOOKUP(K294,'Offence Database'!$A$7:$D$1360,4, )</f>
        <v>-</v>
      </c>
      <c r="AL294" s="10" t="str">
        <f>VLOOKUP(L294,'Offence Database'!$A$7:$D$1360,4, )</f>
        <v>-</v>
      </c>
      <c r="AM294" s="10" t="str">
        <f>VLOOKUP(M294,'Offence Database'!$A$7:$D$1360,4, )</f>
        <v>-</v>
      </c>
      <c r="AN294" s="10" t="str">
        <f>VLOOKUP(N294,'Offence Database'!$A$7:$D$1360,4, )</f>
        <v>-</v>
      </c>
      <c r="AO294" s="10" t="str">
        <f>VLOOKUP(O294,'Offence Database'!$A$7:$D$1360,4, )</f>
        <v>-</v>
      </c>
      <c r="AP294" s="10">
        <f t="shared" ref="AP294:AU294" si="609">IF(AJ294="Non-Compoundable",$AB$1,$AC$1)</f>
        <v>0</v>
      </c>
      <c r="AQ294" s="10">
        <f t="shared" si="609"/>
        <v>0</v>
      </c>
      <c r="AR294" s="10">
        <f t="shared" si="609"/>
        <v>0</v>
      </c>
      <c r="AS294" s="10">
        <f t="shared" si="609"/>
        <v>0</v>
      </c>
      <c r="AT294" s="10">
        <f t="shared" si="609"/>
        <v>0</v>
      </c>
      <c r="AU294" s="10">
        <f t="shared" si="609"/>
        <v>0</v>
      </c>
      <c r="AV294" s="10">
        <f t="shared" si="4"/>
        <v>0</v>
      </c>
      <c r="AW294" s="17" t="str">
        <f t="shared" si="5"/>
        <v>Compoundable</v>
      </c>
      <c r="AX294" s="24"/>
      <c r="AY294" s="26">
        <f t="shared" si="6"/>
        <v>2</v>
      </c>
      <c r="AZ294" s="27">
        <f t="shared" si="7"/>
        <v>60</v>
      </c>
      <c r="BA294" s="28">
        <f t="shared" si="8"/>
        <v>0</v>
      </c>
      <c r="BB294" s="28">
        <f t="shared" ca="1" si="9"/>
        <v>0</v>
      </c>
      <c r="BC294" s="29" t="str">
        <f t="shared" si="10"/>
        <v>YES</v>
      </c>
      <c r="BD294" s="10" t="str">
        <f t="shared" si="11"/>
        <v>YES</v>
      </c>
      <c r="BE294" s="29" t="str">
        <f t="shared" ca="1" si="12"/>
        <v>NO</v>
      </c>
      <c r="BF294" s="29" t="str">
        <f t="shared" ca="1" si="13"/>
        <v>YES</v>
      </c>
      <c r="BG294" s="29" t="str">
        <f t="shared" ca="1" si="14"/>
        <v>YES</v>
      </c>
      <c r="BH294" s="29" t="str">
        <f t="shared" ca="1" si="15"/>
        <v>YES</v>
      </c>
      <c r="BI294" s="10">
        <f t="shared" ca="1" si="16"/>
        <v>1</v>
      </c>
      <c r="BJ294" s="28">
        <f t="shared" si="17"/>
        <v>0</v>
      </c>
      <c r="BK294" s="30">
        <f t="shared" si="18"/>
        <v>0</v>
      </c>
      <c r="BL294" s="31">
        <f t="shared" ca="1" si="19"/>
        <v>-119.72328767123288</v>
      </c>
      <c r="BM294" s="28">
        <f t="shared" si="20"/>
        <v>0</v>
      </c>
      <c r="BN294" s="28">
        <f t="shared" si="21"/>
        <v>0</v>
      </c>
      <c r="BO294" s="30">
        <f t="shared" si="22"/>
        <v>0</v>
      </c>
      <c r="BP294" s="31">
        <f t="shared" ca="1" si="23"/>
        <v>-119.72328767123288</v>
      </c>
      <c r="BQ294" s="32">
        <f t="shared" ca="1" si="24"/>
        <v>119.72328767123288</v>
      </c>
      <c r="BR294" s="32"/>
    </row>
    <row r="295" spans="1:70" ht="12" customHeight="1" x14ac:dyDescent="0.25">
      <c r="A295" s="10">
        <f t="shared" si="25"/>
        <v>294</v>
      </c>
      <c r="B295" s="11"/>
      <c r="C295" s="12"/>
      <c r="D295" s="13"/>
      <c r="E295" s="13"/>
      <c r="F295" s="13"/>
      <c r="G295" s="14"/>
      <c r="H295" s="15"/>
      <c r="I295" s="27"/>
      <c r="J295" s="17"/>
      <c r="K295" s="17"/>
      <c r="L295" s="17"/>
      <c r="M295" s="17"/>
      <c r="N295" s="17"/>
      <c r="O295" s="17"/>
      <c r="P295" s="10" t="str">
        <f>VLOOKUP(J295,'Offence Database'!$A$7:$B$1360,2, )</f>
        <v>-</v>
      </c>
      <c r="Q295" s="10" t="str">
        <f>VLOOKUP(K295,'Offence Database'!$A$7:$B$1360,2, )</f>
        <v>-</v>
      </c>
      <c r="R295" s="10" t="str">
        <f>VLOOKUP(L295,'Offence Database'!$A$7:$B$1360,2, )</f>
        <v>-</v>
      </c>
      <c r="S295" s="10" t="str">
        <f>VLOOKUP(M295,'Offence Database'!$A$7:$B$1360,2, )</f>
        <v>-</v>
      </c>
      <c r="T295" s="10" t="str">
        <f>VLOOKUP(N295,'Offence Database'!$A$7:$B$1360,2, )</f>
        <v>-</v>
      </c>
      <c r="U295" s="10" t="str">
        <f>VLOOKUP(O295,'Offence Database'!$A$7:$B$1360,2, )</f>
        <v>-</v>
      </c>
      <c r="V295" s="10" t="str">
        <f>VLOOKUP(J295,'Offence Database'!$A$7:$C$1360,3, )</f>
        <v>-</v>
      </c>
      <c r="W295" s="10" t="str">
        <f>VLOOKUP(K295,'Offence Database'!$A$7:$C$1360,3, )</f>
        <v>-</v>
      </c>
      <c r="X295" s="10" t="str">
        <f>VLOOKUP(L295,'Offence Database'!$A$7:$C$1360,3, )</f>
        <v>-</v>
      </c>
      <c r="Y295" s="10" t="str">
        <f>VLOOKUP(M295,'Offence Database'!$A$7:$C$1360,3, )</f>
        <v>-</v>
      </c>
      <c r="Z295" s="10" t="str">
        <f>VLOOKUP(N295,'Offence Database'!$A$7:$C$1360,3, )</f>
        <v>-</v>
      </c>
      <c r="AA295" s="10" t="str">
        <f>VLOOKUP(O295,'Offence Database'!$A$7:$C$1360,3, )</f>
        <v>-</v>
      </c>
      <c r="AB295" s="10">
        <f t="shared" ref="AB295:AG295" si="610">IF(V295="Non-Bailable",$AB$1,$AC$1)</f>
        <v>0</v>
      </c>
      <c r="AC295" s="10">
        <f t="shared" si="610"/>
        <v>0</v>
      </c>
      <c r="AD295" s="10">
        <f t="shared" si="610"/>
        <v>0</v>
      </c>
      <c r="AE295" s="10">
        <f t="shared" si="610"/>
        <v>0</v>
      </c>
      <c r="AF295" s="10">
        <f t="shared" si="610"/>
        <v>0</v>
      </c>
      <c r="AG295" s="10">
        <f t="shared" si="610"/>
        <v>0</v>
      </c>
      <c r="AH295" s="10">
        <f t="shared" si="1"/>
        <v>0</v>
      </c>
      <c r="AI295" s="17" t="str">
        <f t="shared" si="2"/>
        <v>Bailable</v>
      </c>
      <c r="AJ295" s="10" t="str">
        <f>VLOOKUP(J295,'Offence Database'!$A$7:$D$1360,4, )</f>
        <v>-</v>
      </c>
      <c r="AK295" s="10" t="str">
        <f>VLOOKUP(K295,'Offence Database'!$A$7:$D$1360,4, )</f>
        <v>-</v>
      </c>
      <c r="AL295" s="10" t="str">
        <f>VLOOKUP(L295,'Offence Database'!$A$7:$D$1360,4, )</f>
        <v>-</v>
      </c>
      <c r="AM295" s="10" t="str">
        <f>VLOOKUP(M295,'Offence Database'!$A$7:$D$1360,4, )</f>
        <v>-</v>
      </c>
      <c r="AN295" s="10" t="str">
        <f>VLOOKUP(N295,'Offence Database'!$A$7:$D$1360,4, )</f>
        <v>-</v>
      </c>
      <c r="AO295" s="10" t="str">
        <f>VLOOKUP(O295,'Offence Database'!$A$7:$D$1360,4, )</f>
        <v>-</v>
      </c>
      <c r="AP295" s="10">
        <f t="shared" ref="AP295:AU295" si="611">IF(AJ295="Non-Compoundable",$AB$1,$AC$1)</f>
        <v>0</v>
      </c>
      <c r="AQ295" s="10">
        <f t="shared" si="611"/>
        <v>0</v>
      </c>
      <c r="AR295" s="10">
        <f t="shared" si="611"/>
        <v>0</v>
      </c>
      <c r="AS295" s="10">
        <f t="shared" si="611"/>
        <v>0</v>
      </c>
      <c r="AT295" s="10">
        <f t="shared" si="611"/>
        <v>0</v>
      </c>
      <c r="AU295" s="10">
        <f t="shared" si="611"/>
        <v>0</v>
      </c>
      <c r="AV295" s="10">
        <f t="shared" si="4"/>
        <v>0</v>
      </c>
      <c r="AW295" s="17" t="str">
        <f t="shared" si="5"/>
        <v>Compoundable</v>
      </c>
      <c r="AX295" s="24"/>
      <c r="AY295" s="26">
        <f t="shared" si="6"/>
        <v>2</v>
      </c>
      <c r="AZ295" s="27">
        <f t="shared" si="7"/>
        <v>60</v>
      </c>
      <c r="BA295" s="28">
        <f t="shared" si="8"/>
        <v>0</v>
      </c>
      <c r="BB295" s="28">
        <f t="shared" ca="1" si="9"/>
        <v>0</v>
      </c>
      <c r="BC295" s="29" t="str">
        <f t="shared" si="10"/>
        <v>YES</v>
      </c>
      <c r="BD295" s="10" t="str">
        <f t="shared" si="11"/>
        <v>YES</v>
      </c>
      <c r="BE295" s="29" t="str">
        <f t="shared" ca="1" si="12"/>
        <v>NO</v>
      </c>
      <c r="BF295" s="29" t="str">
        <f t="shared" ca="1" si="13"/>
        <v>YES</v>
      </c>
      <c r="BG295" s="29" t="str">
        <f t="shared" ca="1" si="14"/>
        <v>YES</v>
      </c>
      <c r="BH295" s="29" t="str">
        <f t="shared" ca="1" si="15"/>
        <v>YES</v>
      </c>
      <c r="BI295" s="10">
        <f t="shared" ca="1" si="16"/>
        <v>1</v>
      </c>
      <c r="BJ295" s="28">
        <f t="shared" si="17"/>
        <v>0</v>
      </c>
      <c r="BK295" s="30">
        <f t="shared" si="18"/>
        <v>0</v>
      </c>
      <c r="BL295" s="31">
        <f t="shared" ca="1" si="19"/>
        <v>-119.72328767123288</v>
      </c>
      <c r="BM295" s="28">
        <f t="shared" si="20"/>
        <v>0</v>
      </c>
      <c r="BN295" s="28">
        <f t="shared" si="21"/>
        <v>0</v>
      </c>
      <c r="BO295" s="30">
        <f t="shared" si="22"/>
        <v>0</v>
      </c>
      <c r="BP295" s="31">
        <f t="shared" ca="1" si="23"/>
        <v>-119.72328767123288</v>
      </c>
      <c r="BQ295" s="32">
        <f t="shared" ca="1" si="24"/>
        <v>119.72328767123288</v>
      </c>
      <c r="BR295" s="32"/>
    </row>
    <row r="296" spans="1:70" ht="12" customHeight="1" x14ac:dyDescent="0.25">
      <c r="A296" s="10">
        <f t="shared" si="25"/>
        <v>295</v>
      </c>
      <c r="B296" s="11"/>
      <c r="C296" s="12"/>
      <c r="D296" s="13"/>
      <c r="E296" s="13"/>
      <c r="F296" s="13"/>
      <c r="G296" s="14"/>
      <c r="H296" s="15"/>
      <c r="I296" s="27"/>
      <c r="J296" s="17"/>
      <c r="K296" s="17"/>
      <c r="L296" s="17"/>
      <c r="M296" s="17"/>
      <c r="N296" s="17"/>
      <c r="O296" s="17"/>
      <c r="P296" s="10" t="str">
        <f>VLOOKUP(J296,'Offence Database'!$A$7:$B$1360,2, )</f>
        <v>-</v>
      </c>
      <c r="Q296" s="10" t="str">
        <f>VLOOKUP(K296,'Offence Database'!$A$7:$B$1360,2, )</f>
        <v>-</v>
      </c>
      <c r="R296" s="10" t="str">
        <f>VLOOKUP(L296,'Offence Database'!$A$7:$B$1360,2, )</f>
        <v>-</v>
      </c>
      <c r="S296" s="10" t="str">
        <f>VLOOKUP(M296,'Offence Database'!$A$7:$B$1360,2, )</f>
        <v>-</v>
      </c>
      <c r="T296" s="10" t="str">
        <f>VLOOKUP(N296,'Offence Database'!$A$7:$B$1360,2, )</f>
        <v>-</v>
      </c>
      <c r="U296" s="10" t="str">
        <f>VLOOKUP(O296,'Offence Database'!$A$7:$B$1360,2, )</f>
        <v>-</v>
      </c>
      <c r="V296" s="10" t="str">
        <f>VLOOKUP(J296,'Offence Database'!$A$7:$C$1360,3, )</f>
        <v>-</v>
      </c>
      <c r="W296" s="10" t="str">
        <f>VLOOKUP(K296,'Offence Database'!$A$7:$C$1360,3, )</f>
        <v>-</v>
      </c>
      <c r="X296" s="10" t="str">
        <f>VLOOKUP(L296,'Offence Database'!$A$7:$C$1360,3, )</f>
        <v>-</v>
      </c>
      <c r="Y296" s="10" t="str">
        <f>VLOOKUP(M296,'Offence Database'!$A$7:$C$1360,3, )</f>
        <v>-</v>
      </c>
      <c r="Z296" s="10" t="str">
        <f>VLOOKUP(N296,'Offence Database'!$A$7:$C$1360,3, )</f>
        <v>-</v>
      </c>
      <c r="AA296" s="10" t="str">
        <f>VLOOKUP(O296,'Offence Database'!$A$7:$C$1360,3, )</f>
        <v>-</v>
      </c>
      <c r="AB296" s="10">
        <f t="shared" ref="AB296:AG296" si="612">IF(V296="Non-Bailable",$AB$1,$AC$1)</f>
        <v>0</v>
      </c>
      <c r="AC296" s="10">
        <f t="shared" si="612"/>
        <v>0</v>
      </c>
      <c r="AD296" s="10">
        <f t="shared" si="612"/>
        <v>0</v>
      </c>
      <c r="AE296" s="10">
        <f t="shared" si="612"/>
        <v>0</v>
      </c>
      <c r="AF296" s="10">
        <f t="shared" si="612"/>
        <v>0</v>
      </c>
      <c r="AG296" s="10">
        <f t="shared" si="612"/>
        <v>0</v>
      </c>
      <c r="AH296" s="10">
        <f t="shared" si="1"/>
        <v>0</v>
      </c>
      <c r="AI296" s="17" t="str">
        <f t="shared" si="2"/>
        <v>Bailable</v>
      </c>
      <c r="AJ296" s="10" t="str">
        <f>VLOOKUP(J296,'Offence Database'!$A$7:$D$1360,4, )</f>
        <v>-</v>
      </c>
      <c r="AK296" s="10" t="str">
        <f>VLOOKUP(K296,'Offence Database'!$A$7:$D$1360,4, )</f>
        <v>-</v>
      </c>
      <c r="AL296" s="10" t="str">
        <f>VLOOKUP(L296,'Offence Database'!$A$7:$D$1360,4, )</f>
        <v>-</v>
      </c>
      <c r="AM296" s="10" t="str">
        <f>VLOOKUP(M296,'Offence Database'!$A$7:$D$1360,4, )</f>
        <v>-</v>
      </c>
      <c r="AN296" s="10" t="str">
        <f>VLOOKUP(N296,'Offence Database'!$A$7:$D$1360,4, )</f>
        <v>-</v>
      </c>
      <c r="AO296" s="10" t="str">
        <f>VLOOKUP(O296,'Offence Database'!$A$7:$D$1360,4, )</f>
        <v>-</v>
      </c>
      <c r="AP296" s="10">
        <f t="shared" ref="AP296:AU296" si="613">IF(AJ296="Non-Compoundable",$AB$1,$AC$1)</f>
        <v>0</v>
      </c>
      <c r="AQ296" s="10">
        <f t="shared" si="613"/>
        <v>0</v>
      </c>
      <c r="AR296" s="10">
        <f t="shared" si="613"/>
        <v>0</v>
      </c>
      <c r="AS296" s="10">
        <f t="shared" si="613"/>
        <v>0</v>
      </c>
      <c r="AT296" s="10">
        <f t="shared" si="613"/>
        <v>0</v>
      </c>
      <c r="AU296" s="10">
        <f t="shared" si="613"/>
        <v>0</v>
      </c>
      <c r="AV296" s="10">
        <f t="shared" si="4"/>
        <v>0</v>
      </c>
      <c r="AW296" s="17" t="str">
        <f t="shared" si="5"/>
        <v>Compoundable</v>
      </c>
      <c r="AX296" s="24"/>
      <c r="AY296" s="26">
        <f t="shared" si="6"/>
        <v>2</v>
      </c>
      <c r="AZ296" s="27">
        <f t="shared" si="7"/>
        <v>60</v>
      </c>
      <c r="BA296" s="28">
        <f t="shared" si="8"/>
        <v>0</v>
      </c>
      <c r="BB296" s="28">
        <f t="shared" ca="1" si="9"/>
        <v>0</v>
      </c>
      <c r="BC296" s="29" t="str">
        <f t="shared" si="10"/>
        <v>YES</v>
      </c>
      <c r="BD296" s="10" t="str">
        <f t="shared" si="11"/>
        <v>YES</v>
      </c>
      <c r="BE296" s="29" t="str">
        <f t="shared" ca="1" si="12"/>
        <v>NO</v>
      </c>
      <c r="BF296" s="29" t="str">
        <f t="shared" ca="1" si="13"/>
        <v>YES</v>
      </c>
      <c r="BG296" s="29" t="str">
        <f t="shared" ca="1" si="14"/>
        <v>YES</v>
      </c>
      <c r="BH296" s="29" t="str">
        <f t="shared" ca="1" si="15"/>
        <v>YES</v>
      </c>
      <c r="BI296" s="10">
        <f t="shared" ca="1" si="16"/>
        <v>1</v>
      </c>
      <c r="BJ296" s="28">
        <f t="shared" si="17"/>
        <v>0</v>
      </c>
      <c r="BK296" s="30">
        <f t="shared" si="18"/>
        <v>0</v>
      </c>
      <c r="BL296" s="31">
        <f t="shared" ca="1" si="19"/>
        <v>-119.72328767123288</v>
      </c>
      <c r="BM296" s="28">
        <f t="shared" si="20"/>
        <v>0</v>
      </c>
      <c r="BN296" s="28">
        <f t="shared" si="21"/>
        <v>0</v>
      </c>
      <c r="BO296" s="30">
        <f t="shared" si="22"/>
        <v>0</v>
      </c>
      <c r="BP296" s="31">
        <f t="shared" ca="1" si="23"/>
        <v>-119.72328767123288</v>
      </c>
      <c r="BQ296" s="32">
        <f t="shared" ca="1" si="24"/>
        <v>119.72328767123288</v>
      </c>
      <c r="BR296" s="32"/>
    </row>
    <row r="297" spans="1:70" ht="12" customHeight="1" x14ac:dyDescent="0.25">
      <c r="A297" s="10">
        <f t="shared" si="25"/>
        <v>296</v>
      </c>
      <c r="B297" s="11"/>
      <c r="C297" s="12"/>
      <c r="D297" s="13"/>
      <c r="E297" s="13"/>
      <c r="F297" s="13"/>
      <c r="G297" s="14"/>
      <c r="H297" s="15"/>
      <c r="I297" s="27"/>
      <c r="J297" s="17"/>
      <c r="K297" s="17"/>
      <c r="L297" s="17"/>
      <c r="M297" s="17"/>
      <c r="N297" s="17"/>
      <c r="O297" s="17"/>
      <c r="P297" s="10" t="str">
        <f>VLOOKUP(J297,'Offence Database'!$A$7:$B$1360,2, )</f>
        <v>-</v>
      </c>
      <c r="Q297" s="10" t="str">
        <f>VLOOKUP(K297,'Offence Database'!$A$7:$B$1360,2, )</f>
        <v>-</v>
      </c>
      <c r="R297" s="10" t="str">
        <f>VLOOKUP(L297,'Offence Database'!$A$7:$B$1360,2, )</f>
        <v>-</v>
      </c>
      <c r="S297" s="10" t="str">
        <f>VLOOKUP(M297,'Offence Database'!$A$7:$B$1360,2, )</f>
        <v>-</v>
      </c>
      <c r="T297" s="10" t="str">
        <f>VLOOKUP(N297,'Offence Database'!$A$7:$B$1360,2, )</f>
        <v>-</v>
      </c>
      <c r="U297" s="10" t="str">
        <f>VLOOKUP(O297,'Offence Database'!$A$7:$B$1360,2, )</f>
        <v>-</v>
      </c>
      <c r="V297" s="10" t="str">
        <f>VLOOKUP(J297,'Offence Database'!$A$7:$C$1360,3, )</f>
        <v>-</v>
      </c>
      <c r="W297" s="10" t="str">
        <f>VLOOKUP(K297,'Offence Database'!$A$7:$C$1360,3, )</f>
        <v>-</v>
      </c>
      <c r="X297" s="10" t="str">
        <f>VLOOKUP(L297,'Offence Database'!$A$7:$C$1360,3, )</f>
        <v>-</v>
      </c>
      <c r="Y297" s="10" t="str">
        <f>VLOOKUP(M297,'Offence Database'!$A$7:$C$1360,3, )</f>
        <v>-</v>
      </c>
      <c r="Z297" s="10" t="str">
        <f>VLOOKUP(N297,'Offence Database'!$A$7:$C$1360,3, )</f>
        <v>-</v>
      </c>
      <c r="AA297" s="10" t="str">
        <f>VLOOKUP(O297,'Offence Database'!$A$7:$C$1360,3, )</f>
        <v>-</v>
      </c>
      <c r="AB297" s="10">
        <f t="shared" ref="AB297:AG297" si="614">IF(V297="Non-Bailable",$AB$1,$AC$1)</f>
        <v>0</v>
      </c>
      <c r="AC297" s="10">
        <f t="shared" si="614"/>
        <v>0</v>
      </c>
      <c r="AD297" s="10">
        <f t="shared" si="614"/>
        <v>0</v>
      </c>
      <c r="AE297" s="10">
        <f t="shared" si="614"/>
        <v>0</v>
      </c>
      <c r="AF297" s="10">
        <f t="shared" si="614"/>
        <v>0</v>
      </c>
      <c r="AG297" s="10">
        <f t="shared" si="614"/>
        <v>0</v>
      </c>
      <c r="AH297" s="10">
        <f t="shared" si="1"/>
        <v>0</v>
      </c>
      <c r="AI297" s="17" t="str">
        <f t="shared" si="2"/>
        <v>Bailable</v>
      </c>
      <c r="AJ297" s="10" t="str">
        <f>VLOOKUP(J297,'Offence Database'!$A$7:$D$1360,4, )</f>
        <v>-</v>
      </c>
      <c r="AK297" s="10" t="str">
        <f>VLOOKUP(K297,'Offence Database'!$A$7:$D$1360,4, )</f>
        <v>-</v>
      </c>
      <c r="AL297" s="10" t="str">
        <f>VLOOKUP(L297,'Offence Database'!$A$7:$D$1360,4, )</f>
        <v>-</v>
      </c>
      <c r="AM297" s="10" t="str">
        <f>VLOOKUP(M297,'Offence Database'!$A$7:$D$1360,4, )</f>
        <v>-</v>
      </c>
      <c r="AN297" s="10" t="str">
        <f>VLOOKUP(N297,'Offence Database'!$A$7:$D$1360,4, )</f>
        <v>-</v>
      </c>
      <c r="AO297" s="10" t="str">
        <f>VLOOKUP(O297,'Offence Database'!$A$7:$D$1360,4, )</f>
        <v>-</v>
      </c>
      <c r="AP297" s="10">
        <f t="shared" ref="AP297:AU297" si="615">IF(AJ297="Non-Compoundable",$AB$1,$AC$1)</f>
        <v>0</v>
      </c>
      <c r="AQ297" s="10">
        <f t="shared" si="615"/>
        <v>0</v>
      </c>
      <c r="AR297" s="10">
        <f t="shared" si="615"/>
        <v>0</v>
      </c>
      <c r="AS297" s="10">
        <f t="shared" si="615"/>
        <v>0</v>
      </c>
      <c r="AT297" s="10">
        <f t="shared" si="615"/>
        <v>0</v>
      </c>
      <c r="AU297" s="10">
        <f t="shared" si="615"/>
        <v>0</v>
      </c>
      <c r="AV297" s="10">
        <f t="shared" si="4"/>
        <v>0</v>
      </c>
      <c r="AW297" s="17" t="str">
        <f t="shared" si="5"/>
        <v>Compoundable</v>
      </c>
      <c r="AX297" s="24"/>
      <c r="AY297" s="26">
        <f t="shared" si="6"/>
        <v>2</v>
      </c>
      <c r="AZ297" s="27">
        <f t="shared" si="7"/>
        <v>60</v>
      </c>
      <c r="BA297" s="28">
        <f t="shared" si="8"/>
        <v>0</v>
      </c>
      <c r="BB297" s="28">
        <f t="shared" ca="1" si="9"/>
        <v>0</v>
      </c>
      <c r="BC297" s="29" t="str">
        <f t="shared" si="10"/>
        <v>YES</v>
      </c>
      <c r="BD297" s="10" t="str">
        <f t="shared" si="11"/>
        <v>YES</v>
      </c>
      <c r="BE297" s="29" t="str">
        <f t="shared" ca="1" si="12"/>
        <v>NO</v>
      </c>
      <c r="BF297" s="29" t="str">
        <f t="shared" ca="1" si="13"/>
        <v>YES</v>
      </c>
      <c r="BG297" s="29" t="str">
        <f t="shared" ca="1" si="14"/>
        <v>YES</v>
      </c>
      <c r="BH297" s="29" t="str">
        <f t="shared" ca="1" si="15"/>
        <v>YES</v>
      </c>
      <c r="BI297" s="10">
        <f t="shared" ca="1" si="16"/>
        <v>1</v>
      </c>
      <c r="BJ297" s="28">
        <f t="shared" si="17"/>
        <v>0</v>
      </c>
      <c r="BK297" s="30">
        <f t="shared" si="18"/>
        <v>0</v>
      </c>
      <c r="BL297" s="31">
        <f t="shared" ca="1" si="19"/>
        <v>-119.72328767123288</v>
      </c>
      <c r="BM297" s="28">
        <f t="shared" si="20"/>
        <v>0</v>
      </c>
      <c r="BN297" s="28">
        <f t="shared" si="21"/>
        <v>0</v>
      </c>
      <c r="BO297" s="30">
        <f t="shared" si="22"/>
        <v>0</v>
      </c>
      <c r="BP297" s="31">
        <f t="shared" ca="1" si="23"/>
        <v>-119.72328767123288</v>
      </c>
      <c r="BQ297" s="32">
        <f t="shared" ca="1" si="24"/>
        <v>119.72328767123288</v>
      </c>
      <c r="BR297" s="32"/>
    </row>
    <row r="298" spans="1:70" ht="12" customHeight="1" x14ac:dyDescent="0.25">
      <c r="A298" s="10">
        <f t="shared" si="25"/>
        <v>297</v>
      </c>
      <c r="B298" s="11"/>
      <c r="C298" s="12"/>
      <c r="D298" s="13"/>
      <c r="E298" s="13"/>
      <c r="F298" s="13"/>
      <c r="G298" s="14"/>
      <c r="H298" s="15"/>
      <c r="I298" s="27"/>
      <c r="J298" s="17"/>
      <c r="K298" s="17"/>
      <c r="L298" s="17"/>
      <c r="M298" s="17"/>
      <c r="N298" s="17"/>
      <c r="O298" s="17"/>
      <c r="P298" s="10" t="str">
        <f>VLOOKUP(J298,'Offence Database'!$A$7:$B$1360,2, )</f>
        <v>-</v>
      </c>
      <c r="Q298" s="10" t="str">
        <f>VLOOKUP(K298,'Offence Database'!$A$7:$B$1360,2, )</f>
        <v>-</v>
      </c>
      <c r="R298" s="10" t="str">
        <f>VLOOKUP(L298,'Offence Database'!$A$7:$B$1360,2, )</f>
        <v>-</v>
      </c>
      <c r="S298" s="10" t="str">
        <f>VLOOKUP(M298,'Offence Database'!$A$7:$B$1360,2, )</f>
        <v>-</v>
      </c>
      <c r="T298" s="10" t="str">
        <f>VLOOKUP(N298,'Offence Database'!$A$7:$B$1360,2, )</f>
        <v>-</v>
      </c>
      <c r="U298" s="10" t="str">
        <f>VLOOKUP(O298,'Offence Database'!$A$7:$B$1360,2, )</f>
        <v>-</v>
      </c>
      <c r="V298" s="10" t="str">
        <f>VLOOKUP(J298,'Offence Database'!$A$7:$C$1360,3, )</f>
        <v>-</v>
      </c>
      <c r="W298" s="10" t="str">
        <f>VLOOKUP(K298,'Offence Database'!$A$7:$C$1360,3, )</f>
        <v>-</v>
      </c>
      <c r="X298" s="10" t="str">
        <f>VLOOKUP(L298,'Offence Database'!$A$7:$C$1360,3, )</f>
        <v>-</v>
      </c>
      <c r="Y298" s="10" t="str">
        <f>VLOOKUP(M298,'Offence Database'!$A$7:$C$1360,3, )</f>
        <v>-</v>
      </c>
      <c r="Z298" s="10" t="str">
        <f>VLOOKUP(N298,'Offence Database'!$A$7:$C$1360,3, )</f>
        <v>-</v>
      </c>
      <c r="AA298" s="10" t="str">
        <f>VLOOKUP(O298,'Offence Database'!$A$7:$C$1360,3, )</f>
        <v>-</v>
      </c>
      <c r="AB298" s="10">
        <f t="shared" ref="AB298:AG298" si="616">IF(V298="Non-Bailable",$AB$1,$AC$1)</f>
        <v>0</v>
      </c>
      <c r="AC298" s="10">
        <f t="shared" si="616"/>
        <v>0</v>
      </c>
      <c r="AD298" s="10">
        <f t="shared" si="616"/>
        <v>0</v>
      </c>
      <c r="AE298" s="10">
        <f t="shared" si="616"/>
        <v>0</v>
      </c>
      <c r="AF298" s="10">
        <f t="shared" si="616"/>
        <v>0</v>
      </c>
      <c r="AG298" s="10">
        <f t="shared" si="616"/>
        <v>0</v>
      </c>
      <c r="AH298" s="10">
        <f t="shared" si="1"/>
        <v>0</v>
      </c>
      <c r="AI298" s="17" t="str">
        <f t="shared" si="2"/>
        <v>Bailable</v>
      </c>
      <c r="AJ298" s="10" t="str">
        <f>VLOOKUP(J298,'Offence Database'!$A$7:$D$1360,4, )</f>
        <v>-</v>
      </c>
      <c r="AK298" s="10" t="str">
        <f>VLOOKUP(K298,'Offence Database'!$A$7:$D$1360,4, )</f>
        <v>-</v>
      </c>
      <c r="AL298" s="10" t="str">
        <f>VLOOKUP(L298,'Offence Database'!$A$7:$D$1360,4, )</f>
        <v>-</v>
      </c>
      <c r="AM298" s="10" t="str">
        <f>VLOOKUP(M298,'Offence Database'!$A$7:$D$1360,4, )</f>
        <v>-</v>
      </c>
      <c r="AN298" s="10" t="str">
        <f>VLOOKUP(N298,'Offence Database'!$A$7:$D$1360,4, )</f>
        <v>-</v>
      </c>
      <c r="AO298" s="10" t="str">
        <f>VLOOKUP(O298,'Offence Database'!$A$7:$D$1360,4, )</f>
        <v>-</v>
      </c>
      <c r="AP298" s="10">
        <f t="shared" ref="AP298:AU298" si="617">IF(AJ298="Non-Compoundable",$AB$1,$AC$1)</f>
        <v>0</v>
      </c>
      <c r="AQ298" s="10">
        <f t="shared" si="617"/>
        <v>0</v>
      </c>
      <c r="AR298" s="10">
        <f t="shared" si="617"/>
        <v>0</v>
      </c>
      <c r="AS298" s="10">
        <f t="shared" si="617"/>
        <v>0</v>
      </c>
      <c r="AT298" s="10">
        <f t="shared" si="617"/>
        <v>0</v>
      </c>
      <c r="AU298" s="10">
        <f t="shared" si="617"/>
        <v>0</v>
      </c>
      <c r="AV298" s="10">
        <f t="shared" si="4"/>
        <v>0</v>
      </c>
      <c r="AW298" s="17" t="str">
        <f t="shared" si="5"/>
        <v>Compoundable</v>
      </c>
      <c r="AX298" s="24"/>
      <c r="AY298" s="26">
        <f t="shared" si="6"/>
        <v>2</v>
      </c>
      <c r="AZ298" s="27">
        <f t="shared" si="7"/>
        <v>60</v>
      </c>
      <c r="BA298" s="28">
        <f t="shared" si="8"/>
        <v>0</v>
      </c>
      <c r="BB298" s="28">
        <f t="shared" ca="1" si="9"/>
        <v>0</v>
      </c>
      <c r="BC298" s="29" t="str">
        <f t="shared" si="10"/>
        <v>YES</v>
      </c>
      <c r="BD298" s="10" t="str">
        <f t="shared" si="11"/>
        <v>YES</v>
      </c>
      <c r="BE298" s="29" t="str">
        <f t="shared" ca="1" si="12"/>
        <v>NO</v>
      </c>
      <c r="BF298" s="29" t="str">
        <f t="shared" ca="1" si="13"/>
        <v>YES</v>
      </c>
      <c r="BG298" s="29" t="str">
        <f t="shared" ca="1" si="14"/>
        <v>YES</v>
      </c>
      <c r="BH298" s="29" t="str">
        <f t="shared" ca="1" si="15"/>
        <v>YES</v>
      </c>
      <c r="BI298" s="10">
        <f t="shared" ca="1" si="16"/>
        <v>1</v>
      </c>
      <c r="BJ298" s="28">
        <f t="shared" si="17"/>
        <v>0</v>
      </c>
      <c r="BK298" s="30">
        <f t="shared" si="18"/>
        <v>0</v>
      </c>
      <c r="BL298" s="31">
        <f t="shared" ca="1" si="19"/>
        <v>-119.72328767123288</v>
      </c>
      <c r="BM298" s="28">
        <f t="shared" si="20"/>
        <v>0</v>
      </c>
      <c r="BN298" s="28">
        <f t="shared" si="21"/>
        <v>0</v>
      </c>
      <c r="BO298" s="30">
        <f t="shared" si="22"/>
        <v>0</v>
      </c>
      <c r="BP298" s="31">
        <f t="shared" ca="1" si="23"/>
        <v>-119.72328767123288</v>
      </c>
      <c r="BQ298" s="32">
        <f t="shared" ca="1" si="24"/>
        <v>119.72328767123288</v>
      </c>
      <c r="BR298" s="32"/>
    </row>
    <row r="299" spans="1:70" ht="12" customHeight="1" x14ac:dyDescent="0.25">
      <c r="A299" s="10">
        <f t="shared" si="25"/>
        <v>298</v>
      </c>
      <c r="B299" s="11"/>
      <c r="C299" s="12"/>
      <c r="D299" s="13"/>
      <c r="E299" s="13"/>
      <c r="F299" s="13"/>
      <c r="G299" s="14"/>
      <c r="H299" s="15"/>
      <c r="I299" s="27"/>
      <c r="J299" s="17"/>
      <c r="K299" s="17"/>
      <c r="L299" s="17"/>
      <c r="M299" s="17"/>
      <c r="N299" s="17"/>
      <c r="O299" s="17"/>
      <c r="P299" s="10" t="str">
        <f>VLOOKUP(J299,'Offence Database'!$A$7:$B$1360,2, )</f>
        <v>-</v>
      </c>
      <c r="Q299" s="10" t="str">
        <f>VLOOKUP(K299,'Offence Database'!$A$7:$B$1360,2, )</f>
        <v>-</v>
      </c>
      <c r="R299" s="10" t="str">
        <f>VLOOKUP(L299,'Offence Database'!$A$7:$B$1360,2, )</f>
        <v>-</v>
      </c>
      <c r="S299" s="10" t="str">
        <f>VLOOKUP(M299,'Offence Database'!$A$7:$B$1360,2, )</f>
        <v>-</v>
      </c>
      <c r="T299" s="10" t="str">
        <f>VLOOKUP(N299,'Offence Database'!$A$7:$B$1360,2, )</f>
        <v>-</v>
      </c>
      <c r="U299" s="10" t="str">
        <f>VLOOKUP(O299,'Offence Database'!$A$7:$B$1360,2, )</f>
        <v>-</v>
      </c>
      <c r="V299" s="10" t="str">
        <f>VLOOKUP(J299,'Offence Database'!$A$7:$C$1360,3, )</f>
        <v>-</v>
      </c>
      <c r="W299" s="10" t="str">
        <f>VLOOKUP(K299,'Offence Database'!$A$7:$C$1360,3, )</f>
        <v>-</v>
      </c>
      <c r="X299" s="10" t="str">
        <f>VLOOKUP(L299,'Offence Database'!$A$7:$C$1360,3, )</f>
        <v>-</v>
      </c>
      <c r="Y299" s="10" t="str">
        <f>VLOOKUP(M299,'Offence Database'!$A$7:$C$1360,3, )</f>
        <v>-</v>
      </c>
      <c r="Z299" s="10" t="str">
        <f>VLOOKUP(N299,'Offence Database'!$A$7:$C$1360,3, )</f>
        <v>-</v>
      </c>
      <c r="AA299" s="10" t="str">
        <f>VLOOKUP(O299,'Offence Database'!$A$7:$C$1360,3, )</f>
        <v>-</v>
      </c>
      <c r="AB299" s="10">
        <f t="shared" ref="AB299:AG299" si="618">IF(V299="Non-Bailable",$AB$1,$AC$1)</f>
        <v>0</v>
      </c>
      <c r="AC299" s="10">
        <f t="shared" si="618"/>
        <v>0</v>
      </c>
      <c r="AD299" s="10">
        <f t="shared" si="618"/>
        <v>0</v>
      </c>
      <c r="AE299" s="10">
        <f t="shared" si="618"/>
        <v>0</v>
      </c>
      <c r="AF299" s="10">
        <f t="shared" si="618"/>
        <v>0</v>
      </c>
      <c r="AG299" s="10">
        <f t="shared" si="618"/>
        <v>0</v>
      </c>
      <c r="AH299" s="10">
        <f t="shared" si="1"/>
        <v>0</v>
      </c>
      <c r="AI299" s="17" t="str">
        <f t="shared" si="2"/>
        <v>Bailable</v>
      </c>
      <c r="AJ299" s="10" t="str">
        <f>VLOOKUP(J299,'Offence Database'!$A$7:$D$1360,4, )</f>
        <v>-</v>
      </c>
      <c r="AK299" s="10" t="str">
        <f>VLOOKUP(K299,'Offence Database'!$A$7:$D$1360,4, )</f>
        <v>-</v>
      </c>
      <c r="AL299" s="10" t="str">
        <f>VLOOKUP(L299,'Offence Database'!$A$7:$D$1360,4, )</f>
        <v>-</v>
      </c>
      <c r="AM299" s="10" t="str">
        <f>VLOOKUP(M299,'Offence Database'!$A$7:$D$1360,4, )</f>
        <v>-</v>
      </c>
      <c r="AN299" s="10" t="str">
        <f>VLOOKUP(N299,'Offence Database'!$A$7:$D$1360,4, )</f>
        <v>-</v>
      </c>
      <c r="AO299" s="10" t="str">
        <f>VLOOKUP(O299,'Offence Database'!$A$7:$D$1360,4, )</f>
        <v>-</v>
      </c>
      <c r="AP299" s="10">
        <f t="shared" ref="AP299:AU299" si="619">IF(AJ299="Non-Compoundable",$AB$1,$AC$1)</f>
        <v>0</v>
      </c>
      <c r="AQ299" s="10">
        <f t="shared" si="619"/>
        <v>0</v>
      </c>
      <c r="AR299" s="10">
        <f t="shared" si="619"/>
        <v>0</v>
      </c>
      <c r="AS299" s="10">
        <f t="shared" si="619"/>
        <v>0</v>
      </c>
      <c r="AT299" s="10">
        <f t="shared" si="619"/>
        <v>0</v>
      </c>
      <c r="AU299" s="10">
        <f t="shared" si="619"/>
        <v>0</v>
      </c>
      <c r="AV299" s="10">
        <f t="shared" si="4"/>
        <v>0</v>
      </c>
      <c r="AW299" s="17" t="str">
        <f t="shared" si="5"/>
        <v>Compoundable</v>
      </c>
      <c r="AX299" s="24"/>
      <c r="AY299" s="26">
        <f t="shared" si="6"/>
        <v>2</v>
      </c>
      <c r="AZ299" s="27">
        <f t="shared" si="7"/>
        <v>60</v>
      </c>
      <c r="BA299" s="28">
        <f t="shared" si="8"/>
        <v>0</v>
      </c>
      <c r="BB299" s="28">
        <f t="shared" ca="1" si="9"/>
        <v>0</v>
      </c>
      <c r="BC299" s="29" t="str">
        <f t="shared" si="10"/>
        <v>YES</v>
      </c>
      <c r="BD299" s="10" t="str">
        <f t="shared" si="11"/>
        <v>YES</v>
      </c>
      <c r="BE299" s="29" t="str">
        <f t="shared" ca="1" si="12"/>
        <v>NO</v>
      </c>
      <c r="BF299" s="29" t="str">
        <f t="shared" ca="1" si="13"/>
        <v>YES</v>
      </c>
      <c r="BG299" s="29" t="str">
        <f t="shared" ca="1" si="14"/>
        <v>YES</v>
      </c>
      <c r="BH299" s="29" t="str">
        <f t="shared" ca="1" si="15"/>
        <v>YES</v>
      </c>
      <c r="BI299" s="10">
        <f t="shared" ca="1" si="16"/>
        <v>1</v>
      </c>
      <c r="BJ299" s="28">
        <f t="shared" si="17"/>
        <v>0</v>
      </c>
      <c r="BK299" s="30">
        <f t="shared" si="18"/>
        <v>0</v>
      </c>
      <c r="BL299" s="31">
        <f t="shared" ca="1" si="19"/>
        <v>-119.72328767123288</v>
      </c>
      <c r="BM299" s="28">
        <f t="shared" si="20"/>
        <v>0</v>
      </c>
      <c r="BN299" s="28">
        <f t="shared" si="21"/>
        <v>0</v>
      </c>
      <c r="BO299" s="30">
        <f t="shared" si="22"/>
        <v>0</v>
      </c>
      <c r="BP299" s="31">
        <f t="shared" ca="1" si="23"/>
        <v>-119.72328767123288</v>
      </c>
      <c r="BQ299" s="32">
        <f t="shared" ca="1" si="24"/>
        <v>119.72328767123288</v>
      </c>
      <c r="BR299" s="32"/>
    </row>
    <row r="300" spans="1:70" ht="12" customHeight="1" x14ac:dyDescent="0.25">
      <c r="A300" s="10">
        <f t="shared" si="25"/>
        <v>299</v>
      </c>
      <c r="B300" s="11"/>
      <c r="C300" s="12"/>
      <c r="D300" s="13"/>
      <c r="E300" s="13"/>
      <c r="F300" s="13"/>
      <c r="G300" s="14"/>
      <c r="H300" s="15"/>
      <c r="I300" s="27"/>
      <c r="J300" s="17"/>
      <c r="K300" s="17"/>
      <c r="L300" s="17"/>
      <c r="M300" s="17"/>
      <c r="N300" s="17"/>
      <c r="O300" s="17"/>
      <c r="P300" s="10" t="str">
        <f>VLOOKUP(J300,'Offence Database'!$A$7:$B$1360,2, )</f>
        <v>-</v>
      </c>
      <c r="Q300" s="10" t="str">
        <f>VLOOKUP(K300,'Offence Database'!$A$7:$B$1360,2, )</f>
        <v>-</v>
      </c>
      <c r="R300" s="10" t="str">
        <f>VLOOKUP(L300,'Offence Database'!$A$7:$B$1360,2, )</f>
        <v>-</v>
      </c>
      <c r="S300" s="10" t="str">
        <f>VLOOKUP(M300,'Offence Database'!$A$7:$B$1360,2, )</f>
        <v>-</v>
      </c>
      <c r="T300" s="10" t="str">
        <f>VLOOKUP(N300,'Offence Database'!$A$7:$B$1360,2, )</f>
        <v>-</v>
      </c>
      <c r="U300" s="10" t="str">
        <f>VLOOKUP(O300,'Offence Database'!$A$7:$B$1360,2, )</f>
        <v>-</v>
      </c>
      <c r="V300" s="10" t="str">
        <f>VLOOKUP(J300,'Offence Database'!$A$7:$C$1360,3, )</f>
        <v>-</v>
      </c>
      <c r="W300" s="10" t="str">
        <f>VLOOKUP(K300,'Offence Database'!$A$7:$C$1360,3, )</f>
        <v>-</v>
      </c>
      <c r="X300" s="10" t="str">
        <f>VLOOKUP(L300,'Offence Database'!$A$7:$C$1360,3, )</f>
        <v>-</v>
      </c>
      <c r="Y300" s="10" t="str">
        <f>VLOOKUP(M300,'Offence Database'!$A$7:$C$1360,3, )</f>
        <v>-</v>
      </c>
      <c r="Z300" s="10" t="str">
        <f>VLOOKUP(N300,'Offence Database'!$A$7:$C$1360,3, )</f>
        <v>-</v>
      </c>
      <c r="AA300" s="10" t="str">
        <f>VLOOKUP(O300,'Offence Database'!$A$7:$C$1360,3, )</f>
        <v>-</v>
      </c>
      <c r="AB300" s="10">
        <f t="shared" ref="AB300:AG300" si="620">IF(V300="Non-Bailable",$AB$1,$AC$1)</f>
        <v>0</v>
      </c>
      <c r="AC300" s="10">
        <f t="shared" si="620"/>
        <v>0</v>
      </c>
      <c r="AD300" s="10">
        <f t="shared" si="620"/>
        <v>0</v>
      </c>
      <c r="AE300" s="10">
        <f t="shared" si="620"/>
        <v>0</v>
      </c>
      <c r="AF300" s="10">
        <f t="shared" si="620"/>
        <v>0</v>
      </c>
      <c r="AG300" s="10">
        <f t="shared" si="620"/>
        <v>0</v>
      </c>
      <c r="AH300" s="10">
        <f t="shared" si="1"/>
        <v>0</v>
      </c>
      <c r="AI300" s="17" t="str">
        <f t="shared" si="2"/>
        <v>Bailable</v>
      </c>
      <c r="AJ300" s="10" t="str">
        <f>VLOOKUP(J300,'Offence Database'!$A$7:$D$1360,4, )</f>
        <v>-</v>
      </c>
      <c r="AK300" s="10" t="str">
        <f>VLOOKUP(K300,'Offence Database'!$A$7:$D$1360,4, )</f>
        <v>-</v>
      </c>
      <c r="AL300" s="10" t="str">
        <f>VLOOKUP(L300,'Offence Database'!$A$7:$D$1360,4, )</f>
        <v>-</v>
      </c>
      <c r="AM300" s="10" t="str">
        <f>VLOOKUP(M300,'Offence Database'!$A$7:$D$1360,4, )</f>
        <v>-</v>
      </c>
      <c r="AN300" s="10" t="str">
        <f>VLOOKUP(N300,'Offence Database'!$A$7:$D$1360,4, )</f>
        <v>-</v>
      </c>
      <c r="AO300" s="10" t="str">
        <f>VLOOKUP(O300,'Offence Database'!$A$7:$D$1360,4, )</f>
        <v>-</v>
      </c>
      <c r="AP300" s="10">
        <f t="shared" ref="AP300:AU300" si="621">IF(AJ300="Non-Compoundable",$AB$1,$AC$1)</f>
        <v>0</v>
      </c>
      <c r="AQ300" s="10">
        <f t="shared" si="621"/>
        <v>0</v>
      </c>
      <c r="AR300" s="10">
        <f t="shared" si="621"/>
        <v>0</v>
      </c>
      <c r="AS300" s="10">
        <f t="shared" si="621"/>
        <v>0</v>
      </c>
      <c r="AT300" s="10">
        <f t="shared" si="621"/>
        <v>0</v>
      </c>
      <c r="AU300" s="10">
        <f t="shared" si="621"/>
        <v>0</v>
      </c>
      <c r="AV300" s="10">
        <f t="shared" si="4"/>
        <v>0</v>
      </c>
      <c r="AW300" s="17" t="str">
        <f t="shared" si="5"/>
        <v>Compoundable</v>
      </c>
      <c r="AX300" s="24"/>
      <c r="AY300" s="26">
        <f t="shared" si="6"/>
        <v>2</v>
      </c>
      <c r="AZ300" s="27">
        <f t="shared" si="7"/>
        <v>60</v>
      </c>
      <c r="BA300" s="28">
        <f t="shared" si="8"/>
        <v>0</v>
      </c>
      <c r="BB300" s="28">
        <f t="shared" ca="1" si="9"/>
        <v>0</v>
      </c>
      <c r="BC300" s="29" t="str">
        <f t="shared" si="10"/>
        <v>YES</v>
      </c>
      <c r="BD300" s="10" t="str">
        <f t="shared" si="11"/>
        <v>YES</v>
      </c>
      <c r="BE300" s="29" t="str">
        <f t="shared" ca="1" si="12"/>
        <v>NO</v>
      </c>
      <c r="BF300" s="29" t="str">
        <f t="shared" ca="1" si="13"/>
        <v>YES</v>
      </c>
      <c r="BG300" s="29" t="str">
        <f t="shared" ca="1" si="14"/>
        <v>YES</v>
      </c>
      <c r="BH300" s="29" t="str">
        <f t="shared" ca="1" si="15"/>
        <v>YES</v>
      </c>
      <c r="BI300" s="10">
        <f t="shared" ca="1" si="16"/>
        <v>1</v>
      </c>
      <c r="BJ300" s="28">
        <f t="shared" si="17"/>
        <v>0</v>
      </c>
      <c r="BK300" s="30">
        <f t="shared" si="18"/>
        <v>0</v>
      </c>
      <c r="BL300" s="31">
        <f t="shared" ca="1" si="19"/>
        <v>-119.72328767123288</v>
      </c>
      <c r="BM300" s="28">
        <f t="shared" si="20"/>
        <v>0</v>
      </c>
      <c r="BN300" s="28">
        <f t="shared" si="21"/>
        <v>0</v>
      </c>
      <c r="BO300" s="30">
        <f t="shared" si="22"/>
        <v>0</v>
      </c>
      <c r="BP300" s="31">
        <f t="shared" ca="1" si="23"/>
        <v>-119.72328767123288</v>
      </c>
      <c r="BQ300" s="32">
        <f t="shared" ca="1" si="24"/>
        <v>119.72328767123288</v>
      </c>
      <c r="BR300" s="32"/>
    </row>
    <row r="301" spans="1:70" ht="12" customHeight="1" x14ac:dyDescent="0.25">
      <c r="A301" s="10">
        <f t="shared" si="25"/>
        <v>300</v>
      </c>
      <c r="B301" s="11"/>
      <c r="C301" s="12"/>
      <c r="D301" s="13"/>
      <c r="E301" s="13"/>
      <c r="F301" s="13"/>
      <c r="G301" s="14"/>
      <c r="H301" s="15"/>
      <c r="I301" s="27"/>
      <c r="J301" s="17"/>
      <c r="K301" s="17"/>
      <c r="L301" s="17"/>
      <c r="M301" s="17"/>
      <c r="N301" s="17"/>
      <c r="O301" s="17"/>
      <c r="P301" s="10" t="str">
        <f>VLOOKUP(J301,'Offence Database'!$A$7:$B$1360,2, )</f>
        <v>-</v>
      </c>
      <c r="Q301" s="10" t="str">
        <f>VLOOKUP(K301,'Offence Database'!$A$7:$B$1360,2, )</f>
        <v>-</v>
      </c>
      <c r="R301" s="10" t="str">
        <f>VLOOKUP(L301,'Offence Database'!$A$7:$B$1360,2, )</f>
        <v>-</v>
      </c>
      <c r="S301" s="10" t="str">
        <f>VLOOKUP(M301,'Offence Database'!$A$7:$B$1360,2, )</f>
        <v>-</v>
      </c>
      <c r="T301" s="10" t="str">
        <f>VLOOKUP(N301,'Offence Database'!$A$7:$B$1360,2, )</f>
        <v>-</v>
      </c>
      <c r="U301" s="10" t="str">
        <f>VLOOKUP(O301,'Offence Database'!$A$7:$B$1360,2, )</f>
        <v>-</v>
      </c>
      <c r="V301" s="10" t="str">
        <f>VLOOKUP(J301,'Offence Database'!$A$7:$C$1360,3, )</f>
        <v>-</v>
      </c>
      <c r="W301" s="10" t="str">
        <f>VLOOKUP(K301,'Offence Database'!$A$7:$C$1360,3, )</f>
        <v>-</v>
      </c>
      <c r="X301" s="10" t="str">
        <f>VLOOKUP(L301,'Offence Database'!$A$7:$C$1360,3, )</f>
        <v>-</v>
      </c>
      <c r="Y301" s="10" t="str">
        <f>VLOOKUP(M301,'Offence Database'!$A$7:$C$1360,3, )</f>
        <v>-</v>
      </c>
      <c r="Z301" s="10" t="str">
        <f>VLOOKUP(N301,'Offence Database'!$A$7:$C$1360,3, )</f>
        <v>-</v>
      </c>
      <c r="AA301" s="10" t="str">
        <f>VLOOKUP(O301,'Offence Database'!$A$7:$C$1360,3, )</f>
        <v>-</v>
      </c>
      <c r="AB301" s="10">
        <f t="shared" ref="AB301:AG301" si="622">IF(V301="Non-Bailable",$AB$1,$AC$1)</f>
        <v>0</v>
      </c>
      <c r="AC301" s="10">
        <f t="shared" si="622"/>
        <v>0</v>
      </c>
      <c r="AD301" s="10">
        <f t="shared" si="622"/>
        <v>0</v>
      </c>
      <c r="AE301" s="10">
        <f t="shared" si="622"/>
        <v>0</v>
      </c>
      <c r="AF301" s="10">
        <f t="shared" si="622"/>
        <v>0</v>
      </c>
      <c r="AG301" s="10">
        <f t="shared" si="622"/>
        <v>0</v>
      </c>
      <c r="AH301" s="10">
        <f t="shared" si="1"/>
        <v>0</v>
      </c>
      <c r="AI301" s="17" t="str">
        <f t="shared" si="2"/>
        <v>Bailable</v>
      </c>
      <c r="AJ301" s="10" t="str">
        <f>VLOOKUP(J301,'Offence Database'!$A$7:$D$1360,4, )</f>
        <v>-</v>
      </c>
      <c r="AK301" s="10" t="str">
        <f>VLOOKUP(K301,'Offence Database'!$A$7:$D$1360,4, )</f>
        <v>-</v>
      </c>
      <c r="AL301" s="10" t="str">
        <f>VLOOKUP(L301,'Offence Database'!$A$7:$D$1360,4, )</f>
        <v>-</v>
      </c>
      <c r="AM301" s="10" t="str">
        <f>VLOOKUP(M301,'Offence Database'!$A$7:$D$1360,4, )</f>
        <v>-</v>
      </c>
      <c r="AN301" s="10" t="str">
        <f>VLOOKUP(N301,'Offence Database'!$A$7:$D$1360,4, )</f>
        <v>-</v>
      </c>
      <c r="AO301" s="10" t="str">
        <f>VLOOKUP(O301,'Offence Database'!$A$7:$D$1360,4, )</f>
        <v>-</v>
      </c>
      <c r="AP301" s="10">
        <f t="shared" ref="AP301:AU301" si="623">IF(AJ301="Non-Compoundable",$AB$1,$AC$1)</f>
        <v>0</v>
      </c>
      <c r="AQ301" s="10">
        <f t="shared" si="623"/>
        <v>0</v>
      </c>
      <c r="AR301" s="10">
        <f t="shared" si="623"/>
        <v>0</v>
      </c>
      <c r="AS301" s="10">
        <f t="shared" si="623"/>
        <v>0</v>
      </c>
      <c r="AT301" s="10">
        <f t="shared" si="623"/>
        <v>0</v>
      </c>
      <c r="AU301" s="10">
        <f t="shared" si="623"/>
        <v>0</v>
      </c>
      <c r="AV301" s="10">
        <f t="shared" si="4"/>
        <v>0</v>
      </c>
      <c r="AW301" s="17" t="str">
        <f t="shared" si="5"/>
        <v>Compoundable</v>
      </c>
      <c r="AX301" s="24"/>
      <c r="AY301" s="26">
        <f t="shared" si="6"/>
        <v>2</v>
      </c>
      <c r="AZ301" s="27">
        <f t="shared" si="7"/>
        <v>60</v>
      </c>
      <c r="BA301" s="28">
        <f t="shared" si="8"/>
        <v>0</v>
      </c>
      <c r="BB301" s="28">
        <f t="shared" ca="1" si="9"/>
        <v>0</v>
      </c>
      <c r="BC301" s="29" t="str">
        <f t="shared" si="10"/>
        <v>YES</v>
      </c>
      <c r="BD301" s="10" t="str">
        <f t="shared" si="11"/>
        <v>YES</v>
      </c>
      <c r="BE301" s="29" t="str">
        <f t="shared" ca="1" si="12"/>
        <v>NO</v>
      </c>
      <c r="BF301" s="29" t="str">
        <f t="shared" ca="1" si="13"/>
        <v>YES</v>
      </c>
      <c r="BG301" s="29" t="str">
        <f t="shared" ca="1" si="14"/>
        <v>YES</v>
      </c>
      <c r="BH301" s="29" t="str">
        <f t="shared" ca="1" si="15"/>
        <v>YES</v>
      </c>
      <c r="BI301" s="10">
        <f t="shared" ca="1" si="16"/>
        <v>1</v>
      </c>
      <c r="BJ301" s="28">
        <f t="shared" si="17"/>
        <v>0</v>
      </c>
      <c r="BK301" s="30">
        <f t="shared" si="18"/>
        <v>0</v>
      </c>
      <c r="BL301" s="31">
        <f t="shared" ca="1" si="19"/>
        <v>-119.72328767123288</v>
      </c>
      <c r="BM301" s="28">
        <f t="shared" si="20"/>
        <v>0</v>
      </c>
      <c r="BN301" s="28">
        <f t="shared" si="21"/>
        <v>0</v>
      </c>
      <c r="BO301" s="30">
        <f t="shared" si="22"/>
        <v>0</v>
      </c>
      <c r="BP301" s="31">
        <f t="shared" ca="1" si="23"/>
        <v>-119.72328767123288</v>
      </c>
      <c r="BQ301" s="32">
        <f t="shared" ca="1" si="24"/>
        <v>119.72328767123288</v>
      </c>
      <c r="BR301" s="32"/>
    </row>
    <row r="302" spans="1:70" ht="12" customHeight="1" x14ac:dyDescent="0.25">
      <c r="A302" s="10">
        <f t="shared" si="25"/>
        <v>301</v>
      </c>
      <c r="B302" s="11"/>
      <c r="C302" s="12"/>
      <c r="D302" s="13"/>
      <c r="E302" s="13"/>
      <c r="F302" s="13"/>
      <c r="G302" s="14"/>
      <c r="H302" s="15"/>
      <c r="I302" s="27"/>
      <c r="J302" s="17"/>
      <c r="K302" s="17"/>
      <c r="L302" s="17"/>
      <c r="M302" s="17"/>
      <c r="N302" s="17"/>
      <c r="O302" s="17"/>
      <c r="P302" s="10" t="str">
        <f>VLOOKUP(J302,'Offence Database'!$A$7:$B$1360,2, )</f>
        <v>-</v>
      </c>
      <c r="Q302" s="10" t="str">
        <f>VLOOKUP(K302,'Offence Database'!$A$7:$B$1360,2, )</f>
        <v>-</v>
      </c>
      <c r="R302" s="10" t="str">
        <f>VLOOKUP(L302,'Offence Database'!$A$7:$B$1360,2, )</f>
        <v>-</v>
      </c>
      <c r="S302" s="10" t="str">
        <f>VLOOKUP(M302,'Offence Database'!$A$7:$B$1360,2, )</f>
        <v>-</v>
      </c>
      <c r="T302" s="10" t="str">
        <f>VLOOKUP(N302,'Offence Database'!$A$7:$B$1360,2, )</f>
        <v>-</v>
      </c>
      <c r="U302" s="10" t="str">
        <f>VLOOKUP(O302,'Offence Database'!$A$7:$B$1360,2, )</f>
        <v>-</v>
      </c>
      <c r="V302" s="10" t="str">
        <f>VLOOKUP(J302,'Offence Database'!$A$7:$C$1360,3, )</f>
        <v>-</v>
      </c>
      <c r="W302" s="10" t="str">
        <f>VLOOKUP(K302,'Offence Database'!$A$7:$C$1360,3, )</f>
        <v>-</v>
      </c>
      <c r="X302" s="10" t="str">
        <f>VLOOKUP(L302,'Offence Database'!$A$7:$C$1360,3, )</f>
        <v>-</v>
      </c>
      <c r="Y302" s="10" t="str">
        <f>VLOOKUP(M302,'Offence Database'!$A$7:$C$1360,3, )</f>
        <v>-</v>
      </c>
      <c r="Z302" s="10" t="str">
        <f>VLOOKUP(N302,'Offence Database'!$A$7:$C$1360,3, )</f>
        <v>-</v>
      </c>
      <c r="AA302" s="10" t="str">
        <f>VLOOKUP(O302,'Offence Database'!$A$7:$C$1360,3, )</f>
        <v>-</v>
      </c>
      <c r="AB302" s="10">
        <f t="shared" ref="AB302:AG302" si="624">IF(V302="Non-Bailable",$AB$1,$AC$1)</f>
        <v>0</v>
      </c>
      <c r="AC302" s="10">
        <f t="shared" si="624"/>
        <v>0</v>
      </c>
      <c r="AD302" s="10">
        <f t="shared" si="624"/>
        <v>0</v>
      </c>
      <c r="AE302" s="10">
        <f t="shared" si="624"/>
        <v>0</v>
      </c>
      <c r="AF302" s="10">
        <f t="shared" si="624"/>
        <v>0</v>
      </c>
      <c r="AG302" s="10">
        <f t="shared" si="624"/>
        <v>0</v>
      </c>
      <c r="AH302" s="10">
        <f t="shared" si="1"/>
        <v>0</v>
      </c>
      <c r="AI302" s="17" t="str">
        <f t="shared" si="2"/>
        <v>Bailable</v>
      </c>
      <c r="AJ302" s="10" t="str">
        <f>VLOOKUP(J302,'Offence Database'!$A$7:$D$1360,4, )</f>
        <v>-</v>
      </c>
      <c r="AK302" s="10" t="str">
        <f>VLOOKUP(K302,'Offence Database'!$A$7:$D$1360,4, )</f>
        <v>-</v>
      </c>
      <c r="AL302" s="10" t="str">
        <f>VLOOKUP(L302,'Offence Database'!$A$7:$D$1360,4, )</f>
        <v>-</v>
      </c>
      <c r="AM302" s="10" t="str">
        <f>VLOOKUP(M302,'Offence Database'!$A$7:$D$1360,4, )</f>
        <v>-</v>
      </c>
      <c r="AN302" s="10" t="str">
        <f>VLOOKUP(N302,'Offence Database'!$A$7:$D$1360,4, )</f>
        <v>-</v>
      </c>
      <c r="AO302" s="10" t="str">
        <f>VLOOKUP(O302,'Offence Database'!$A$7:$D$1360,4, )</f>
        <v>-</v>
      </c>
      <c r="AP302" s="10">
        <f t="shared" ref="AP302:AU302" si="625">IF(AJ302="Non-Compoundable",$AB$1,$AC$1)</f>
        <v>0</v>
      </c>
      <c r="AQ302" s="10">
        <f t="shared" si="625"/>
        <v>0</v>
      </c>
      <c r="AR302" s="10">
        <f t="shared" si="625"/>
        <v>0</v>
      </c>
      <c r="AS302" s="10">
        <f t="shared" si="625"/>
        <v>0</v>
      </c>
      <c r="AT302" s="10">
        <f t="shared" si="625"/>
        <v>0</v>
      </c>
      <c r="AU302" s="10">
        <f t="shared" si="625"/>
        <v>0</v>
      </c>
      <c r="AV302" s="10">
        <f t="shared" si="4"/>
        <v>0</v>
      </c>
      <c r="AW302" s="17" t="str">
        <f t="shared" si="5"/>
        <v>Compoundable</v>
      </c>
      <c r="AX302" s="24"/>
      <c r="AY302" s="26">
        <f t="shared" si="6"/>
        <v>2</v>
      </c>
      <c r="AZ302" s="27">
        <f t="shared" si="7"/>
        <v>60</v>
      </c>
      <c r="BA302" s="28">
        <f t="shared" si="8"/>
        <v>0</v>
      </c>
      <c r="BB302" s="28">
        <f t="shared" ca="1" si="9"/>
        <v>0</v>
      </c>
      <c r="BC302" s="29" t="str">
        <f t="shared" si="10"/>
        <v>YES</v>
      </c>
      <c r="BD302" s="10" t="str">
        <f t="shared" si="11"/>
        <v>YES</v>
      </c>
      <c r="BE302" s="29" t="str">
        <f t="shared" ca="1" si="12"/>
        <v>NO</v>
      </c>
      <c r="BF302" s="29" t="str">
        <f t="shared" ca="1" si="13"/>
        <v>YES</v>
      </c>
      <c r="BG302" s="29" t="str">
        <f t="shared" ca="1" si="14"/>
        <v>YES</v>
      </c>
      <c r="BH302" s="29" t="str">
        <f t="shared" ca="1" si="15"/>
        <v>YES</v>
      </c>
      <c r="BI302" s="10">
        <f t="shared" ca="1" si="16"/>
        <v>1</v>
      </c>
      <c r="BJ302" s="28">
        <f t="shared" si="17"/>
        <v>0</v>
      </c>
      <c r="BK302" s="30">
        <f t="shared" si="18"/>
        <v>0</v>
      </c>
      <c r="BL302" s="31">
        <f t="shared" ca="1" si="19"/>
        <v>-119.72328767123288</v>
      </c>
      <c r="BM302" s="28">
        <f t="shared" si="20"/>
        <v>0</v>
      </c>
      <c r="BN302" s="28">
        <f t="shared" si="21"/>
        <v>0</v>
      </c>
      <c r="BO302" s="30">
        <f t="shared" si="22"/>
        <v>0</v>
      </c>
      <c r="BP302" s="31">
        <f t="shared" ca="1" si="23"/>
        <v>-119.72328767123288</v>
      </c>
      <c r="BQ302" s="32">
        <f t="shared" ca="1" si="24"/>
        <v>119.72328767123288</v>
      </c>
      <c r="BR302" s="32"/>
    </row>
    <row r="303" spans="1:70" ht="12" customHeight="1" x14ac:dyDescent="0.25">
      <c r="A303" s="10">
        <f t="shared" si="25"/>
        <v>302</v>
      </c>
      <c r="B303" s="11"/>
      <c r="C303" s="12"/>
      <c r="D303" s="13"/>
      <c r="E303" s="13"/>
      <c r="F303" s="13"/>
      <c r="G303" s="14"/>
      <c r="H303" s="15"/>
      <c r="I303" s="27"/>
      <c r="J303" s="17"/>
      <c r="K303" s="17"/>
      <c r="L303" s="17"/>
      <c r="M303" s="17"/>
      <c r="N303" s="17"/>
      <c r="O303" s="17"/>
      <c r="P303" s="10" t="str">
        <f>VLOOKUP(J303,'Offence Database'!$A$7:$B$1360,2, )</f>
        <v>-</v>
      </c>
      <c r="Q303" s="10" t="str">
        <f>VLOOKUP(K303,'Offence Database'!$A$7:$B$1360,2, )</f>
        <v>-</v>
      </c>
      <c r="R303" s="10" t="str">
        <f>VLOOKUP(L303,'Offence Database'!$A$7:$B$1360,2, )</f>
        <v>-</v>
      </c>
      <c r="S303" s="10" t="str">
        <f>VLOOKUP(M303,'Offence Database'!$A$7:$B$1360,2, )</f>
        <v>-</v>
      </c>
      <c r="T303" s="10" t="str">
        <f>VLOOKUP(N303,'Offence Database'!$A$7:$B$1360,2, )</f>
        <v>-</v>
      </c>
      <c r="U303" s="10" t="str">
        <f>VLOOKUP(O303,'Offence Database'!$A$7:$B$1360,2, )</f>
        <v>-</v>
      </c>
      <c r="V303" s="10" t="str">
        <f>VLOOKUP(J303,'Offence Database'!$A$7:$C$1360,3, )</f>
        <v>-</v>
      </c>
      <c r="W303" s="10" t="str">
        <f>VLOOKUP(K303,'Offence Database'!$A$7:$C$1360,3, )</f>
        <v>-</v>
      </c>
      <c r="X303" s="10" t="str">
        <f>VLOOKUP(L303,'Offence Database'!$A$7:$C$1360,3, )</f>
        <v>-</v>
      </c>
      <c r="Y303" s="10" t="str">
        <f>VLOOKUP(M303,'Offence Database'!$A$7:$C$1360,3, )</f>
        <v>-</v>
      </c>
      <c r="Z303" s="10" t="str">
        <f>VLOOKUP(N303,'Offence Database'!$A$7:$C$1360,3, )</f>
        <v>-</v>
      </c>
      <c r="AA303" s="10" t="str">
        <f>VLOOKUP(O303,'Offence Database'!$A$7:$C$1360,3, )</f>
        <v>-</v>
      </c>
      <c r="AB303" s="10">
        <f t="shared" ref="AB303:AG303" si="626">IF(V303="Non-Bailable",$AB$1,$AC$1)</f>
        <v>0</v>
      </c>
      <c r="AC303" s="10">
        <f t="shared" si="626"/>
        <v>0</v>
      </c>
      <c r="AD303" s="10">
        <f t="shared" si="626"/>
        <v>0</v>
      </c>
      <c r="AE303" s="10">
        <f t="shared" si="626"/>
        <v>0</v>
      </c>
      <c r="AF303" s="10">
        <f t="shared" si="626"/>
        <v>0</v>
      </c>
      <c r="AG303" s="10">
        <f t="shared" si="626"/>
        <v>0</v>
      </c>
      <c r="AH303" s="10">
        <f t="shared" si="1"/>
        <v>0</v>
      </c>
      <c r="AI303" s="17" t="str">
        <f t="shared" si="2"/>
        <v>Bailable</v>
      </c>
      <c r="AJ303" s="10" t="str">
        <f>VLOOKUP(J303,'Offence Database'!$A$7:$D$1360,4, )</f>
        <v>-</v>
      </c>
      <c r="AK303" s="10" t="str">
        <f>VLOOKUP(K303,'Offence Database'!$A$7:$D$1360,4, )</f>
        <v>-</v>
      </c>
      <c r="AL303" s="10" t="str">
        <f>VLOOKUP(L303,'Offence Database'!$A$7:$D$1360,4, )</f>
        <v>-</v>
      </c>
      <c r="AM303" s="10" t="str">
        <f>VLOOKUP(M303,'Offence Database'!$A$7:$D$1360,4, )</f>
        <v>-</v>
      </c>
      <c r="AN303" s="10" t="str">
        <f>VLOOKUP(N303,'Offence Database'!$A$7:$D$1360,4, )</f>
        <v>-</v>
      </c>
      <c r="AO303" s="10" t="str">
        <f>VLOOKUP(O303,'Offence Database'!$A$7:$D$1360,4, )</f>
        <v>-</v>
      </c>
      <c r="AP303" s="10">
        <f t="shared" ref="AP303:AU303" si="627">IF(AJ303="Non-Compoundable",$AB$1,$AC$1)</f>
        <v>0</v>
      </c>
      <c r="AQ303" s="10">
        <f t="shared" si="627"/>
        <v>0</v>
      </c>
      <c r="AR303" s="10">
        <f t="shared" si="627"/>
        <v>0</v>
      </c>
      <c r="AS303" s="10">
        <f t="shared" si="627"/>
        <v>0</v>
      </c>
      <c r="AT303" s="10">
        <f t="shared" si="627"/>
        <v>0</v>
      </c>
      <c r="AU303" s="10">
        <f t="shared" si="627"/>
        <v>0</v>
      </c>
      <c r="AV303" s="10">
        <f t="shared" si="4"/>
        <v>0</v>
      </c>
      <c r="AW303" s="17" t="str">
        <f t="shared" si="5"/>
        <v>Compoundable</v>
      </c>
      <c r="AX303" s="24"/>
      <c r="AY303" s="26">
        <f t="shared" si="6"/>
        <v>2</v>
      </c>
      <c r="AZ303" s="27">
        <f t="shared" si="7"/>
        <v>60</v>
      </c>
      <c r="BA303" s="28">
        <f t="shared" si="8"/>
        <v>0</v>
      </c>
      <c r="BB303" s="28">
        <f t="shared" ca="1" si="9"/>
        <v>0</v>
      </c>
      <c r="BC303" s="29" t="str">
        <f t="shared" si="10"/>
        <v>YES</v>
      </c>
      <c r="BD303" s="10" t="str">
        <f t="shared" si="11"/>
        <v>YES</v>
      </c>
      <c r="BE303" s="29" t="str">
        <f t="shared" ca="1" si="12"/>
        <v>NO</v>
      </c>
      <c r="BF303" s="29" t="str">
        <f t="shared" ca="1" si="13"/>
        <v>YES</v>
      </c>
      <c r="BG303" s="29" t="str">
        <f t="shared" ca="1" si="14"/>
        <v>YES</v>
      </c>
      <c r="BH303" s="29" t="str">
        <f t="shared" ca="1" si="15"/>
        <v>YES</v>
      </c>
      <c r="BI303" s="10">
        <f t="shared" ca="1" si="16"/>
        <v>1</v>
      </c>
      <c r="BJ303" s="28">
        <f t="shared" si="17"/>
        <v>0</v>
      </c>
      <c r="BK303" s="30">
        <f t="shared" si="18"/>
        <v>0</v>
      </c>
      <c r="BL303" s="31">
        <f t="shared" ca="1" si="19"/>
        <v>-119.72328767123288</v>
      </c>
      <c r="BM303" s="28">
        <f t="shared" si="20"/>
        <v>0</v>
      </c>
      <c r="BN303" s="28">
        <f t="shared" si="21"/>
        <v>0</v>
      </c>
      <c r="BO303" s="30">
        <f t="shared" si="22"/>
        <v>0</v>
      </c>
      <c r="BP303" s="31">
        <f t="shared" ca="1" si="23"/>
        <v>-119.72328767123288</v>
      </c>
      <c r="BQ303" s="32">
        <f t="shared" ca="1" si="24"/>
        <v>119.72328767123288</v>
      </c>
      <c r="BR303" s="32"/>
    </row>
    <row r="304" spans="1:70" ht="12" customHeight="1" x14ac:dyDescent="0.25">
      <c r="A304" s="10">
        <f t="shared" si="25"/>
        <v>303</v>
      </c>
      <c r="B304" s="11"/>
      <c r="C304" s="12"/>
      <c r="D304" s="13"/>
      <c r="E304" s="13"/>
      <c r="F304" s="13"/>
      <c r="G304" s="14"/>
      <c r="H304" s="15"/>
      <c r="I304" s="27"/>
      <c r="J304" s="17"/>
      <c r="K304" s="17"/>
      <c r="L304" s="17"/>
      <c r="M304" s="17"/>
      <c r="N304" s="17"/>
      <c r="O304" s="17"/>
      <c r="P304" s="10" t="str">
        <f>VLOOKUP(J304,'Offence Database'!$A$7:$B$1360,2, )</f>
        <v>-</v>
      </c>
      <c r="Q304" s="10" t="str">
        <f>VLOOKUP(K304,'Offence Database'!$A$7:$B$1360,2, )</f>
        <v>-</v>
      </c>
      <c r="R304" s="10" t="str">
        <f>VLOOKUP(L304,'Offence Database'!$A$7:$B$1360,2, )</f>
        <v>-</v>
      </c>
      <c r="S304" s="10" t="str">
        <f>VLOOKUP(M304,'Offence Database'!$A$7:$B$1360,2, )</f>
        <v>-</v>
      </c>
      <c r="T304" s="10" t="str">
        <f>VLOOKUP(N304,'Offence Database'!$A$7:$B$1360,2, )</f>
        <v>-</v>
      </c>
      <c r="U304" s="10" t="str">
        <f>VLOOKUP(O304,'Offence Database'!$A$7:$B$1360,2, )</f>
        <v>-</v>
      </c>
      <c r="V304" s="10" t="str">
        <f>VLOOKUP(J304,'Offence Database'!$A$7:$C$1360,3, )</f>
        <v>-</v>
      </c>
      <c r="W304" s="10" t="str">
        <f>VLOOKUP(K304,'Offence Database'!$A$7:$C$1360,3, )</f>
        <v>-</v>
      </c>
      <c r="X304" s="10" t="str">
        <f>VLOOKUP(L304,'Offence Database'!$A$7:$C$1360,3, )</f>
        <v>-</v>
      </c>
      <c r="Y304" s="10" t="str">
        <f>VLOOKUP(M304,'Offence Database'!$A$7:$C$1360,3, )</f>
        <v>-</v>
      </c>
      <c r="Z304" s="10" t="str">
        <f>VLOOKUP(N304,'Offence Database'!$A$7:$C$1360,3, )</f>
        <v>-</v>
      </c>
      <c r="AA304" s="10" t="str">
        <f>VLOOKUP(O304,'Offence Database'!$A$7:$C$1360,3, )</f>
        <v>-</v>
      </c>
      <c r="AB304" s="10">
        <f t="shared" ref="AB304:AG304" si="628">IF(V304="Non-Bailable",$AB$1,$AC$1)</f>
        <v>0</v>
      </c>
      <c r="AC304" s="10">
        <f t="shared" si="628"/>
        <v>0</v>
      </c>
      <c r="AD304" s="10">
        <f t="shared" si="628"/>
        <v>0</v>
      </c>
      <c r="AE304" s="10">
        <f t="shared" si="628"/>
        <v>0</v>
      </c>
      <c r="AF304" s="10">
        <f t="shared" si="628"/>
        <v>0</v>
      </c>
      <c r="AG304" s="10">
        <f t="shared" si="628"/>
        <v>0</v>
      </c>
      <c r="AH304" s="10">
        <f t="shared" si="1"/>
        <v>0</v>
      </c>
      <c r="AI304" s="17" t="str">
        <f t="shared" si="2"/>
        <v>Bailable</v>
      </c>
      <c r="AJ304" s="10" t="str">
        <f>VLOOKUP(J304,'Offence Database'!$A$7:$D$1360,4, )</f>
        <v>-</v>
      </c>
      <c r="AK304" s="10" t="str">
        <f>VLOOKUP(K304,'Offence Database'!$A$7:$D$1360,4, )</f>
        <v>-</v>
      </c>
      <c r="AL304" s="10" t="str">
        <f>VLOOKUP(L304,'Offence Database'!$A$7:$D$1360,4, )</f>
        <v>-</v>
      </c>
      <c r="AM304" s="10" t="str">
        <f>VLOOKUP(M304,'Offence Database'!$A$7:$D$1360,4, )</f>
        <v>-</v>
      </c>
      <c r="AN304" s="10" t="str">
        <f>VLOOKUP(N304,'Offence Database'!$A$7:$D$1360,4, )</f>
        <v>-</v>
      </c>
      <c r="AO304" s="10" t="str">
        <f>VLOOKUP(O304,'Offence Database'!$A$7:$D$1360,4, )</f>
        <v>-</v>
      </c>
      <c r="AP304" s="10">
        <f t="shared" ref="AP304:AU304" si="629">IF(AJ304="Non-Compoundable",$AB$1,$AC$1)</f>
        <v>0</v>
      </c>
      <c r="AQ304" s="10">
        <f t="shared" si="629"/>
        <v>0</v>
      </c>
      <c r="AR304" s="10">
        <f t="shared" si="629"/>
        <v>0</v>
      </c>
      <c r="AS304" s="10">
        <f t="shared" si="629"/>
        <v>0</v>
      </c>
      <c r="AT304" s="10">
        <f t="shared" si="629"/>
        <v>0</v>
      </c>
      <c r="AU304" s="10">
        <f t="shared" si="629"/>
        <v>0</v>
      </c>
      <c r="AV304" s="10">
        <f t="shared" si="4"/>
        <v>0</v>
      </c>
      <c r="AW304" s="17" t="str">
        <f t="shared" si="5"/>
        <v>Compoundable</v>
      </c>
      <c r="AX304" s="24"/>
      <c r="AY304" s="26">
        <f t="shared" si="6"/>
        <v>2</v>
      </c>
      <c r="AZ304" s="27">
        <f t="shared" si="7"/>
        <v>60</v>
      </c>
      <c r="BA304" s="28">
        <f t="shared" si="8"/>
        <v>0</v>
      </c>
      <c r="BB304" s="28">
        <f t="shared" ca="1" si="9"/>
        <v>0</v>
      </c>
      <c r="BC304" s="29" t="str">
        <f t="shared" si="10"/>
        <v>YES</v>
      </c>
      <c r="BD304" s="10" t="str">
        <f t="shared" si="11"/>
        <v>YES</v>
      </c>
      <c r="BE304" s="29" t="str">
        <f t="shared" ca="1" si="12"/>
        <v>NO</v>
      </c>
      <c r="BF304" s="29" t="str">
        <f t="shared" ca="1" si="13"/>
        <v>YES</v>
      </c>
      <c r="BG304" s="29" t="str">
        <f t="shared" ca="1" si="14"/>
        <v>YES</v>
      </c>
      <c r="BH304" s="29" t="str">
        <f t="shared" ca="1" si="15"/>
        <v>YES</v>
      </c>
      <c r="BI304" s="10">
        <f t="shared" ca="1" si="16"/>
        <v>1</v>
      </c>
      <c r="BJ304" s="28">
        <f t="shared" si="17"/>
        <v>0</v>
      </c>
      <c r="BK304" s="30">
        <f t="shared" si="18"/>
        <v>0</v>
      </c>
      <c r="BL304" s="31">
        <f t="shared" ca="1" si="19"/>
        <v>-119.72328767123288</v>
      </c>
      <c r="BM304" s="28">
        <f t="shared" si="20"/>
        <v>0</v>
      </c>
      <c r="BN304" s="28">
        <f t="shared" si="21"/>
        <v>0</v>
      </c>
      <c r="BO304" s="30">
        <f t="shared" si="22"/>
        <v>0</v>
      </c>
      <c r="BP304" s="31">
        <f t="shared" ca="1" si="23"/>
        <v>-119.72328767123288</v>
      </c>
      <c r="BQ304" s="32">
        <f t="shared" ca="1" si="24"/>
        <v>119.72328767123288</v>
      </c>
      <c r="BR304" s="32"/>
    </row>
    <row r="305" spans="1:70" ht="12" customHeight="1" x14ac:dyDescent="0.25">
      <c r="A305" s="10">
        <f t="shared" si="25"/>
        <v>304</v>
      </c>
      <c r="B305" s="11"/>
      <c r="C305" s="12"/>
      <c r="D305" s="13"/>
      <c r="E305" s="13"/>
      <c r="F305" s="13"/>
      <c r="G305" s="14"/>
      <c r="H305" s="15"/>
      <c r="I305" s="27"/>
      <c r="J305" s="17"/>
      <c r="K305" s="17"/>
      <c r="L305" s="17"/>
      <c r="M305" s="17"/>
      <c r="N305" s="17"/>
      <c r="O305" s="17"/>
      <c r="P305" s="10" t="str">
        <f>VLOOKUP(J305,'Offence Database'!$A$7:$B$1360,2, )</f>
        <v>-</v>
      </c>
      <c r="Q305" s="10" t="str">
        <f>VLOOKUP(K305,'Offence Database'!$A$7:$B$1360,2, )</f>
        <v>-</v>
      </c>
      <c r="R305" s="10" t="str">
        <f>VLOOKUP(L305,'Offence Database'!$A$7:$B$1360,2, )</f>
        <v>-</v>
      </c>
      <c r="S305" s="10" t="str">
        <f>VLOOKUP(M305,'Offence Database'!$A$7:$B$1360,2, )</f>
        <v>-</v>
      </c>
      <c r="T305" s="10" t="str">
        <f>VLOOKUP(N305,'Offence Database'!$A$7:$B$1360,2, )</f>
        <v>-</v>
      </c>
      <c r="U305" s="10" t="str">
        <f>VLOOKUP(O305,'Offence Database'!$A$7:$B$1360,2, )</f>
        <v>-</v>
      </c>
      <c r="V305" s="10" t="str">
        <f>VLOOKUP(J305,'Offence Database'!$A$7:$C$1360,3, )</f>
        <v>-</v>
      </c>
      <c r="W305" s="10" t="str">
        <f>VLOOKUP(K305,'Offence Database'!$A$7:$C$1360,3, )</f>
        <v>-</v>
      </c>
      <c r="X305" s="10" t="str">
        <f>VLOOKUP(L305,'Offence Database'!$A$7:$C$1360,3, )</f>
        <v>-</v>
      </c>
      <c r="Y305" s="10" t="str">
        <f>VLOOKUP(M305,'Offence Database'!$A$7:$C$1360,3, )</f>
        <v>-</v>
      </c>
      <c r="Z305" s="10" t="str">
        <f>VLOOKUP(N305,'Offence Database'!$A$7:$C$1360,3, )</f>
        <v>-</v>
      </c>
      <c r="AA305" s="10" t="str">
        <f>VLOOKUP(O305,'Offence Database'!$A$7:$C$1360,3, )</f>
        <v>-</v>
      </c>
      <c r="AB305" s="10">
        <f t="shared" ref="AB305:AG305" si="630">IF(V305="Non-Bailable",$AB$1,$AC$1)</f>
        <v>0</v>
      </c>
      <c r="AC305" s="10">
        <f t="shared" si="630"/>
        <v>0</v>
      </c>
      <c r="AD305" s="10">
        <f t="shared" si="630"/>
        <v>0</v>
      </c>
      <c r="AE305" s="10">
        <f t="shared" si="630"/>
        <v>0</v>
      </c>
      <c r="AF305" s="10">
        <f t="shared" si="630"/>
        <v>0</v>
      </c>
      <c r="AG305" s="10">
        <f t="shared" si="630"/>
        <v>0</v>
      </c>
      <c r="AH305" s="10">
        <f t="shared" si="1"/>
        <v>0</v>
      </c>
      <c r="AI305" s="17" t="str">
        <f t="shared" si="2"/>
        <v>Bailable</v>
      </c>
      <c r="AJ305" s="10" t="str">
        <f>VLOOKUP(J305,'Offence Database'!$A$7:$D$1360,4, )</f>
        <v>-</v>
      </c>
      <c r="AK305" s="10" t="str">
        <f>VLOOKUP(K305,'Offence Database'!$A$7:$D$1360,4, )</f>
        <v>-</v>
      </c>
      <c r="AL305" s="10" t="str">
        <f>VLOOKUP(L305,'Offence Database'!$A$7:$D$1360,4, )</f>
        <v>-</v>
      </c>
      <c r="AM305" s="10" t="str">
        <f>VLOOKUP(M305,'Offence Database'!$A$7:$D$1360,4, )</f>
        <v>-</v>
      </c>
      <c r="AN305" s="10" t="str">
        <f>VLOOKUP(N305,'Offence Database'!$A$7:$D$1360,4, )</f>
        <v>-</v>
      </c>
      <c r="AO305" s="10" t="str">
        <f>VLOOKUP(O305,'Offence Database'!$A$7:$D$1360,4, )</f>
        <v>-</v>
      </c>
      <c r="AP305" s="10">
        <f t="shared" ref="AP305:AU305" si="631">IF(AJ305="Non-Compoundable",$AB$1,$AC$1)</f>
        <v>0</v>
      </c>
      <c r="AQ305" s="10">
        <f t="shared" si="631"/>
        <v>0</v>
      </c>
      <c r="AR305" s="10">
        <f t="shared" si="631"/>
        <v>0</v>
      </c>
      <c r="AS305" s="10">
        <f t="shared" si="631"/>
        <v>0</v>
      </c>
      <c r="AT305" s="10">
        <f t="shared" si="631"/>
        <v>0</v>
      </c>
      <c r="AU305" s="10">
        <f t="shared" si="631"/>
        <v>0</v>
      </c>
      <c r="AV305" s="10">
        <f t="shared" si="4"/>
        <v>0</v>
      </c>
      <c r="AW305" s="17" t="str">
        <f t="shared" si="5"/>
        <v>Compoundable</v>
      </c>
      <c r="AX305" s="24"/>
      <c r="AY305" s="26">
        <f t="shared" si="6"/>
        <v>2</v>
      </c>
      <c r="AZ305" s="27">
        <f t="shared" si="7"/>
        <v>60</v>
      </c>
      <c r="BA305" s="28">
        <f t="shared" si="8"/>
        <v>0</v>
      </c>
      <c r="BB305" s="28">
        <f t="shared" ca="1" si="9"/>
        <v>0</v>
      </c>
      <c r="BC305" s="29" t="str">
        <f t="shared" si="10"/>
        <v>YES</v>
      </c>
      <c r="BD305" s="10" t="str">
        <f t="shared" si="11"/>
        <v>YES</v>
      </c>
      <c r="BE305" s="29" t="str">
        <f t="shared" ca="1" si="12"/>
        <v>NO</v>
      </c>
      <c r="BF305" s="29" t="str">
        <f t="shared" ca="1" si="13"/>
        <v>YES</v>
      </c>
      <c r="BG305" s="29" t="str">
        <f t="shared" ca="1" si="14"/>
        <v>YES</v>
      </c>
      <c r="BH305" s="29" t="str">
        <f t="shared" ca="1" si="15"/>
        <v>YES</v>
      </c>
      <c r="BI305" s="10">
        <f t="shared" ca="1" si="16"/>
        <v>1</v>
      </c>
      <c r="BJ305" s="28">
        <f t="shared" si="17"/>
        <v>0</v>
      </c>
      <c r="BK305" s="30">
        <f t="shared" si="18"/>
        <v>0</v>
      </c>
      <c r="BL305" s="31">
        <f t="shared" ca="1" si="19"/>
        <v>-119.72328767123288</v>
      </c>
      <c r="BM305" s="28">
        <f t="shared" si="20"/>
        <v>0</v>
      </c>
      <c r="BN305" s="28">
        <f t="shared" si="21"/>
        <v>0</v>
      </c>
      <c r="BO305" s="30">
        <f t="shared" si="22"/>
        <v>0</v>
      </c>
      <c r="BP305" s="31">
        <f t="shared" ca="1" si="23"/>
        <v>-119.72328767123288</v>
      </c>
      <c r="BQ305" s="32">
        <f t="shared" ca="1" si="24"/>
        <v>119.72328767123288</v>
      </c>
      <c r="BR305" s="32"/>
    </row>
    <row r="306" spans="1:70" ht="12" customHeight="1" x14ac:dyDescent="0.25">
      <c r="A306" s="10">
        <f t="shared" si="25"/>
        <v>305</v>
      </c>
      <c r="B306" s="11"/>
      <c r="C306" s="12"/>
      <c r="D306" s="13"/>
      <c r="E306" s="13"/>
      <c r="F306" s="13"/>
      <c r="G306" s="14"/>
      <c r="H306" s="15"/>
      <c r="I306" s="27"/>
      <c r="J306" s="17"/>
      <c r="K306" s="17"/>
      <c r="L306" s="17"/>
      <c r="M306" s="17"/>
      <c r="N306" s="17"/>
      <c r="O306" s="17"/>
      <c r="P306" s="10" t="str">
        <f>VLOOKUP(J306,'Offence Database'!$A$7:$B$1360,2, )</f>
        <v>-</v>
      </c>
      <c r="Q306" s="10" t="str">
        <f>VLOOKUP(K306,'Offence Database'!$A$7:$B$1360,2, )</f>
        <v>-</v>
      </c>
      <c r="R306" s="10" t="str">
        <f>VLOOKUP(L306,'Offence Database'!$A$7:$B$1360,2, )</f>
        <v>-</v>
      </c>
      <c r="S306" s="10" t="str">
        <f>VLOOKUP(M306,'Offence Database'!$A$7:$B$1360,2, )</f>
        <v>-</v>
      </c>
      <c r="T306" s="10" t="str">
        <f>VLOOKUP(N306,'Offence Database'!$A$7:$B$1360,2, )</f>
        <v>-</v>
      </c>
      <c r="U306" s="10" t="str">
        <f>VLOOKUP(O306,'Offence Database'!$A$7:$B$1360,2, )</f>
        <v>-</v>
      </c>
      <c r="V306" s="10" t="str">
        <f>VLOOKUP(J306,'Offence Database'!$A$7:$C$1360,3, )</f>
        <v>-</v>
      </c>
      <c r="W306" s="10" t="str">
        <f>VLOOKUP(K306,'Offence Database'!$A$7:$C$1360,3, )</f>
        <v>-</v>
      </c>
      <c r="X306" s="10" t="str">
        <f>VLOOKUP(L306,'Offence Database'!$A$7:$C$1360,3, )</f>
        <v>-</v>
      </c>
      <c r="Y306" s="10" t="str">
        <f>VLOOKUP(M306,'Offence Database'!$A$7:$C$1360,3, )</f>
        <v>-</v>
      </c>
      <c r="Z306" s="10" t="str">
        <f>VLOOKUP(N306,'Offence Database'!$A$7:$C$1360,3, )</f>
        <v>-</v>
      </c>
      <c r="AA306" s="10" t="str">
        <f>VLOOKUP(O306,'Offence Database'!$A$7:$C$1360,3, )</f>
        <v>-</v>
      </c>
      <c r="AB306" s="10">
        <f t="shared" ref="AB306:AG306" si="632">IF(V306="Non-Bailable",$AB$1,$AC$1)</f>
        <v>0</v>
      </c>
      <c r="AC306" s="10">
        <f t="shared" si="632"/>
        <v>0</v>
      </c>
      <c r="AD306" s="10">
        <f t="shared" si="632"/>
        <v>0</v>
      </c>
      <c r="AE306" s="10">
        <f t="shared" si="632"/>
        <v>0</v>
      </c>
      <c r="AF306" s="10">
        <f t="shared" si="632"/>
        <v>0</v>
      </c>
      <c r="AG306" s="10">
        <f t="shared" si="632"/>
        <v>0</v>
      </c>
      <c r="AH306" s="10">
        <f t="shared" si="1"/>
        <v>0</v>
      </c>
      <c r="AI306" s="17" t="str">
        <f t="shared" si="2"/>
        <v>Bailable</v>
      </c>
      <c r="AJ306" s="10" t="str">
        <f>VLOOKUP(J306,'Offence Database'!$A$7:$D$1360,4, )</f>
        <v>-</v>
      </c>
      <c r="AK306" s="10" t="str">
        <f>VLOOKUP(K306,'Offence Database'!$A$7:$D$1360,4, )</f>
        <v>-</v>
      </c>
      <c r="AL306" s="10" t="str">
        <f>VLOOKUP(L306,'Offence Database'!$A$7:$D$1360,4, )</f>
        <v>-</v>
      </c>
      <c r="AM306" s="10" t="str">
        <f>VLOOKUP(M306,'Offence Database'!$A$7:$D$1360,4, )</f>
        <v>-</v>
      </c>
      <c r="AN306" s="10" t="str">
        <f>VLOOKUP(N306,'Offence Database'!$A$7:$D$1360,4, )</f>
        <v>-</v>
      </c>
      <c r="AO306" s="10" t="str">
        <f>VLOOKUP(O306,'Offence Database'!$A$7:$D$1360,4, )</f>
        <v>-</v>
      </c>
      <c r="AP306" s="10">
        <f t="shared" ref="AP306:AU306" si="633">IF(AJ306="Non-Compoundable",$AB$1,$AC$1)</f>
        <v>0</v>
      </c>
      <c r="AQ306" s="10">
        <f t="shared" si="633"/>
        <v>0</v>
      </c>
      <c r="AR306" s="10">
        <f t="shared" si="633"/>
        <v>0</v>
      </c>
      <c r="AS306" s="10">
        <f t="shared" si="633"/>
        <v>0</v>
      </c>
      <c r="AT306" s="10">
        <f t="shared" si="633"/>
        <v>0</v>
      </c>
      <c r="AU306" s="10">
        <f t="shared" si="633"/>
        <v>0</v>
      </c>
      <c r="AV306" s="10">
        <f t="shared" si="4"/>
        <v>0</v>
      </c>
      <c r="AW306" s="17" t="str">
        <f t="shared" si="5"/>
        <v>Compoundable</v>
      </c>
      <c r="AX306" s="24"/>
      <c r="AY306" s="26">
        <f t="shared" si="6"/>
        <v>2</v>
      </c>
      <c r="AZ306" s="27">
        <f t="shared" si="7"/>
        <v>60</v>
      </c>
      <c r="BA306" s="28">
        <f t="shared" si="8"/>
        <v>0</v>
      </c>
      <c r="BB306" s="28">
        <f t="shared" ca="1" si="9"/>
        <v>0</v>
      </c>
      <c r="BC306" s="29" t="str">
        <f t="shared" si="10"/>
        <v>YES</v>
      </c>
      <c r="BD306" s="10" t="str">
        <f t="shared" si="11"/>
        <v>YES</v>
      </c>
      <c r="BE306" s="29" t="str">
        <f t="shared" ca="1" si="12"/>
        <v>NO</v>
      </c>
      <c r="BF306" s="29" t="str">
        <f t="shared" ca="1" si="13"/>
        <v>YES</v>
      </c>
      <c r="BG306" s="29" t="str">
        <f t="shared" ca="1" si="14"/>
        <v>YES</v>
      </c>
      <c r="BH306" s="29" t="str">
        <f t="shared" ca="1" si="15"/>
        <v>YES</v>
      </c>
      <c r="BI306" s="10">
        <f t="shared" ca="1" si="16"/>
        <v>1</v>
      </c>
      <c r="BJ306" s="28">
        <f t="shared" si="17"/>
        <v>0</v>
      </c>
      <c r="BK306" s="30">
        <f t="shared" si="18"/>
        <v>0</v>
      </c>
      <c r="BL306" s="31">
        <f t="shared" ca="1" si="19"/>
        <v>-119.72328767123288</v>
      </c>
      <c r="BM306" s="28">
        <f t="shared" si="20"/>
        <v>0</v>
      </c>
      <c r="BN306" s="28">
        <f t="shared" si="21"/>
        <v>0</v>
      </c>
      <c r="BO306" s="30">
        <f t="shared" si="22"/>
        <v>0</v>
      </c>
      <c r="BP306" s="31">
        <f t="shared" ca="1" si="23"/>
        <v>-119.72328767123288</v>
      </c>
      <c r="BQ306" s="32">
        <f t="shared" ca="1" si="24"/>
        <v>119.72328767123288</v>
      </c>
      <c r="BR306" s="32"/>
    </row>
    <row r="307" spans="1:70" ht="12" customHeight="1" x14ac:dyDescent="0.25">
      <c r="A307" s="10">
        <f t="shared" si="25"/>
        <v>306</v>
      </c>
      <c r="B307" s="11"/>
      <c r="C307" s="12"/>
      <c r="D307" s="13"/>
      <c r="E307" s="13"/>
      <c r="F307" s="13"/>
      <c r="G307" s="14"/>
      <c r="H307" s="15"/>
      <c r="I307" s="27"/>
      <c r="J307" s="17"/>
      <c r="K307" s="17"/>
      <c r="L307" s="17"/>
      <c r="M307" s="17"/>
      <c r="N307" s="17"/>
      <c r="O307" s="17"/>
      <c r="P307" s="10" t="str">
        <f>VLOOKUP(J307,'Offence Database'!$A$7:$B$1360,2, )</f>
        <v>-</v>
      </c>
      <c r="Q307" s="10" t="str">
        <f>VLOOKUP(K307,'Offence Database'!$A$7:$B$1360,2, )</f>
        <v>-</v>
      </c>
      <c r="R307" s="10" t="str">
        <f>VLOOKUP(L307,'Offence Database'!$A$7:$B$1360,2, )</f>
        <v>-</v>
      </c>
      <c r="S307" s="10" t="str">
        <f>VLOOKUP(M307,'Offence Database'!$A$7:$B$1360,2, )</f>
        <v>-</v>
      </c>
      <c r="T307" s="10" t="str">
        <f>VLOOKUP(N307,'Offence Database'!$A$7:$B$1360,2, )</f>
        <v>-</v>
      </c>
      <c r="U307" s="10" t="str">
        <f>VLOOKUP(O307,'Offence Database'!$A$7:$B$1360,2, )</f>
        <v>-</v>
      </c>
      <c r="V307" s="10" t="str">
        <f>VLOOKUP(J307,'Offence Database'!$A$7:$C$1360,3, )</f>
        <v>-</v>
      </c>
      <c r="W307" s="10" t="str">
        <f>VLOOKUP(K307,'Offence Database'!$A$7:$C$1360,3, )</f>
        <v>-</v>
      </c>
      <c r="X307" s="10" t="str">
        <f>VLOOKUP(L307,'Offence Database'!$A$7:$C$1360,3, )</f>
        <v>-</v>
      </c>
      <c r="Y307" s="10" t="str">
        <f>VLOOKUP(M307,'Offence Database'!$A$7:$C$1360,3, )</f>
        <v>-</v>
      </c>
      <c r="Z307" s="10" t="str">
        <f>VLOOKUP(N307,'Offence Database'!$A$7:$C$1360,3, )</f>
        <v>-</v>
      </c>
      <c r="AA307" s="10" t="str">
        <f>VLOOKUP(O307,'Offence Database'!$A$7:$C$1360,3, )</f>
        <v>-</v>
      </c>
      <c r="AB307" s="10">
        <f t="shared" ref="AB307:AG307" si="634">IF(V307="Non-Bailable",$AB$1,$AC$1)</f>
        <v>0</v>
      </c>
      <c r="AC307" s="10">
        <f t="shared" si="634"/>
        <v>0</v>
      </c>
      <c r="AD307" s="10">
        <f t="shared" si="634"/>
        <v>0</v>
      </c>
      <c r="AE307" s="10">
        <f t="shared" si="634"/>
        <v>0</v>
      </c>
      <c r="AF307" s="10">
        <f t="shared" si="634"/>
        <v>0</v>
      </c>
      <c r="AG307" s="10">
        <f t="shared" si="634"/>
        <v>0</v>
      </c>
      <c r="AH307" s="10">
        <f t="shared" si="1"/>
        <v>0</v>
      </c>
      <c r="AI307" s="17" t="str">
        <f t="shared" si="2"/>
        <v>Bailable</v>
      </c>
      <c r="AJ307" s="10" t="str">
        <f>VLOOKUP(J307,'Offence Database'!$A$7:$D$1360,4, )</f>
        <v>-</v>
      </c>
      <c r="AK307" s="10" t="str">
        <f>VLOOKUP(K307,'Offence Database'!$A$7:$D$1360,4, )</f>
        <v>-</v>
      </c>
      <c r="AL307" s="10" t="str">
        <f>VLOOKUP(L307,'Offence Database'!$A$7:$D$1360,4, )</f>
        <v>-</v>
      </c>
      <c r="AM307" s="10" t="str">
        <f>VLOOKUP(M307,'Offence Database'!$A$7:$D$1360,4, )</f>
        <v>-</v>
      </c>
      <c r="AN307" s="10" t="str">
        <f>VLOOKUP(N307,'Offence Database'!$A$7:$D$1360,4, )</f>
        <v>-</v>
      </c>
      <c r="AO307" s="10" t="str">
        <f>VLOOKUP(O307,'Offence Database'!$A$7:$D$1360,4, )</f>
        <v>-</v>
      </c>
      <c r="AP307" s="10">
        <f t="shared" ref="AP307:AU307" si="635">IF(AJ307="Non-Compoundable",$AB$1,$AC$1)</f>
        <v>0</v>
      </c>
      <c r="AQ307" s="10">
        <f t="shared" si="635"/>
        <v>0</v>
      </c>
      <c r="AR307" s="10">
        <f t="shared" si="635"/>
        <v>0</v>
      </c>
      <c r="AS307" s="10">
        <f t="shared" si="635"/>
        <v>0</v>
      </c>
      <c r="AT307" s="10">
        <f t="shared" si="635"/>
        <v>0</v>
      </c>
      <c r="AU307" s="10">
        <f t="shared" si="635"/>
        <v>0</v>
      </c>
      <c r="AV307" s="10">
        <f t="shared" si="4"/>
        <v>0</v>
      </c>
      <c r="AW307" s="17" t="str">
        <f t="shared" si="5"/>
        <v>Compoundable</v>
      </c>
      <c r="AX307" s="24"/>
      <c r="AY307" s="26">
        <f t="shared" si="6"/>
        <v>2</v>
      </c>
      <c r="AZ307" s="27">
        <f t="shared" si="7"/>
        <v>60</v>
      </c>
      <c r="BA307" s="28">
        <f t="shared" si="8"/>
        <v>0</v>
      </c>
      <c r="BB307" s="28">
        <f t="shared" ca="1" si="9"/>
        <v>0</v>
      </c>
      <c r="BC307" s="29" t="str">
        <f t="shared" si="10"/>
        <v>YES</v>
      </c>
      <c r="BD307" s="10" t="str">
        <f t="shared" si="11"/>
        <v>YES</v>
      </c>
      <c r="BE307" s="29" t="str">
        <f t="shared" ca="1" si="12"/>
        <v>NO</v>
      </c>
      <c r="BF307" s="29" t="str">
        <f t="shared" ca="1" si="13"/>
        <v>YES</v>
      </c>
      <c r="BG307" s="29" t="str">
        <f t="shared" ca="1" si="14"/>
        <v>YES</v>
      </c>
      <c r="BH307" s="29" t="str">
        <f t="shared" ca="1" si="15"/>
        <v>YES</v>
      </c>
      <c r="BI307" s="10">
        <f t="shared" ca="1" si="16"/>
        <v>1</v>
      </c>
      <c r="BJ307" s="28">
        <f t="shared" si="17"/>
        <v>0</v>
      </c>
      <c r="BK307" s="30">
        <f t="shared" si="18"/>
        <v>0</v>
      </c>
      <c r="BL307" s="31">
        <f t="shared" ca="1" si="19"/>
        <v>-119.72328767123288</v>
      </c>
      <c r="BM307" s="28">
        <f t="shared" si="20"/>
        <v>0</v>
      </c>
      <c r="BN307" s="28">
        <f t="shared" si="21"/>
        <v>0</v>
      </c>
      <c r="BO307" s="30">
        <f t="shared" si="22"/>
        <v>0</v>
      </c>
      <c r="BP307" s="31">
        <f t="shared" ca="1" si="23"/>
        <v>-119.72328767123288</v>
      </c>
      <c r="BQ307" s="32">
        <f t="shared" ca="1" si="24"/>
        <v>119.72328767123288</v>
      </c>
      <c r="BR307" s="32"/>
    </row>
    <row r="308" spans="1:70" ht="12" customHeight="1" x14ac:dyDescent="0.25">
      <c r="A308" s="10">
        <f t="shared" si="25"/>
        <v>307</v>
      </c>
      <c r="B308" s="11"/>
      <c r="C308" s="12"/>
      <c r="D308" s="13"/>
      <c r="E308" s="13"/>
      <c r="F308" s="13"/>
      <c r="G308" s="14"/>
      <c r="H308" s="15"/>
      <c r="I308" s="27"/>
      <c r="J308" s="17"/>
      <c r="K308" s="17"/>
      <c r="L308" s="17"/>
      <c r="M308" s="17"/>
      <c r="N308" s="17"/>
      <c r="O308" s="17"/>
      <c r="P308" s="10" t="str">
        <f>VLOOKUP(J308,'Offence Database'!$A$7:$B$1360,2, )</f>
        <v>-</v>
      </c>
      <c r="Q308" s="10" t="str">
        <f>VLOOKUP(K308,'Offence Database'!$A$7:$B$1360,2, )</f>
        <v>-</v>
      </c>
      <c r="R308" s="10" t="str">
        <f>VLOOKUP(L308,'Offence Database'!$A$7:$B$1360,2, )</f>
        <v>-</v>
      </c>
      <c r="S308" s="10" t="str">
        <f>VLOOKUP(M308,'Offence Database'!$A$7:$B$1360,2, )</f>
        <v>-</v>
      </c>
      <c r="T308" s="10" t="str">
        <f>VLOOKUP(N308,'Offence Database'!$A$7:$B$1360,2, )</f>
        <v>-</v>
      </c>
      <c r="U308" s="10" t="str">
        <f>VLOOKUP(O308,'Offence Database'!$A$7:$B$1360,2, )</f>
        <v>-</v>
      </c>
      <c r="V308" s="10" t="str">
        <f>VLOOKUP(J308,'Offence Database'!$A$7:$C$1360,3, )</f>
        <v>-</v>
      </c>
      <c r="W308" s="10" t="str">
        <f>VLOOKUP(K308,'Offence Database'!$A$7:$C$1360,3, )</f>
        <v>-</v>
      </c>
      <c r="X308" s="10" t="str">
        <f>VLOOKUP(L308,'Offence Database'!$A$7:$C$1360,3, )</f>
        <v>-</v>
      </c>
      <c r="Y308" s="10" t="str">
        <f>VLOOKUP(M308,'Offence Database'!$A$7:$C$1360,3, )</f>
        <v>-</v>
      </c>
      <c r="Z308" s="10" t="str">
        <f>VLOOKUP(N308,'Offence Database'!$A$7:$C$1360,3, )</f>
        <v>-</v>
      </c>
      <c r="AA308" s="10" t="str">
        <f>VLOOKUP(O308,'Offence Database'!$A$7:$C$1360,3, )</f>
        <v>-</v>
      </c>
      <c r="AB308" s="10">
        <f t="shared" ref="AB308:AG308" si="636">IF(V308="Non-Bailable",$AB$1,$AC$1)</f>
        <v>0</v>
      </c>
      <c r="AC308" s="10">
        <f t="shared" si="636"/>
        <v>0</v>
      </c>
      <c r="AD308" s="10">
        <f t="shared" si="636"/>
        <v>0</v>
      </c>
      <c r="AE308" s="10">
        <f t="shared" si="636"/>
        <v>0</v>
      </c>
      <c r="AF308" s="10">
        <f t="shared" si="636"/>
        <v>0</v>
      </c>
      <c r="AG308" s="10">
        <f t="shared" si="636"/>
        <v>0</v>
      </c>
      <c r="AH308" s="10">
        <f t="shared" si="1"/>
        <v>0</v>
      </c>
      <c r="AI308" s="17" t="str">
        <f t="shared" si="2"/>
        <v>Bailable</v>
      </c>
      <c r="AJ308" s="10" t="str">
        <f>VLOOKUP(J308,'Offence Database'!$A$7:$D$1360,4, )</f>
        <v>-</v>
      </c>
      <c r="AK308" s="10" t="str">
        <f>VLOOKUP(K308,'Offence Database'!$A$7:$D$1360,4, )</f>
        <v>-</v>
      </c>
      <c r="AL308" s="10" t="str">
        <f>VLOOKUP(L308,'Offence Database'!$A$7:$D$1360,4, )</f>
        <v>-</v>
      </c>
      <c r="AM308" s="10" t="str">
        <f>VLOOKUP(M308,'Offence Database'!$A$7:$D$1360,4, )</f>
        <v>-</v>
      </c>
      <c r="AN308" s="10" t="str">
        <f>VLOOKUP(N308,'Offence Database'!$A$7:$D$1360,4, )</f>
        <v>-</v>
      </c>
      <c r="AO308" s="10" t="str">
        <f>VLOOKUP(O308,'Offence Database'!$A$7:$D$1360,4, )</f>
        <v>-</v>
      </c>
      <c r="AP308" s="10">
        <f t="shared" ref="AP308:AU308" si="637">IF(AJ308="Non-Compoundable",$AB$1,$AC$1)</f>
        <v>0</v>
      </c>
      <c r="AQ308" s="10">
        <f t="shared" si="637"/>
        <v>0</v>
      </c>
      <c r="AR308" s="10">
        <f t="shared" si="637"/>
        <v>0</v>
      </c>
      <c r="AS308" s="10">
        <f t="shared" si="637"/>
        <v>0</v>
      </c>
      <c r="AT308" s="10">
        <f t="shared" si="637"/>
        <v>0</v>
      </c>
      <c r="AU308" s="10">
        <f t="shared" si="637"/>
        <v>0</v>
      </c>
      <c r="AV308" s="10">
        <f t="shared" si="4"/>
        <v>0</v>
      </c>
      <c r="AW308" s="17" t="str">
        <f t="shared" si="5"/>
        <v>Compoundable</v>
      </c>
      <c r="AX308" s="24"/>
      <c r="AY308" s="26">
        <f t="shared" si="6"/>
        <v>2</v>
      </c>
      <c r="AZ308" s="27">
        <f t="shared" si="7"/>
        <v>60</v>
      </c>
      <c r="BA308" s="28">
        <f t="shared" si="8"/>
        <v>0</v>
      </c>
      <c r="BB308" s="28">
        <f t="shared" ca="1" si="9"/>
        <v>0</v>
      </c>
      <c r="BC308" s="29" t="str">
        <f t="shared" si="10"/>
        <v>YES</v>
      </c>
      <c r="BD308" s="10" t="str">
        <f t="shared" si="11"/>
        <v>YES</v>
      </c>
      <c r="BE308" s="29" t="str">
        <f t="shared" ca="1" si="12"/>
        <v>NO</v>
      </c>
      <c r="BF308" s="29" t="str">
        <f t="shared" ca="1" si="13"/>
        <v>YES</v>
      </c>
      <c r="BG308" s="29" t="str">
        <f t="shared" ca="1" si="14"/>
        <v>YES</v>
      </c>
      <c r="BH308" s="29" t="str">
        <f t="shared" ca="1" si="15"/>
        <v>YES</v>
      </c>
      <c r="BI308" s="10">
        <f t="shared" ca="1" si="16"/>
        <v>1</v>
      </c>
      <c r="BJ308" s="28">
        <f t="shared" si="17"/>
        <v>0</v>
      </c>
      <c r="BK308" s="30">
        <f t="shared" si="18"/>
        <v>0</v>
      </c>
      <c r="BL308" s="31">
        <f t="shared" ca="1" si="19"/>
        <v>-119.72328767123288</v>
      </c>
      <c r="BM308" s="28">
        <f t="shared" si="20"/>
        <v>0</v>
      </c>
      <c r="BN308" s="28">
        <f t="shared" si="21"/>
        <v>0</v>
      </c>
      <c r="BO308" s="30">
        <f t="shared" si="22"/>
        <v>0</v>
      </c>
      <c r="BP308" s="31">
        <f t="shared" ca="1" si="23"/>
        <v>-119.72328767123288</v>
      </c>
      <c r="BQ308" s="32">
        <f t="shared" ca="1" si="24"/>
        <v>119.72328767123288</v>
      </c>
      <c r="BR308" s="32"/>
    </row>
    <row r="309" spans="1:70" ht="12" customHeight="1" x14ac:dyDescent="0.25">
      <c r="A309" s="10">
        <f t="shared" si="25"/>
        <v>308</v>
      </c>
      <c r="B309" s="11"/>
      <c r="C309" s="12"/>
      <c r="D309" s="13"/>
      <c r="E309" s="13"/>
      <c r="F309" s="13"/>
      <c r="G309" s="14"/>
      <c r="H309" s="15"/>
      <c r="I309" s="27"/>
      <c r="J309" s="17"/>
      <c r="K309" s="17"/>
      <c r="L309" s="17"/>
      <c r="M309" s="17"/>
      <c r="N309" s="17"/>
      <c r="O309" s="17"/>
      <c r="P309" s="10" t="str">
        <f>VLOOKUP(J309,'Offence Database'!$A$7:$B$1360,2, )</f>
        <v>-</v>
      </c>
      <c r="Q309" s="10" t="str">
        <f>VLOOKUP(K309,'Offence Database'!$A$7:$B$1360,2, )</f>
        <v>-</v>
      </c>
      <c r="R309" s="10" t="str">
        <f>VLOOKUP(L309,'Offence Database'!$A$7:$B$1360,2, )</f>
        <v>-</v>
      </c>
      <c r="S309" s="10" t="str">
        <f>VLOOKUP(M309,'Offence Database'!$A$7:$B$1360,2, )</f>
        <v>-</v>
      </c>
      <c r="T309" s="10" t="str">
        <f>VLOOKUP(N309,'Offence Database'!$A$7:$B$1360,2, )</f>
        <v>-</v>
      </c>
      <c r="U309" s="10" t="str">
        <f>VLOOKUP(O309,'Offence Database'!$A$7:$B$1360,2, )</f>
        <v>-</v>
      </c>
      <c r="V309" s="10" t="str">
        <f>VLOOKUP(J309,'Offence Database'!$A$7:$C$1360,3, )</f>
        <v>-</v>
      </c>
      <c r="W309" s="10" t="str">
        <f>VLOOKUP(K309,'Offence Database'!$A$7:$C$1360,3, )</f>
        <v>-</v>
      </c>
      <c r="X309" s="10" t="str">
        <f>VLOOKUP(L309,'Offence Database'!$A$7:$C$1360,3, )</f>
        <v>-</v>
      </c>
      <c r="Y309" s="10" t="str">
        <f>VLOOKUP(M309,'Offence Database'!$A$7:$C$1360,3, )</f>
        <v>-</v>
      </c>
      <c r="Z309" s="10" t="str">
        <f>VLOOKUP(N309,'Offence Database'!$A$7:$C$1360,3, )</f>
        <v>-</v>
      </c>
      <c r="AA309" s="10" t="str">
        <f>VLOOKUP(O309,'Offence Database'!$A$7:$C$1360,3, )</f>
        <v>-</v>
      </c>
      <c r="AB309" s="10">
        <f t="shared" ref="AB309:AG309" si="638">IF(V309="Non-Bailable",$AB$1,$AC$1)</f>
        <v>0</v>
      </c>
      <c r="AC309" s="10">
        <f t="shared" si="638"/>
        <v>0</v>
      </c>
      <c r="AD309" s="10">
        <f t="shared" si="638"/>
        <v>0</v>
      </c>
      <c r="AE309" s="10">
        <f t="shared" si="638"/>
        <v>0</v>
      </c>
      <c r="AF309" s="10">
        <f t="shared" si="638"/>
        <v>0</v>
      </c>
      <c r="AG309" s="10">
        <f t="shared" si="638"/>
        <v>0</v>
      </c>
      <c r="AH309" s="10">
        <f t="shared" si="1"/>
        <v>0</v>
      </c>
      <c r="AI309" s="17" t="str">
        <f t="shared" si="2"/>
        <v>Bailable</v>
      </c>
      <c r="AJ309" s="10" t="str">
        <f>VLOOKUP(J309,'Offence Database'!$A$7:$D$1360,4, )</f>
        <v>-</v>
      </c>
      <c r="AK309" s="10" t="str">
        <f>VLOOKUP(K309,'Offence Database'!$A$7:$D$1360,4, )</f>
        <v>-</v>
      </c>
      <c r="AL309" s="10" t="str">
        <f>VLOOKUP(L309,'Offence Database'!$A$7:$D$1360,4, )</f>
        <v>-</v>
      </c>
      <c r="AM309" s="10" t="str">
        <f>VLOOKUP(M309,'Offence Database'!$A$7:$D$1360,4, )</f>
        <v>-</v>
      </c>
      <c r="AN309" s="10" t="str">
        <f>VLOOKUP(N309,'Offence Database'!$A$7:$D$1360,4, )</f>
        <v>-</v>
      </c>
      <c r="AO309" s="10" t="str">
        <f>VLOOKUP(O309,'Offence Database'!$A$7:$D$1360,4, )</f>
        <v>-</v>
      </c>
      <c r="AP309" s="10">
        <f t="shared" ref="AP309:AU309" si="639">IF(AJ309="Non-Compoundable",$AB$1,$AC$1)</f>
        <v>0</v>
      </c>
      <c r="AQ309" s="10">
        <f t="shared" si="639"/>
        <v>0</v>
      </c>
      <c r="AR309" s="10">
        <f t="shared" si="639"/>
        <v>0</v>
      </c>
      <c r="AS309" s="10">
        <f t="shared" si="639"/>
        <v>0</v>
      </c>
      <c r="AT309" s="10">
        <f t="shared" si="639"/>
        <v>0</v>
      </c>
      <c r="AU309" s="10">
        <f t="shared" si="639"/>
        <v>0</v>
      </c>
      <c r="AV309" s="10">
        <f t="shared" si="4"/>
        <v>0</v>
      </c>
      <c r="AW309" s="17" t="str">
        <f t="shared" si="5"/>
        <v>Compoundable</v>
      </c>
      <c r="AX309" s="24"/>
      <c r="AY309" s="26">
        <f t="shared" si="6"/>
        <v>2</v>
      </c>
      <c r="AZ309" s="27">
        <f t="shared" si="7"/>
        <v>60</v>
      </c>
      <c r="BA309" s="28">
        <f t="shared" si="8"/>
        <v>0</v>
      </c>
      <c r="BB309" s="28">
        <f t="shared" ca="1" si="9"/>
        <v>0</v>
      </c>
      <c r="BC309" s="29" t="str">
        <f t="shared" si="10"/>
        <v>YES</v>
      </c>
      <c r="BD309" s="10" t="str">
        <f t="shared" si="11"/>
        <v>YES</v>
      </c>
      <c r="BE309" s="29" t="str">
        <f t="shared" ca="1" si="12"/>
        <v>NO</v>
      </c>
      <c r="BF309" s="29" t="str">
        <f t="shared" ca="1" si="13"/>
        <v>YES</v>
      </c>
      <c r="BG309" s="29" t="str">
        <f t="shared" ca="1" si="14"/>
        <v>YES</v>
      </c>
      <c r="BH309" s="29" t="str">
        <f t="shared" ca="1" si="15"/>
        <v>YES</v>
      </c>
      <c r="BI309" s="10">
        <f t="shared" ca="1" si="16"/>
        <v>1</v>
      </c>
      <c r="BJ309" s="28">
        <f t="shared" si="17"/>
        <v>0</v>
      </c>
      <c r="BK309" s="30">
        <f t="shared" si="18"/>
        <v>0</v>
      </c>
      <c r="BL309" s="31">
        <f t="shared" ca="1" si="19"/>
        <v>-119.72328767123288</v>
      </c>
      <c r="BM309" s="28">
        <f t="shared" si="20"/>
        <v>0</v>
      </c>
      <c r="BN309" s="28">
        <f t="shared" si="21"/>
        <v>0</v>
      </c>
      <c r="BO309" s="30">
        <f t="shared" si="22"/>
        <v>0</v>
      </c>
      <c r="BP309" s="31">
        <f t="shared" ca="1" si="23"/>
        <v>-119.72328767123288</v>
      </c>
      <c r="BQ309" s="32">
        <f t="shared" ca="1" si="24"/>
        <v>119.72328767123288</v>
      </c>
      <c r="BR309" s="32"/>
    </row>
    <row r="310" spans="1:70" ht="12" customHeight="1" x14ac:dyDescent="0.25">
      <c r="A310" s="10">
        <f t="shared" si="25"/>
        <v>309</v>
      </c>
      <c r="B310" s="11"/>
      <c r="C310" s="12"/>
      <c r="D310" s="13"/>
      <c r="E310" s="13"/>
      <c r="F310" s="13"/>
      <c r="G310" s="14"/>
      <c r="H310" s="15"/>
      <c r="I310" s="27"/>
      <c r="J310" s="17"/>
      <c r="K310" s="17"/>
      <c r="L310" s="17"/>
      <c r="M310" s="17"/>
      <c r="N310" s="17"/>
      <c r="O310" s="17"/>
      <c r="P310" s="10" t="str">
        <f>VLOOKUP(J310,'Offence Database'!$A$7:$B$1360,2, )</f>
        <v>-</v>
      </c>
      <c r="Q310" s="10" t="str">
        <f>VLOOKUP(K310,'Offence Database'!$A$7:$B$1360,2, )</f>
        <v>-</v>
      </c>
      <c r="R310" s="10" t="str">
        <f>VLOOKUP(L310,'Offence Database'!$A$7:$B$1360,2, )</f>
        <v>-</v>
      </c>
      <c r="S310" s="10" t="str">
        <f>VLOOKUP(M310,'Offence Database'!$A$7:$B$1360,2, )</f>
        <v>-</v>
      </c>
      <c r="T310" s="10" t="str">
        <f>VLOOKUP(N310,'Offence Database'!$A$7:$B$1360,2, )</f>
        <v>-</v>
      </c>
      <c r="U310" s="10" t="str">
        <f>VLOOKUP(O310,'Offence Database'!$A$7:$B$1360,2, )</f>
        <v>-</v>
      </c>
      <c r="V310" s="10" t="str">
        <f>VLOOKUP(J310,'Offence Database'!$A$7:$C$1360,3, )</f>
        <v>-</v>
      </c>
      <c r="W310" s="10" t="str">
        <f>VLOOKUP(K310,'Offence Database'!$A$7:$C$1360,3, )</f>
        <v>-</v>
      </c>
      <c r="X310" s="10" t="str">
        <f>VLOOKUP(L310,'Offence Database'!$A$7:$C$1360,3, )</f>
        <v>-</v>
      </c>
      <c r="Y310" s="10" t="str">
        <f>VLOOKUP(M310,'Offence Database'!$A$7:$C$1360,3, )</f>
        <v>-</v>
      </c>
      <c r="Z310" s="10" t="str">
        <f>VLOOKUP(N310,'Offence Database'!$A$7:$C$1360,3, )</f>
        <v>-</v>
      </c>
      <c r="AA310" s="10" t="str">
        <f>VLOOKUP(O310,'Offence Database'!$A$7:$C$1360,3, )</f>
        <v>-</v>
      </c>
      <c r="AB310" s="10">
        <f t="shared" ref="AB310:AG310" si="640">IF(V310="Non-Bailable",$AB$1,$AC$1)</f>
        <v>0</v>
      </c>
      <c r="AC310" s="10">
        <f t="shared" si="640"/>
        <v>0</v>
      </c>
      <c r="AD310" s="10">
        <f t="shared" si="640"/>
        <v>0</v>
      </c>
      <c r="AE310" s="10">
        <f t="shared" si="640"/>
        <v>0</v>
      </c>
      <c r="AF310" s="10">
        <f t="shared" si="640"/>
        <v>0</v>
      </c>
      <c r="AG310" s="10">
        <f t="shared" si="640"/>
        <v>0</v>
      </c>
      <c r="AH310" s="10">
        <f t="shared" si="1"/>
        <v>0</v>
      </c>
      <c r="AI310" s="17" t="str">
        <f t="shared" si="2"/>
        <v>Bailable</v>
      </c>
      <c r="AJ310" s="10" t="str">
        <f>VLOOKUP(J310,'Offence Database'!$A$7:$D$1360,4, )</f>
        <v>-</v>
      </c>
      <c r="AK310" s="10" t="str">
        <f>VLOOKUP(K310,'Offence Database'!$A$7:$D$1360,4, )</f>
        <v>-</v>
      </c>
      <c r="AL310" s="10" t="str">
        <f>VLOOKUP(L310,'Offence Database'!$A$7:$D$1360,4, )</f>
        <v>-</v>
      </c>
      <c r="AM310" s="10" t="str">
        <f>VLOOKUP(M310,'Offence Database'!$A$7:$D$1360,4, )</f>
        <v>-</v>
      </c>
      <c r="AN310" s="10" t="str">
        <f>VLOOKUP(N310,'Offence Database'!$A$7:$D$1360,4, )</f>
        <v>-</v>
      </c>
      <c r="AO310" s="10" t="str">
        <f>VLOOKUP(O310,'Offence Database'!$A$7:$D$1360,4, )</f>
        <v>-</v>
      </c>
      <c r="AP310" s="10">
        <f t="shared" ref="AP310:AU310" si="641">IF(AJ310="Non-Compoundable",$AB$1,$AC$1)</f>
        <v>0</v>
      </c>
      <c r="AQ310" s="10">
        <f t="shared" si="641"/>
        <v>0</v>
      </c>
      <c r="AR310" s="10">
        <f t="shared" si="641"/>
        <v>0</v>
      </c>
      <c r="AS310" s="10">
        <f t="shared" si="641"/>
        <v>0</v>
      </c>
      <c r="AT310" s="10">
        <f t="shared" si="641"/>
        <v>0</v>
      </c>
      <c r="AU310" s="10">
        <f t="shared" si="641"/>
        <v>0</v>
      </c>
      <c r="AV310" s="10">
        <f t="shared" si="4"/>
        <v>0</v>
      </c>
      <c r="AW310" s="17" t="str">
        <f t="shared" si="5"/>
        <v>Compoundable</v>
      </c>
      <c r="AX310" s="24"/>
      <c r="AY310" s="26">
        <f t="shared" si="6"/>
        <v>2</v>
      </c>
      <c r="AZ310" s="27">
        <f t="shared" si="7"/>
        <v>60</v>
      </c>
      <c r="BA310" s="28">
        <f t="shared" si="8"/>
        <v>0</v>
      </c>
      <c r="BB310" s="28">
        <f t="shared" ca="1" si="9"/>
        <v>0</v>
      </c>
      <c r="BC310" s="29" t="str">
        <f t="shared" si="10"/>
        <v>YES</v>
      </c>
      <c r="BD310" s="10" t="str">
        <f t="shared" si="11"/>
        <v>YES</v>
      </c>
      <c r="BE310" s="29" t="str">
        <f t="shared" ca="1" si="12"/>
        <v>NO</v>
      </c>
      <c r="BF310" s="29" t="str">
        <f t="shared" ca="1" si="13"/>
        <v>YES</v>
      </c>
      <c r="BG310" s="29" t="str">
        <f t="shared" ca="1" si="14"/>
        <v>YES</v>
      </c>
      <c r="BH310" s="29" t="str">
        <f t="shared" ca="1" si="15"/>
        <v>YES</v>
      </c>
      <c r="BI310" s="10">
        <f t="shared" ca="1" si="16"/>
        <v>1</v>
      </c>
      <c r="BJ310" s="28">
        <f t="shared" si="17"/>
        <v>0</v>
      </c>
      <c r="BK310" s="30">
        <f t="shared" si="18"/>
        <v>0</v>
      </c>
      <c r="BL310" s="31">
        <f t="shared" ca="1" si="19"/>
        <v>-119.72328767123288</v>
      </c>
      <c r="BM310" s="28">
        <f t="shared" si="20"/>
        <v>0</v>
      </c>
      <c r="BN310" s="28">
        <f t="shared" si="21"/>
        <v>0</v>
      </c>
      <c r="BO310" s="30">
        <f t="shared" si="22"/>
        <v>0</v>
      </c>
      <c r="BP310" s="31">
        <f t="shared" ca="1" si="23"/>
        <v>-119.72328767123288</v>
      </c>
      <c r="BQ310" s="32">
        <f t="shared" ca="1" si="24"/>
        <v>119.72328767123288</v>
      </c>
      <c r="BR310" s="32"/>
    </row>
    <row r="311" spans="1:70" ht="12" customHeight="1" x14ac:dyDescent="0.25">
      <c r="A311" s="10">
        <f t="shared" si="25"/>
        <v>310</v>
      </c>
      <c r="B311" s="11"/>
      <c r="C311" s="12"/>
      <c r="D311" s="13"/>
      <c r="E311" s="13"/>
      <c r="F311" s="13"/>
      <c r="G311" s="14"/>
      <c r="H311" s="15"/>
      <c r="I311" s="27"/>
      <c r="J311" s="17"/>
      <c r="K311" s="17"/>
      <c r="L311" s="17"/>
      <c r="M311" s="17"/>
      <c r="N311" s="17"/>
      <c r="O311" s="17"/>
      <c r="P311" s="10" t="str">
        <f>VLOOKUP(J311,'Offence Database'!$A$7:$B$1360,2, )</f>
        <v>-</v>
      </c>
      <c r="Q311" s="10" t="str">
        <f>VLOOKUP(K311,'Offence Database'!$A$7:$B$1360,2, )</f>
        <v>-</v>
      </c>
      <c r="R311" s="10" t="str">
        <f>VLOOKUP(L311,'Offence Database'!$A$7:$B$1360,2, )</f>
        <v>-</v>
      </c>
      <c r="S311" s="10" t="str">
        <f>VLOOKUP(M311,'Offence Database'!$A$7:$B$1360,2, )</f>
        <v>-</v>
      </c>
      <c r="T311" s="10" t="str">
        <f>VLOOKUP(N311,'Offence Database'!$A$7:$B$1360,2, )</f>
        <v>-</v>
      </c>
      <c r="U311" s="10" t="str">
        <f>VLOOKUP(O311,'Offence Database'!$A$7:$B$1360,2, )</f>
        <v>-</v>
      </c>
      <c r="V311" s="10" t="str">
        <f>VLOOKUP(J311,'Offence Database'!$A$7:$C$1360,3, )</f>
        <v>-</v>
      </c>
      <c r="W311" s="10" t="str">
        <f>VLOOKUP(K311,'Offence Database'!$A$7:$C$1360,3, )</f>
        <v>-</v>
      </c>
      <c r="X311" s="10" t="str">
        <f>VLOOKUP(L311,'Offence Database'!$A$7:$C$1360,3, )</f>
        <v>-</v>
      </c>
      <c r="Y311" s="10" t="str">
        <f>VLOOKUP(M311,'Offence Database'!$A$7:$C$1360,3, )</f>
        <v>-</v>
      </c>
      <c r="Z311" s="10" t="str">
        <f>VLOOKUP(N311,'Offence Database'!$A$7:$C$1360,3, )</f>
        <v>-</v>
      </c>
      <c r="AA311" s="10" t="str">
        <f>VLOOKUP(O311,'Offence Database'!$A$7:$C$1360,3, )</f>
        <v>-</v>
      </c>
      <c r="AB311" s="10">
        <f t="shared" ref="AB311:AG311" si="642">IF(V311="Non-Bailable",$AB$1,$AC$1)</f>
        <v>0</v>
      </c>
      <c r="AC311" s="10">
        <f t="shared" si="642"/>
        <v>0</v>
      </c>
      <c r="AD311" s="10">
        <f t="shared" si="642"/>
        <v>0</v>
      </c>
      <c r="AE311" s="10">
        <f t="shared" si="642"/>
        <v>0</v>
      </c>
      <c r="AF311" s="10">
        <f t="shared" si="642"/>
        <v>0</v>
      </c>
      <c r="AG311" s="10">
        <f t="shared" si="642"/>
        <v>0</v>
      </c>
      <c r="AH311" s="10">
        <f t="shared" si="1"/>
        <v>0</v>
      </c>
      <c r="AI311" s="17" t="str">
        <f t="shared" si="2"/>
        <v>Bailable</v>
      </c>
      <c r="AJ311" s="10" t="str">
        <f>VLOOKUP(J311,'Offence Database'!$A$7:$D$1360,4, )</f>
        <v>-</v>
      </c>
      <c r="AK311" s="10" t="str">
        <f>VLOOKUP(K311,'Offence Database'!$A$7:$D$1360,4, )</f>
        <v>-</v>
      </c>
      <c r="AL311" s="10" t="str">
        <f>VLOOKUP(L311,'Offence Database'!$A$7:$D$1360,4, )</f>
        <v>-</v>
      </c>
      <c r="AM311" s="10" t="str">
        <f>VLOOKUP(M311,'Offence Database'!$A$7:$D$1360,4, )</f>
        <v>-</v>
      </c>
      <c r="AN311" s="10" t="str">
        <f>VLOOKUP(N311,'Offence Database'!$A$7:$D$1360,4, )</f>
        <v>-</v>
      </c>
      <c r="AO311" s="10" t="str">
        <f>VLOOKUP(O311,'Offence Database'!$A$7:$D$1360,4, )</f>
        <v>-</v>
      </c>
      <c r="AP311" s="10">
        <f t="shared" ref="AP311:AU311" si="643">IF(AJ311="Non-Compoundable",$AB$1,$AC$1)</f>
        <v>0</v>
      </c>
      <c r="AQ311" s="10">
        <f t="shared" si="643"/>
        <v>0</v>
      </c>
      <c r="AR311" s="10">
        <f t="shared" si="643"/>
        <v>0</v>
      </c>
      <c r="AS311" s="10">
        <f t="shared" si="643"/>
        <v>0</v>
      </c>
      <c r="AT311" s="10">
        <f t="shared" si="643"/>
        <v>0</v>
      </c>
      <c r="AU311" s="10">
        <f t="shared" si="643"/>
        <v>0</v>
      </c>
      <c r="AV311" s="10">
        <f t="shared" si="4"/>
        <v>0</v>
      </c>
      <c r="AW311" s="17" t="str">
        <f t="shared" si="5"/>
        <v>Compoundable</v>
      </c>
      <c r="AX311" s="24"/>
      <c r="AY311" s="26">
        <f t="shared" si="6"/>
        <v>2</v>
      </c>
      <c r="AZ311" s="27">
        <f t="shared" si="7"/>
        <v>60</v>
      </c>
      <c r="BA311" s="28">
        <f t="shared" si="8"/>
        <v>0</v>
      </c>
      <c r="BB311" s="28">
        <f t="shared" ca="1" si="9"/>
        <v>0</v>
      </c>
      <c r="BC311" s="29" t="str">
        <f t="shared" si="10"/>
        <v>YES</v>
      </c>
      <c r="BD311" s="10" t="str">
        <f t="shared" si="11"/>
        <v>YES</v>
      </c>
      <c r="BE311" s="29" t="str">
        <f t="shared" ca="1" si="12"/>
        <v>NO</v>
      </c>
      <c r="BF311" s="29" t="str">
        <f t="shared" ca="1" si="13"/>
        <v>YES</v>
      </c>
      <c r="BG311" s="29" t="str">
        <f t="shared" ca="1" si="14"/>
        <v>YES</v>
      </c>
      <c r="BH311" s="29" t="str">
        <f t="shared" ca="1" si="15"/>
        <v>YES</v>
      </c>
      <c r="BI311" s="10">
        <f t="shared" ca="1" si="16"/>
        <v>1</v>
      </c>
      <c r="BJ311" s="28">
        <f t="shared" si="17"/>
        <v>0</v>
      </c>
      <c r="BK311" s="30">
        <f t="shared" si="18"/>
        <v>0</v>
      </c>
      <c r="BL311" s="31">
        <f t="shared" ca="1" si="19"/>
        <v>-119.72328767123288</v>
      </c>
      <c r="BM311" s="28">
        <f t="shared" si="20"/>
        <v>0</v>
      </c>
      <c r="BN311" s="28">
        <f t="shared" si="21"/>
        <v>0</v>
      </c>
      <c r="BO311" s="30">
        <f t="shared" si="22"/>
        <v>0</v>
      </c>
      <c r="BP311" s="31">
        <f t="shared" ca="1" si="23"/>
        <v>-119.72328767123288</v>
      </c>
      <c r="BQ311" s="32">
        <f t="shared" ca="1" si="24"/>
        <v>119.72328767123288</v>
      </c>
      <c r="BR311" s="32"/>
    </row>
    <row r="312" spans="1:70" ht="12" customHeight="1" x14ac:dyDescent="0.25">
      <c r="A312" s="10">
        <f t="shared" si="25"/>
        <v>311</v>
      </c>
      <c r="B312" s="11"/>
      <c r="C312" s="12"/>
      <c r="D312" s="13"/>
      <c r="E312" s="13"/>
      <c r="F312" s="13"/>
      <c r="G312" s="14"/>
      <c r="H312" s="15"/>
      <c r="I312" s="27"/>
      <c r="J312" s="17"/>
      <c r="K312" s="17"/>
      <c r="L312" s="17"/>
      <c r="M312" s="17"/>
      <c r="N312" s="17"/>
      <c r="O312" s="17"/>
      <c r="P312" s="10" t="str">
        <f>VLOOKUP(J312,'Offence Database'!$A$7:$B$1360,2, )</f>
        <v>-</v>
      </c>
      <c r="Q312" s="10" t="str">
        <f>VLOOKUP(K312,'Offence Database'!$A$7:$B$1360,2, )</f>
        <v>-</v>
      </c>
      <c r="R312" s="10" t="str">
        <f>VLOOKUP(L312,'Offence Database'!$A$7:$B$1360,2, )</f>
        <v>-</v>
      </c>
      <c r="S312" s="10" t="str">
        <f>VLOOKUP(M312,'Offence Database'!$A$7:$B$1360,2, )</f>
        <v>-</v>
      </c>
      <c r="T312" s="10" t="str">
        <f>VLOOKUP(N312,'Offence Database'!$A$7:$B$1360,2, )</f>
        <v>-</v>
      </c>
      <c r="U312" s="10" t="str">
        <f>VLOOKUP(O312,'Offence Database'!$A$7:$B$1360,2, )</f>
        <v>-</v>
      </c>
      <c r="V312" s="10" t="str">
        <f>VLOOKUP(J312,'Offence Database'!$A$7:$C$1360,3, )</f>
        <v>-</v>
      </c>
      <c r="W312" s="10" t="str">
        <f>VLOOKUP(K312,'Offence Database'!$A$7:$C$1360,3, )</f>
        <v>-</v>
      </c>
      <c r="X312" s="10" t="str">
        <f>VLOOKUP(L312,'Offence Database'!$A$7:$C$1360,3, )</f>
        <v>-</v>
      </c>
      <c r="Y312" s="10" t="str">
        <f>VLOOKUP(M312,'Offence Database'!$A$7:$C$1360,3, )</f>
        <v>-</v>
      </c>
      <c r="Z312" s="10" t="str">
        <f>VLOOKUP(N312,'Offence Database'!$A$7:$C$1360,3, )</f>
        <v>-</v>
      </c>
      <c r="AA312" s="10" t="str">
        <f>VLOOKUP(O312,'Offence Database'!$A$7:$C$1360,3, )</f>
        <v>-</v>
      </c>
      <c r="AB312" s="10">
        <f t="shared" ref="AB312:AG312" si="644">IF(V312="Non-Bailable",$AB$1,$AC$1)</f>
        <v>0</v>
      </c>
      <c r="AC312" s="10">
        <f t="shared" si="644"/>
        <v>0</v>
      </c>
      <c r="AD312" s="10">
        <f t="shared" si="644"/>
        <v>0</v>
      </c>
      <c r="AE312" s="10">
        <f t="shared" si="644"/>
        <v>0</v>
      </c>
      <c r="AF312" s="10">
        <f t="shared" si="644"/>
        <v>0</v>
      </c>
      <c r="AG312" s="10">
        <f t="shared" si="644"/>
        <v>0</v>
      </c>
      <c r="AH312" s="10">
        <f t="shared" si="1"/>
        <v>0</v>
      </c>
      <c r="AI312" s="17" t="str">
        <f t="shared" si="2"/>
        <v>Bailable</v>
      </c>
      <c r="AJ312" s="10" t="str">
        <f>VLOOKUP(J312,'Offence Database'!$A$7:$D$1360,4, )</f>
        <v>-</v>
      </c>
      <c r="AK312" s="10" t="str">
        <f>VLOOKUP(K312,'Offence Database'!$A$7:$D$1360,4, )</f>
        <v>-</v>
      </c>
      <c r="AL312" s="10" t="str">
        <f>VLOOKUP(L312,'Offence Database'!$A$7:$D$1360,4, )</f>
        <v>-</v>
      </c>
      <c r="AM312" s="10" t="str">
        <f>VLOOKUP(M312,'Offence Database'!$A$7:$D$1360,4, )</f>
        <v>-</v>
      </c>
      <c r="AN312" s="10" t="str">
        <f>VLOOKUP(N312,'Offence Database'!$A$7:$D$1360,4, )</f>
        <v>-</v>
      </c>
      <c r="AO312" s="10" t="str">
        <f>VLOOKUP(O312,'Offence Database'!$A$7:$D$1360,4, )</f>
        <v>-</v>
      </c>
      <c r="AP312" s="10">
        <f t="shared" ref="AP312:AU312" si="645">IF(AJ312="Non-Compoundable",$AB$1,$AC$1)</f>
        <v>0</v>
      </c>
      <c r="AQ312" s="10">
        <f t="shared" si="645"/>
        <v>0</v>
      </c>
      <c r="AR312" s="10">
        <f t="shared" si="645"/>
        <v>0</v>
      </c>
      <c r="AS312" s="10">
        <f t="shared" si="645"/>
        <v>0</v>
      </c>
      <c r="AT312" s="10">
        <f t="shared" si="645"/>
        <v>0</v>
      </c>
      <c r="AU312" s="10">
        <f t="shared" si="645"/>
        <v>0</v>
      </c>
      <c r="AV312" s="10">
        <f t="shared" si="4"/>
        <v>0</v>
      </c>
      <c r="AW312" s="17" t="str">
        <f t="shared" si="5"/>
        <v>Compoundable</v>
      </c>
      <c r="AX312" s="24"/>
      <c r="AY312" s="26">
        <f t="shared" si="6"/>
        <v>2</v>
      </c>
      <c r="AZ312" s="27">
        <f t="shared" si="7"/>
        <v>60</v>
      </c>
      <c r="BA312" s="28">
        <f t="shared" si="8"/>
        <v>0</v>
      </c>
      <c r="BB312" s="28">
        <f t="shared" ca="1" si="9"/>
        <v>0</v>
      </c>
      <c r="BC312" s="29" t="str">
        <f t="shared" si="10"/>
        <v>YES</v>
      </c>
      <c r="BD312" s="10" t="str">
        <f t="shared" si="11"/>
        <v>YES</v>
      </c>
      <c r="BE312" s="29" t="str">
        <f t="shared" ca="1" si="12"/>
        <v>NO</v>
      </c>
      <c r="BF312" s="29" t="str">
        <f t="shared" ca="1" si="13"/>
        <v>YES</v>
      </c>
      <c r="BG312" s="29" t="str">
        <f t="shared" ca="1" si="14"/>
        <v>YES</v>
      </c>
      <c r="BH312" s="29" t="str">
        <f t="shared" ca="1" si="15"/>
        <v>YES</v>
      </c>
      <c r="BI312" s="10">
        <f t="shared" ca="1" si="16"/>
        <v>1</v>
      </c>
      <c r="BJ312" s="28">
        <f t="shared" si="17"/>
        <v>0</v>
      </c>
      <c r="BK312" s="30">
        <f t="shared" si="18"/>
        <v>0</v>
      </c>
      <c r="BL312" s="31">
        <f t="shared" ca="1" si="19"/>
        <v>-119.72328767123288</v>
      </c>
      <c r="BM312" s="28">
        <f t="shared" si="20"/>
        <v>0</v>
      </c>
      <c r="BN312" s="28">
        <f t="shared" si="21"/>
        <v>0</v>
      </c>
      <c r="BO312" s="30">
        <f t="shared" si="22"/>
        <v>0</v>
      </c>
      <c r="BP312" s="31">
        <f t="shared" ca="1" si="23"/>
        <v>-119.72328767123288</v>
      </c>
      <c r="BQ312" s="32">
        <f t="shared" ca="1" si="24"/>
        <v>119.72328767123288</v>
      </c>
      <c r="BR312" s="32"/>
    </row>
    <row r="313" spans="1:70" ht="12" customHeight="1" x14ac:dyDescent="0.25">
      <c r="A313" s="10">
        <f t="shared" si="25"/>
        <v>312</v>
      </c>
      <c r="B313" s="11"/>
      <c r="C313" s="12"/>
      <c r="D313" s="13"/>
      <c r="E313" s="13"/>
      <c r="F313" s="13"/>
      <c r="G313" s="14"/>
      <c r="H313" s="15"/>
      <c r="I313" s="27"/>
      <c r="J313" s="17"/>
      <c r="K313" s="17"/>
      <c r="L313" s="17"/>
      <c r="M313" s="17"/>
      <c r="N313" s="17"/>
      <c r="O313" s="17"/>
      <c r="P313" s="10" t="str">
        <f>VLOOKUP(J313,'Offence Database'!$A$7:$B$1360,2, )</f>
        <v>-</v>
      </c>
      <c r="Q313" s="10" t="str">
        <f>VLOOKUP(K313,'Offence Database'!$A$7:$B$1360,2, )</f>
        <v>-</v>
      </c>
      <c r="R313" s="10" t="str">
        <f>VLOOKUP(L313,'Offence Database'!$A$7:$B$1360,2, )</f>
        <v>-</v>
      </c>
      <c r="S313" s="10" t="str">
        <f>VLOOKUP(M313,'Offence Database'!$A$7:$B$1360,2, )</f>
        <v>-</v>
      </c>
      <c r="T313" s="10" t="str">
        <f>VLOOKUP(N313,'Offence Database'!$A$7:$B$1360,2, )</f>
        <v>-</v>
      </c>
      <c r="U313" s="10" t="str">
        <f>VLOOKUP(O313,'Offence Database'!$A$7:$B$1360,2, )</f>
        <v>-</v>
      </c>
      <c r="V313" s="10" t="str">
        <f>VLOOKUP(J313,'Offence Database'!$A$7:$C$1360,3, )</f>
        <v>-</v>
      </c>
      <c r="W313" s="10" t="str">
        <f>VLOOKUP(K313,'Offence Database'!$A$7:$C$1360,3, )</f>
        <v>-</v>
      </c>
      <c r="X313" s="10" t="str">
        <f>VLOOKUP(L313,'Offence Database'!$A$7:$C$1360,3, )</f>
        <v>-</v>
      </c>
      <c r="Y313" s="10" t="str">
        <f>VLOOKUP(M313,'Offence Database'!$A$7:$C$1360,3, )</f>
        <v>-</v>
      </c>
      <c r="Z313" s="10" t="str">
        <f>VLOOKUP(N313,'Offence Database'!$A$7:$C$1360,3, )</f>
        <v>-</v>
      </c>
      <c r="AA313" s="10" t="str">
        <f>VLOOKUP(O313,'Offence Database'!$A$7:$C$1360,3, )</f>
        <v>-</v>
      </c>
      <c r="AB313" s="10">
        <f t="shared" ref="AB313:AG313" si="646">IF(V313="Non-Bailable",$AB$1,$AC$1)</f>
        <v>0</v>
      </c>
      <c r="AC313" s="10">
        <f t="shared" si="646"/>
        <v>0</v>
      </c>
      <c r="AD313" s="10">
        <f t="shared" si="646"/>
        <v>0</v>
      </c>
      <c r="AE313" s="10">
        <f t="shared" si="646"/>
        <v>0</v>
      </c>
      <c r="AF313" s="10">
        <f t="shared" si="646"/>
        <v>0</v>
      </c>
      <c r="AG313" s="10">
        <f t="shared" si="646"/>
        <v>0</v>
      </c>
      <c r="AH313" s="10">
        <f t="shared" si="1"/>
        <v>0</v>
      </c>
      <c r="AI313" s="17" t="str">
        <f t="shared" si="2"/>
        <v>Bailable</v>
      </c>
      <c r="AJ313" s="10" t="str">
        <f>VLOOKUP(J313,'Offence Database'!$A$7:$D$1360,4, )</f>
        <v>-</v>
      </c>
      <c r="AK313" s="10" t="str">
        <f>VLOOKUP(K313,'Offence Database'!$A$7:$D$1360,4, )</f>
        <v>-</v>
      </c>
      <c r="AL313" s="10" t="str">
        <f>VLOOKUP(L313,'Offence Database'!$A$7:$D$1360,4, )</f>
        <v>-</v>
      </c>
      <c r="AM313" s="10" t="str">
        <f>VLOOKUP(M313,'Offence Database'!$A$7:$D$1360,4, )</f>
        <v>-</v>
      </c>
      <c r="AN313" s="10" t="str">
        <f>VLOOKUP(N313,'Offence Database'!$A$7:$D$1360,4, )</f>
        <v>-</v>
      </c>
      <c r="AO313" s="10" t="str">
        <f>VLOOKUP(O313,'Offence Database'!$A$7:$D$1360,4, )</f>
        <v>-</v>
      </c>
      <c r="AP313" s="10">
        <f t="shared" ref="AP313:AU313" si="647">IF(AJ313="Non-Compoundable",$AB$1,$AC$1)</f>
        <v>0</v>
      </c>
      <c r="AQ313" s="10">
        <f t="shared" si="647"/>
        <v>0</v>
      </c>
      <c r="AR313" s="10">
        <f t="shared" si="647"/>
        <v>0</v>
      </c>
      <c r="AS313" s="10">
        <f t="shared" si="647"/>
        <v>0</v>
      </c>
      <c r="AT313" s="10">
        <f t="shared" si="647"/>
        <v>0</v>
      </c>
      <c r="AU313" s="10">
        <f t="shared" si="647"/>
        <v>0</v>
      </c>
      <c r="AV313" s="10">
        <f t="shared" si="4"/>
        <v>0</v>
      </c>
      <c r="AW313" s="17" t="str">
        <f t="shared" si="5"/>
        <v>Compoundable</v>
      </c>
      <c r="AX313" s="24"/>
      <c r="AY313" s="26">
        <f t="shared" si="6"/>
        <v>2</v>
      </c>
      <c r="AZ313" s="27">
        <f t="shared" si="7"/>
        <v>60</v>
      </c>
      <c r="BA313" s="28">
        <f t="shared" si="8"/>
        <v>0</v>
      </c>
      <c r="BB313" s="28">
        <f t="shared" ca="1" si="9"/>
        <v>0</v>
      </c>
      <c r="BC313" s="29" t="str">
        <f t="shared" si="10"/>
        <v>YES</v>
      </c>
      <c r="BD313" s="10" t="str">
        <f t="shared" si="11"/>
        <v>YES</v>
      </c>
      <c r="BE313" s="29" t="str">
        <f t="shared" ca="1" si="12"/>
        <v>NO</v>
      </c>
      <c r="BF313" s="29" t="str">
        <f t="shared" ca="1" si="13"/>
        <v>YES</v>
      </c>
      <c r="BG313" s="29" t="str">
        <f t="shared" ca="1" si="14"/>
        <v>YES</v>
      </c>
      <c r="BH313" s="29" t="str">
        <f t="shared" ca="1" si="15"/>
        <v>YES</v>
      </c>
      <c r="BI313" s="10">
        <f t="shared" ca="1" si="16"/>
        <v>1</v>
      </c>
      <c r="BJ313" s="28">
        <f t="shared" si="17"/>
        <v>0</v>
      </c>
      <c r="BK313" s="30">
        <f t="shared" si="18"/>
        <v>0</v>
      </c>
      <c r="BL313" s="31">
        <f t="shared" ca="1" si="19"/>
        <v>-119.72328767123288</v>
      </c>
      <c r="BM313" s="28">
        <f t="shared" si="20"/>
        <v>0</v>
      </c>
      <c r="BN313" s="28">
        <f t="shared" si="21"/>
        <v>0</v>
      </c>
      <c r="BO313" s="30">
        <f t="shared" si="22"/>
        <v>0</v>
      </c>
      <c r="BP313" s="31">
        <f t="shared" ca="1" si="23"/>
        <v>-119.72328767123288</v>
      </c>
      <c r="BQ313" s="32">
        <f t="shared" ca="1" si="24"/>
        <v>119.72328767123288</v>
      </c>
      <c r="BR313" s="32"/>
    </row>
    <row r="314" spans="1:70" ht="12" customHeight="1" x14ac:dyDescent="0.25">
      <c r="A314" s="10">
        <f t="shared" si="25"/>
        <v>313</v>
      </c>
      <c r="B314" s="11"/>
      <c r="C314" s="12"/>
      <c r="D314" s="13"/>
      <c r="E314" s="13"/>
      <c r="F314" s="13"/>
      <c r="G314" s="14"/>
      <c r="H314" s="15"/>
      <c r="I314" s="27"/>
      <c r="J314" s="17"/>
      <c r="K314" s="17"/>
      <c r="L314" s="17"/>
      <c r="M314" s="17"/>
      <c r="N314" s="17"/>
      <c r="O314" s="17"/>
      <c r="P314" s="10" t="str">
        <f>VLOOKUP(J314,'Offence Database'!$A$7:$B$1360,2, )</f>
        <v>-</v>
      </c>
      <c r="Q314" s="10" t="str">
        <f>VLOOKUP(K314,'Offence Database'!$A$7:$B$1360,2, )</f>
        <v>-</v>
      </c>
      <c r="R314" s="10" t="str">
        <f>VLOOKUP(L314,'Offence Database'!$A$7:$B$1360,2, )</f>
        <v>-</v>
      </c>
      <c r="S314" s="10" t="str">
        <f>VLOOKUP(M314,'Offence Database'!$A$7:$B$1360,2, )</f>
        <v>-</v>
      </c>
      <c r="T314" s="10" t="str">
        <f>VLOOKUP(N314,'Offence Database'!$A$7:$B$1360,2, )</f>
        <v>-</v>
      </c>
      <c r="U314" s="10" t="str">
        <f>VLOOKUP(O314,'Offence Database'!$A$7:$B$1360,2, )</f>
        <v>-</v>
      </c>
      <c r="V314" s="10" t="str">
        <f>VLOOKUP(J314,'Offence Database'!$A$7:$C$1360,3, )</f>
        <v>-</v>
      </c>
      <c r="W314" s="10" t="str">
        <f>VLOOKUP(K314,'Offence Database'!$A$7:$C$1360,3, )</f>
        <v>-</v>
      </c>
      <c r="X314" s="10" t="str">
        <f>VLOOKUP(L314,'Offence Database'!$A$7:$C$1360,3, )</f>
        <v>-</v>
      </c>
      <c r="Y314" s="10" t="str">
        <f>VLOOKUP(M314,'Offence Database'!$A$7:$C$1360,3, )</f>
        <v>-</v>
      </c>
      <c r="Z314" s="10" t="str">
        <f>VLOOKUP(N314,'Offence Database'!$A$7:$C$1360,3, )</f>
        <v>-</v>
      </c>
      <c r="AA314" s="10" t="str">
        <f>VLOOKUP(O314,'Offence Database'!$A$7:$C$1360,3, )</f>
        <v>-</v>
      </c>
      <c r="AB314" s="10">
        <f t="shared" ref="AB314:AG314" si="648">IF(V314="Non-Bailable",$AB$1,$AC$1)</f>
        <v>0</v>
      </c>
      <c r="AC314" s="10">
        <f t="shared" si="648"/>
        <v>0</v>
      </c>
      <c r="AD314" s="10">
        <f t="shared" si="648"/>
        <v>0</v>
      </c>
      <c r="AE314" s="10">
        <f t="shared" si="648"/>
        <v>0</v>
      </c>
      <c r="AF314" s="10">
        <f t="shared" si="648"/>
        <v>0</v>
      </c>
      <c r="AG314" s="10">
        <f t="shared" si="648"/>
        <v>0</v>
      </c>
      <c r="AH314" s="10">
        <f t="shared" si="1"/>
        <v>0</v>
      </c>
      <c r="AI314" s="17" t="str">
        <f t="shared" si="2"/>
        <v>Bailable</v>
      </c>
      <c r="AJ314" s="10" t="str">
        <f>VLOOKUP(J314,'Offence Database'!$A$7:$D$1360,4, )</f>
        <v>-</v>
      </c>
      <c r="AK314" s="10" t="str">
        <f>VLOOKUP(K314,'Offence Database'!$A$7:$D$1360,4, )</f>
        <v>-</v>
      </c>
      <c r="AL314" s="10" t="str">
        <f>VLOOKUP(L314,'Offence Database'!$A$7:$D$1360,4, )</f>
        <v>-</v>
      </c>
      <c r="AM314" s="10" t="str">
        <f>VLOOKUP(M314,'Offence Database'!$A$7:$D$1360,4, )</f>
        <v>-</v>
      </c>
      <c r="AN314" s="10" t="str">
        <f>VLOOKUP(N314,'Offence Database'!$A$7:$D$1360,4, )</f>
        <v>-</v>
      </c>
      <c r="AO314" s="10" t="str">
        <f>VLOOKUP(O314,'Offence Database'!$A$7:$D$1360,4, )</f>
        <v>-</v>
      </c>
      <c r="AP314" s="10">
        <f t="shared" ref="AP314:AU314" si="649">IF(AJ314="Non-Compoundable",$AB$1,$AC$1)</f>
        <v>0</v>
      </c>
      <c r="AQ314" s="10">
        <f t="shared" si="649"/>
        <v>0</v>
      </c>
      <c r="AR314" s="10">
        <f t="shared" si="649"/>
        <v>0</v>
      </c>
      <c r="AS314" s="10">
        <f t="shared" si="649"/>
        <v>0</v>
      </c>
      <c r="AT314" s="10">
        <f t="shared" si="649"/>
        <v>0</v>
      </c>
      <c r="AU314" s="10">
        <f t="shared" si="649"/>
        <v>0</v>
      </c>
      <c r="AV314" s="10">
        <f t="shared" si="4"/>
        <v>0</v>
      </c>
      <c r="AW314" s="17" t="str">
        <f t="shared" si="5"/>
        <v>Compoundable</v>
      </c>
      <c r="AX314" s="24"/>
      <c r="AY314" s="26">
        <f t="shared" si="6"/>
        <v>2</v>
      </c>
      <c r="AZ314" s="27">
        <f t="shared" si="7"/>
        <v>60</v>
      </c>
      <c r="BA314" s="28">
        <f t="shared" si="8"/>
        <v>0</v>
      </c>
      <c r="BB314" s="28">
        <f t="shared" ca="1" si="9"/>
        <v>0</v>
      </c>
      <c r="BC314" s="29" t="str">
        <f t="shared" si="10"/>
        <v>YES</v>
      </c>
      <c r="BD314" s="10" t="str">
        <f t="shared" si="11"/>
        <v>YES</v>
      </c>
      <c r="BE314" s="29" t="str">
        <f t="shared" ca="1" si="12"/>
        <v>NO</v>
      </c>
      <c r="BF314" s="29" t="str">
        <f t="shared" ca="1" si="13"/>
        <v>YES</v>
      </c>
      <c r="BG314" s="29" t="str">
        <f t="shared" ca="1" si="14"/>
        <v>YES</v>
      </c>
      <c r="BH314" s="29" t="str">
        <f t="shared" ca="1" si="15"/>
        <v>YES</v>
      </c>
      <c r="BI314" s="10">
        <f t="shared" ca="1" si="16"/>
        <v>1</v>
      </c>
      <c r="BJ314" s="28">
        <f t="shared" si="17"/>
        <v>0</v>
      </c>
      <c r="BK314" s="30">
        <f t="shared" si="18"/>
        <v>0</v>
      </c>
      <c r="BL314" s="31">
        <f t="shared" ca="1" si="19"/>
        <v>-119.72328767123288</v>
      </c>
      <c r="BM314" s="28">
        <f t="shared" si="20"/>
        <v>0</v>
      </c>
      <c r="BN314" s="28">
        <f t="shared" si="21"/>
        <v>0</v>
      </c>
      <c r="BO314" s="30">
        <f t="shared" si="22"/>
        <v>0</v>
      </c>
      <c r="BP314" s="31">
        <f t="shared" ca="1" si="23"/>
        <v>-119.72328767123288</v>
      </c>
      <c r="BQ314" s="32">
        <f t="shared" ca="1" si="24"/>
        <v>119.72328767123288</v>
      </c>
      <c r="BR314" s="32"/>
    </row>
    <row r="315" spans="1:70" ht="12" customHeight="1" x14ac:dyDescent="0.25">
      <c r="A315" s="10">
        <f t="shared" si="25"/>
        <v>314</v>
      </c>
      <c r="B315" s="11"/>
      <c r="C315" s="12"/>
      <c r="D315" s="13"/>
      <c r="E315" s="13"/>
      <c r="F315" s="13"/>
      <c r="G315" s="14"/>
      <c r="H315" s="15"/>
      <c r="I315" s="27"/>
      <c r="J315" s="17"/>
      <c r="K315" s="17"/>
      <c r="L315" s="17"/>
      <c r="M315" s="17"/>
      <c r="N315" s="17"/>
      <c r="O315" s="17"/>
      <c r="P315" s="10" t="str">
        <f>VLOOKUP(J315,'Offence Database'!$A$7:$B$1360,2, )</f>
        <v>-</v>
      </c>
      <c r="Q315" s="10" t="str">
        <f>VLOOKUP(K315,'Offence Database'!$A$7:$B$1360,2, )</f>
        <v>-</v>
      </c>
      <c r="R315" s="10" t="str">
        <f>VLOOKUP(L315,'Offence Database'!$A$7:$B$1360,2, )</f>
        <v>-</v>
      </c>
      <c r="S315" s="10" t="str">
        <f>VLOOKUP(M315,'Offence Database'!$A$7:$B$1360,2, )</f>
        <v>-</v>
      </c>
      <c r="T315" s="10" t="str">
        <f>VLOOKUP(N315,'Offence Database'!$A$7:$B$1360,2, )</f>
        <v>-</v>
      </c>
      <c r="U315" s="10" t="str">
        <f>VLOOKUP(O315,'Offence Database'!$A$7:$B$1360,2, )</f>
        <v>-</v>
      </c>
      <c r="V315" s="10" t="str">
        <f>VLOOKUP(J315,'Offence Database'!$A$7:$C$1360,3, )</f>
        <v>-</v>
      </c>
      <c r="W315" s="10" t="str">
        <f>VLOOKUP(K315,'Offence Database'!$A$7:$C$1360,3, )</f>
        <v>-</v>
      </c>
      <c r="X315" s="10" t="str">
        <f>VLOOKUP(L315,'Offence Database'!$A$7:$C$1360,3, )</f>
        <v>-</v>
      </c>
      <c r="Y315" s="10" t="str">
        <f>VLOOKUP(M315,'Offence Database'!$A$7:$C$1360,3, )</f>
        <v>-</v>
      </c>
      <c r="Z315" s="10" t="str">
        <f>VLOOKUP(N315,'Offence Database'!$A$7:$C$1360,3, )</f>
        <v>-</v>
      </c>
      <c r="AA315" s="10" t="str">
        <f>VLOOKUP(O315,'Offence Database'!$A$7:$C$1360,3, )</f>
        <v>-</v>
      </c>
      <c r="AB315" s="10">
        <f t="shared" ref="AB315:AG315" si="650">IF(V315="Non-Bailable",$AB$1,$AC$1)</f>
        <v>0</v>
      </c>
      <c r="AC315" s="10">
        <f t="shared" si="650"/>
        <v>0</v>
      </c>
      <c r="AD315" s="10">
        <f t="shared" si="650"/>
        <v>0</v>
      </c>
      <c r="AE315" s="10">
        <f t="shared" si="650"/>
        <v>0</v>
      </c>
      <c r="AF315" s="10">
        <f t="shared" si="650"/>
        <v>0</v>
      </c>
      <c r="AG315" s="10">
        <f t="shared" si="650"/>
        <v>0</v>
      </c>
      <c r="AH315" s="10">
        <f t="shared" si="1"/>
        <v>0</v>
      </c>
      <c r="AI315" s="17" t="str">
        <f t="shared" si="2"/>
        <v>Bailable</v>
      </c>
      <c r="AJ315" s="10" t="str">
        <f>VLOOKUP(J315,'Offence Database'!$A$7:$D$1360,4, )</f>
        <v>-</v>
      </c>
      <c r="AK315" s="10" t="str">
        <f>VLOOKUP(K315,'Offence Database'!$A$7:$D$1360,4, )</f>
        <v>-</v>
      </c>
      <c r="AL315" s="10" t="str">
        <f>VLOOKUP(L315,'Offence Database'!$A$7:$D$1360,4, )</f>
        <v>-</v>
      </c>
      <c r="AM315" s="10" t="str">
        <f>VLOOKUP(M315,'Offence Database'!$A$7:$D$1360,4, )</f>
        <v>-</v>
      </c>
      <c r="AN315" s="10" t="str">
        <f>VLOOKUP(N315,'Offence Database'!$A$7:$D$1360,4, )</f>
        <v>-</v>
      </c>
      <c r="AO315" s="10" t="str">
        <f>VLOOKUP(O315,'Offence Database'!$A$7:$D$1360,4, )</f>
        <v>-</v>
      </c>
      <c r="AP315" s="10">
        <f t="shared" ref="AP315:AU315" si="651">IF(AJ315="Non-Compoundable",$AB$1,$AC$1)</f>
        <v>0</v>
      </c>
      <c r="AQ315" s="10">
        <f t="shared" si="651"/>
        <v>0</v>
      </c>
      <c r="AR315" s="10">
        <f t="shared" si="651"/>
        <v>0</v>
      </c>
      <c r="AS315" s="10">
        <f t="shared" si="651"/>
        <v>0</v>
      </c>
      <c r="AT315" s="10">
        <f t="shared" si="651"/>
        <v>0</v>
      </c>
      <c r="AU315" s="10">
        <f t="shared" si="651"/>
        <v>0</v>
      </c>
      <c r="AV315" s="10">
        <f t="shared" si="4"/>
        <v>0</v>
      </c>
      <c r="AW315" s="17" t="str">
        <f t="shared" si="5"/>
        <v>Compoundable</v>
      </c>
      <c r="AX315" s="24"/>
      <c r="AY315" s="26">
        <f t="shared" si="6"/>
        <v>2</v>
      </c>
      <c r="AZ315" s="27">
        <f t="shared" si="7"/>
        <v>60</v>
      </c>
      <c r="BA315" s="28">
        <f t="shared" si="8"/>
        <v>0</v>
      </c>
      <c r="BB315" s="28">
        <f t="shared" ca="1" si="9"/>
        <v>0</v>
      </c>
      <c r="BC315" s="29" t="str">
        <f t="shared" si="10"/>
        <v>YES</v>
      </c>
      <c r="BD315" s="10" t="str">
        <f t="shared" si="11"/>
        <v>YES</v>
      </c>
      <c r="BE315" s="29" t="str">
        <f t="shared" ca="1" si="12"/>
        <v>NO</v>
      </c>
      <c r="BF315" s="29" t="str">
        <f t="shared" ca="1" si="13"/>
        <v>YES</v>
      </c>
      <c r="BG315" s="29" t="str">
        <f t="shared" ca="1" si="14"/>
        <v>YES</v>
      </c>
      <c r="BH315" s="29" t="str">
        <f t="shared" ca="1" si="15"/>
        <v>YES</v>
      </c>
      <c r="BI315" s="10">
        <f t="shared" ca="1" si="16"/>
        <v>1</v>
      </c>
      <c r="BJ315" s="28">
        <f t="shared" si="17"/>
        <v>0</v>
      </c>
      <c r="BK315" s="30">
        <f t="shared" si="18"/>
        <v>0</v>
      </c>
      <c r="BL315" s="31">
        <f t="shared" ca="1" si="19"/>
        <v>-119.72328767123288</v>
      </c>
      <c r="BM315" s="28">
        <f t="shared" si="20"/>
        <v>0</v>
      </c>
      <c r="BN315" s="28">
        <f t="shared" si="21"/>
        <v>0</v>
      </c>
      <c r="BO315" s="30">
        <f t="shared" si="22"/>
        <v>0</v>
      </c>
      <c r="BP315" s="31">
        <f t="shared" ca="1" si="23"/>
        <v>-119.72328767123288</v>
      </c>
      <c r="BQ315" s="32">
        <f t="shared" ca="1" si="24"/>
        <v>119.72328767123288</v>
      </c>
      <c r="BR315" s="32"/>
    </row>
    <row r="316" spans="1:70" ht="12" customHeight="1" x14ac:dyDescent="0.25">
      <c r="A316" s="10">
        <f t="shared" si="25"/>
        <v>315</v>
      </c>
      <c r="B316" s="11"/>
      <c r="C316" s="12"/>
      <c r="D316" s="13"/>
      <c r="E316" s="13"/>
      <c r="F316" s="13"/>
      <c r="G316" s="14"/>
      <c r="H316" s="15"/>
      <c r="I316" s="27"/>
      <c r="J316" s="17"/>
      <c r="K316" s="17"/>
      <c r="L316" s="17"/>
      <c r="M316" s="17"/>
      <c r="N316" s="17"/>
      <c r="O316" s="17"/>
      <c r="P316" s="10" t="str">
        <f>VLOOKUP(J316,'Offence Database'!$A$7:$B$1360,2, )</f>
        <v>-</v>
      </c>
      <c r="Q316" s="10" t="str">
        <f>VLOOKUP(K316,'Offence Database'!$A$7:$B$1360,2, )</f>
        <v>-</v>
      </c>
      <c r="R316" s="10" t="str">
        <f>VLOOKUP(L316,'Offence Database'!$A$7:$B$1360,2, )</f>
        <v>-</v>
      </c>
      <c r="S316" s="10" t="str">
        <f>VLOOKUP(M316,'Offence Database'!$A$7:$B$1360,2, )</f>
        <v>-</v>
      </c>
      <c r="T316" s="10" t="str">
        <f>VLOOKUP(N316,'Offence Database'!$A$7:$B$1360,2, )</f>
        <v>-</v>
      </c>
      <c r="U316" s="10" t="str">
        <f>VLOOKUP(O316,'Offence Database'!$A$7:$B$1360,2, )</f>
        <v>-</v>
      </c>
      <c r="V316" s="10" t="str">
        <f>VLOOKUP(J316,'Offence Database'!$A$7:$C$1360,3, )</f>
        <v>-</v>
      </c>
      <c r="W316" s="10" t="str">
        <f>VLOOKUP(K316,'Offence Database'!$A$7:$C$1360,3, )</f>
        <v>-</v>
      </c>
      <c r="X316" s="10" t="str">
        <f>VLOOKUP(L316,'Offence Database'!$A$7:$C$1360,3, )</f>
        <v>-</v>
      </c>
      <c r="Y316" s="10" t="str">
        <f>VLOOKUP(M316,'Offence Database'!$A$7:$C$1360,3, )</f>
        <v>-</v>
      </c>
      <c r="Z316" s="10" t="str">
        <f>VLOOKUP(N316,'Offence Database'!$A$7:$C$1360,3, )</f>
        <v>-</v>
      </c>
      <c r="AA316" s="10" t="str">
        <f>VLOOKUP(O316,'Offence Database'!$A$7:$C$1360,3, )</f>
        <v>-</v>
      </c>
      <c r="AB316" s="10">
        <f t="shared" ref="AB316:AG316" si="652">IF(V316="Non-Bailable",$AB$1,$AC$1)</f>
        <v>0</v>
      </c>
      <c r="AC316" s="10">
        <f t="shared" si="652"/>
        <v>0</v>
      </c>
      <c r="AD316" s="10">
        <f t="shared" si="652"/>
        <v>0</v>
      </c>
      <c r="AE316" s="10">
        <f t="shared" si="652"/>
        <v>0</v>
      </c>
      <c r="AF316" s="10">
        <f t="shared" si="652"/>
        <v>0</v>
      </c>
      <c r="AG316" s="10">
        <f t="shared" si="652"/>
        <v>0</v>
      </c>
      <c r="AH316" s="10">
        <f t="shared" si="1"/>
        <v>0</v>
      </c>
      <c r="AI316" s="17" t="str">
        <f t="shared" si="2"/>
        <v>Bailable</v>
      </c>
      <c r="AJ316" s="10" t="str">
        <f>VLOOKUP(J316,'Offence Database'!$A$7:$D$1360,4, )</f>
        <v>-</v>
      </c>
      <c r="AK316" s="10" t="str">
        <f>VLOOKUP(K316,'Offence Database'!$A$7:$D$1360,4, )</f>
        <v>-</v>
      </c>
      <c r="AL316" s="10" t="str">
        <f>VLOOKUP(L316,'Offence Database'!$A$7:$D$1360,4, )</f>
        <v>-</v>
      </c>
      <c r="AM316" s="10" t="str">
        <f>VLOOKUP(M316,'Offence Database'!$A$7:$D$1360,4, )</f>
        <v>-</v>
      </c>
      <c r="AN316" s="10" t="str">
        <f>VLOOKUP(N316,'Offence Database'!$A$7:$D$1360,4, )</f>
        <v>-</v>
      </c>
      <c r="AO316" s="10" t="str">
        <f>VLOOKUP(O316,'Offence Database'!$A$7:$D$1360,4, )</f>
        <v>-</v>
      </c>
      <c r="AP316" s="10">
        <f t="shared" ref="AP316:AU316" si="653">IF(AJ316="Non-Compoundable",$AB$1,$AC$1)</f>
        <v>0</v>
      </c>
      <c r="AQ316" s="10">
        <f t="shared" si="653"/>
        <v>0</v>
      </c>
      <c r="AR316" s="10">
        <f t="shared" si="653"/>
        <v>0</v>
      </c>
      <c r="AS316" s="10">
        <f t="shared" si="653"/>
        <v>0</v>
      </c>
      <c r="AT316" s="10">
        <f t="shared" si="653"/>
        <v>0</v>
      </c>
      <c r="AU316" s="10">
        <f t="shared" si="653"/>
        <v>0</v>
      </c>
      <c r="AV316" s="10">
        <f t="shared" si="4"/>
        <v>0</v>
      </c>
      <c r="AW316" s="17" t="str">
        <f t="shared" si="5"/>
        <v>Compoundable</v>
      </c>
      <c r="AX316" s="24"/>
      <c r="AY316" s="26">
        <f t="shared" si="6"/>
        <v>2</v>
      </c>
      <c r="AZ316" s="27">
        <f t="shared" si="7"/>
        <v>60</v>
      </c>
      <c r="BA316" s="28">
        <f t="shared" si="8"/>
        <v>0</v>
      </c>
      <c r="BB316" s="28">
        <f t="shared" ca="1" si="9"/>
        <v>0</v>
      </c>
      <c r="BC316" s="29" t="str">
        <f t="shared" si="10"/>
        <v>YES</v>
      </c>
      <c r="BD316" s="10" t="str">
        <f t="shared" si="11"/>
        <v>YES</v>
      </c>
      <c r="BE316" s="29" t="str">
        <f t="shared" ca="1" si="12"/>
        <v>NO</v>
      </c>
      <c r="BF316" s="29" t="str">
        <f t="shared" ca="1" si="13"/>
        <v>YES</v>
      </c>
      <c r="BG316" s="29" t="str">
        <f t="shared" ca="1" si="14"/>
        <v>YES</v>
      </c>
      <c r="BH316" s="29" t="str">
        <f t="shared" ca="1" si="15"/>
        <v>YES</v>
      </c>
      <c r="BI316" s="10">
        <f t="shared" ca="1" si="16"/>
        <v>1</v>
      </c>
      <c r="BJ316" s="28">
        <f t="shared" si="17"/>
        <v>0</v>
      </c>
      <c r="BK316" s="30">
        <f t="shared" si="18"/>
        <v>0</v>
      </c>
      <c r="BL316" s="31">
        <f t="shared" ca="1" si="19"/>
        <v>-119.72328767123288</v>
      </c>
      <c r="BM316" s="28">
        <f t="shared" si="20"/>
        <v>0</v>
      </c>
      <c r="BN316" s="28">
        <f t="shared" si="21"/>
        <v>0</v>
      </c>
      <c r="BO316" s="30">
        <f t="shared" si="22"/>
        <v>0</v>
      </c>
      <c r="BP316" s="31">
        <f t="shared" ca="1" si="23"/>
        <v>-119.72328767123288</v>
      </c>
      <c r="BQ316" s="32">
        <f t="shared" ca="1" si="24"/>
        <v>119.72328767123288</v>
      </c>
      <c r="BR316" s="32"/>
    </row>
    <row r="317" spans="1:70" ht="12" customHeight="1" x14ac:dyDescent="0.25">
      <c r="A317" s="10">
        <f t="shared" si="25"/>
        <v>316</v>
      </c>
      <c r="B317" s="11"/>
      <c r="C317" s="12"/>
      <c r="D317" s="13"/>
      <c r="E317" s="13"/>
      <c r="F317" s="13"/>
      <c r="G317" s="14"/>
      <c r="H317" s="15"/>
      <c r="I317" s="27"/>
      <c r="J317" s="17"/>
      <c r="K317" s="17"/>
      <c r="L317" s="17"/>
      <c r="M317" s="17"/>
      <c r="N317" s="17"/>
      <c r="O317" s="17"/>
      <c r="P317" s="10" t="str">
        <f>VLOOKUP(J317,'Offence Database'!$A$7:$B$1360,2, )</f>
        <v>-</v>
      </c>
      <c r="Q317" s="10" t="str">
        <f>VLOOKUP(K317,'Offence Database'!$A$7:$B$1360,2, )</f>
        <v>-</v>
      </c>
      <c r="R317" s="10" t="str">
        <f>VLOOKUP(L317,'Offence Database'!$A$7:$B$1360,2, )</f>
        <v>-</v>
      </c>
      <c r="S317" s="10" t="str">
        <f>VLOOKUP(M317,'Offence Database'!$A$7:$B$1360,2, )</f>
        <v>-</v>
      </c>
      <c r="T317" s="10" t="str">
        <f>VLOOKUP(N317,'Offence Database'!$A$7:$B$1360,2, )</f>
        <v>-</v>
      </c>
      <c r="U317" s="10" t="str">
        <f>VLOOKUP(O317,'Offence Database'!$A$7:$B$1360,2, )</f>
        <v>-</v>
      </c>
      <c r="V317" s="10" t="str">
        <f>VLOOKUP(J317,'Offence Database'!$A$7:$C$1360,3, )</f>
        <v>-</v>
      </c>
      <c r="W317" s="10" t="str">
        <f>VLOOKUP(K317,'Offence Database'!$A$7:$C$1360,3, )</f>
        <v>-</v>
      </c>
      <c r="X317" s="10" t="str">
        <f>VLOOKUP(L317,'Offence Database'!$A$7:$C$1360,3, )</f>
        <v>-</v>
      </c>
      <c r="Y317" s="10" t="str">
        <f>VLOOKUP(M317,'Offence Database'!$A$7:$C$1360,3, )</f>
        <v>-</v>
      </c>
      <c r="Z317" s="10" t="str">
        <f>VLOOKUP(N317,'Offence Database'!$A$7:$C$1360,3, )</f>
        <v>-</v>
      </c>
      <c r="AA317" s="10" t="str">
        <f>VLOOKUP(O317,'Offence Database'!$A$7:$C$1360,3, )</f>
        <v>-</v>
      </c>
      <c r="AB317" s="10">
        <f t="shared" ref="AB317:AG317" si="654">IF(V317="Non-Bailable",$AB$1,$AC$1)</f>
        <v>0</v>
      </c>
      <c r="AC317" s="10">
        <f t="shared" si="654"/>
        <v>0</v>
      </c>
      <c r="AD317" s="10">
        <f t="shared" si="654"/>
        <v>0</v>
      </c>
      <c r="AE317" s="10">
        <f t="shared" si="654"/>
        <v>0</v>
      </c>
      <c r="AF317" s="10">
        <f t="shared" si="654"/>
        <v>0</v>
      </c>
      <c r="AG317" s="10">
        <f t="shared" si="654"/>
        <v>0</v>
      </c>
      <c r="AH317" s="10">
        <f t="shared" si="1"/>
        <v>0</v>
      </c>
      <c r="AI317" s="17" t="str">
        <f t="shared" si="2"/>
        <v>Bailable</v>
      </c>
      <c r="AJ317" s="10" t="str">
        <f>VLOOKUP(J317,'Offence Database'!$A$7:$D$1360,4, )</f>
        <v>-</v>
      </c>
      <c r="AK317" s="10" t="str">
        <f>VLOOKUP(K317,'Offence Database'!$A$7:$D$1360,4, )</f>
        <v>-</v>
      </c>
      <c r="AL317" s="10" t="str">
        <f>VLOOKUP(L317,'Offence Database'!$A$7:$D$1360,4, )</f>
        <v>-</v>
      </c>
      <c r="AM317" s="10" t="str">
        <f>VLOOKUP(M317,'Offence Database'!$A$7:$D$1360,4, )</f>
        <v>-</v>
      </c>
      <c r="AN317" s="10" t="str">
        <f>VLOOKUP(N317,'Offence Database'!$A$7:$D$1360,4, )</f>
        <v>-</v>
      </c>
      <c r="AO317" s="10" t="str">
        <f>VLOOKUP(O317,'Offence Database'!$A$7:$D$1360,4, )</f>
        <v>-</v>
      </c>
      <c r="AP317" s="10">
        <f t="shared" ref="AP317:AU317" si="655">IF(AJ317="Non-Compoundable",$AB$1,$AC$1)</f>
        <v>0</v>
      </c>
      <c r="AQ317" s="10">
        <f t="shared" si="655"/>
        <v>0</v>
      </c>
      <c r="AR317" s="10">
        <f t="shared" si="655"/>
        <v>0</v>
      </c>
      <c r="AS317" s="10">
        <f t="shared" si="655"/>
        <v>0</v>
      </c>
      <c r="AT317" s="10">
        <f t="shared" si="655"/>
        <v>0</v>
      </c>
      <c r="AU317" s="10">
        <f t="shared" si="655"/>
        <v>0</v>
      </c>
      <c r="AV317" s="10">
        <f t="shared" si="4"/>
        <v>0</v>
      </c>
      <c r="AW317" s="17" t="str">
        <f t="shared" si="5"/>
        <v>Compoundable</v>
      </c>
      <c r="AX317" s="24"/>
      <c r="AY317" s="26">
        <f t="shared" si="6"/>
        <v>2</v>
      </c>
      <c r="AZ317" s="27">
        <f t="shared" si="7"/>
        <v>60</v>
      </c>
      <c r="BA317" s="28">
        <f t="shared" si="8"/>
        <v>0</v>
      </c>
      <c r="BB317" s="28">
        <f t="shared" ca="1" si="9"/>
        <v>0</v>
      </c>
      <c r="BC317" s="29" t="str">
        <f t="shared" si="10"/>
        <v>YES</v>
      </c>
      <c r="BD317" s="10" t="str">
        <f t="shared" si="11"/>
        <v>YES</v>
      </c>
      <c r="BE317" s="29" t="str">
        <f t="shared" ca="1" si="12"/>
        <v>NO</v>
      </c>
      <c r="BF317" s="29" t="str">
        <f t="shared" ca="1" si="13"/>
        <v>YES</v>
      </c>
      <c r="BG317" s="29" t="str">
        <f t="shared" ca="1" si="14"/>
        <v>YES</v>
      </c>
      <c r="BH317" s="29" t="str">
        <f t="shared" ca="1" si="15"/>
        <v>YES</v>
      </c>
      <c r="BI317" s="10">
        <f t="shared" ca="1" si="16"/>
        <v>1</v>
      </c>
      <c r="BJ317" s="28">
        <f t="shared" si="17"/>
        <v>0</v>
      </c>
      <c r="BK317" s="30">
        <f t="shared" si="18"/>
        <v>0</v>
      </c>
      <c r="BL317" s="31">
        <f t="shared" ca="1" si="19"/>
        <v>-119.72328767123288</v>
      </c>
      <c r="BM317" s="28">
        <f t="shared" si="20"/>
        <v>0</v>
      </c>
      <c r="BN317" s="28">
        <f t="shared" si="21"/>
        <v>0</v>
      </c>
      <c r="BO317" s="30">
        <f t="shared" si="22"/>
        <v>0</v>
      </c>
      <c r="BP317" s="31">
        <f t="shared" ca="1" si="23"/>
        <v>-119.72328767123288</v>
      </c>
      <c r="BQ317" s="32">
        <f t="shared" ca="1" si="24"/>
        <v>119.72328767123288</v>
      </c>
      <c r="BR317" s="32"/>
    </row>
    <row r="318" spans="1:70" ht="12" customHeight="1" x14ac:dyDescent="0.25">
      <c r="A318" s="10">
        <f t="shared" si="25"/>
        <v>317</v>
      </c>
      <c r="B318" s="11"/>
      <c r="C318" s="12"/>
      <c r="D318" s="13"/>
      <c r="E318" s="13"/>
      <c r="F318" s="13"/>
      <c r="G318" s="14"/>
      <c r="H318" s="15"/>
      <c r="I318" s="27"/>
      <c r="J318" s="17"/>
      <c r="K318" s="17"/>
      <c r="L318" s="17"/>
      <c r="M318" s="17"/>
      <c r="N318" s="17"/>
      <c r="O318" s="17"/>
      <c r="P318" s="10" t="str">
        <f>VLOOKUP(J318,'Offence Database'!$A$7:$B$1360,2, )</f>
        <v>-</v>
      </c>
      <c r="Q318" s="10" t="str">
        <f>VLOOKUP(K318,'Offence Database'!$A$7:$B$1360,2, )</f>
        <v>-</v>
      </c>
      <c r="R318" s="10" t="str">
        <f>VLOOKUP(L318,'Offence Database'!$A$7:$B$1360,2, )</f>
        <v>-</v>
      </c>
      <c r="S318" s="10" t="str">
        <f>VLOOKUP(M318,'Offence Database'!$A$7:$B$1360,2, )</f>
        <v>-</v>
      </c>
      <c r="T318" s="10" t="str">
        <f>VLOOKUP(N318,'Offence Database'!$A$7:$B$1360,2, )</f>
        <v>-</v>
      </c>
      <c r="U318" s="10" t="str">
        <f>VLOOKUP(O318,'Offence Database'!$A$7:$B$1360,2, )</f>
        <v>-</v>
      </c>
      <c r="V318" s="10" t="str">
        <f>VLOOKUP(J318,'Offence Database'!$A$7:$C$1360,3, )</f>
        <v>-</v>
      </c>
      <c r="W318" s="10" t="str">
        <f>VLOOKUP(K318,'Offence Database'!$A$7:$C$1360,3, )</f>
        <v>-</v>
      </c>
      <c r="X318" s="10" t="str">
        <f>VLOOKUP(L318,'Offence Database'!$A$7:$C$1360,3, )</f>
        <v>-</v>
      </c>
      <c r="Y318" s="10" t="str">
        <f>VLOOKUP(M318,'Offence Database'!$A$7:$C$1360,3, )</f>
        <v>-</v>
      </c>
      <c r="Z318" s="10" t="str">
        <f>VLOOKUP(N318,'Offence Database'!$A$7:$C$1360,3, )</f>
        <v>-</v>
      </c>
      <c r="AA318" s="10" t="str">
        <f>VLOOKUP(O318,'Offence Database'!$A$7:$C$1360,3, )</f>
        <v>-</v>
      </c>
      <c r="AB318" s="10">
        <f t="shared" ref="AB318:AG318" si="656">IF(V318="Non-Bailable",$AB$1,$AC$1)</f>
        <v>0</v>
      </c>
      <c r="AC318" s="10">
        <f t="shared" si="656"/>
        <v>0</v>
      </c>
      <c r="AD318" s="10">
        <f t="shared" si="656"/>
        <v>0</v>
      </c>
      <c r="AE318" s="10">
        <f t="shared" si="656"/>
        <v>0</v>
      </c>
      <c r="AF318" s="10">
        <f t="shared" si="656"/>
        <v>0</v>
      </c>
      <c r="AG318" s="10">
        <f t="shared" si="656"/>
        <v>0</v>
      </c>
      <c r="AH318" s="10">
        <f t="shared" si="1"/>
        <v>0</v>
      </c>
      <c r="AI318" s="17" t="str">
        <f t="shared" si="2"/>
        <v>Bailable</v>
      </c>
      <c r="AJ318" s="10" t="str">
        <f>VLOOKUP(J318,'Offence Database'!$A$7:$D$1360,4, )</f>
        <v>-</v>
      </c>
      <c r="AK318" s="10" t="str">
        <f>VLOOKUP(K318,'Offence Database'!$A$7:$D$1360,4, )</f>
        <v>-</v>
      </c>
      <c r="AL318" s="10" t="str">
        <f>VLOOKUP(L318,'Offence Database'!$A$7:$D$1360,4, )</f>
        <v>-</v>
      </c>
      <c r="AM318" s="10" t="str">
        <f>VLOOKUP(M318,'Offence Database'!$A$7:$D$1360,4, )</f>
        <v>-</v>
      </c>
      <c r="AN318" s="10" t="str">
        <f>VLOOKUP(N318,'Offence Database'!$A$7:$D$1360,4, )</f>
        <v>-</v>
      </c>
      <c r="AO318" s="10" t="str">
        <f>VLOOKUP(O318,'Offence Database'!$A$7:$D$1360,4, )</f>
        <v>-</v>
      </c>
      <c r="AP318" s="10">
        <f t="shared" ref="AP318:AU318" si="657">IF(AJ318="Non-Compoundable",$AB$1,$AC$1)</f>
        <v>0</v>
      </c>
      <c r="AQ318" s="10">
        <f t="shared" si="657"/>
        <v>0</v>
      </c>
      <c r="AR318" s="10">
        <f t="shared" si="657"/>
        <v>0</v>
      </c>
      <c r="AS318" s="10">
        <f t="shared" si="657"/>
        <v>0</v>
      </c>
      <c r="AT318" s="10">
        <f t="shared" si="657"/>
        <v>0</v>
      </c>
      <c r="AU318" s="10">
        <f t="shared" si="657"/>
        <v>0</v>
      </c>
      <c r="AV318" s="10">
        <f t="shared" si="4"/>
        <v>0</v>
      </c>
      <c r="AW318" s="17" t="str">
        <f t="shared" si="5"/>
        <v>Compoundable</v>
      </c>
      <c r="AX318" s="24"/>
      <c r="AY318" s="26">
        <f t="shared" si="6"/>
        <v>2</v>
      </c>
      <c r="AZ318" s="27">
        <f t="shared" si="7"/>
        <v>60</v>
      </c>
      <c r="BA318" s="28">
        <f t="shared" si="8"/>
        <v>0</v>
      </c>
      <c r="BB318" s="28">
        <f t="shared" ca="1" si="9"/>
        <v>0</v>
      </c>
      <c r="BC318" s="29" t="str">
        <f t="shared" si="10"/>
        <v>YES</v>
      </c>
      <c r="BD318" s="10" t="str">
        <f t="shared" si="11"/>
        <v>YES</v>
      </c>
      <c r="BE318" s="29" t="str">
        <f t="shared" ca="1" si="12"/>
        <v>NO</v>
      </c>
      <c r="BF318" s="29" t="str">
        <f t="shared" ca="1" si="13"/>
        <v>YES</v>
      </c>
      <c r="BG318" s="29" t="str">
        <f t="shared" ca="1" si="14"/>
        <v>YES</v>
      </c>
      <c r="BH318" s="29" t="str">
        <f t="shared" ca="1" si="15"/>
        <v>YES</v>
      </c>
      <c r="BI318" s="10">
        <f t="shared" ca="1" si="16"/>
        <v>1</v>
      </c>
      <c r="BJ318" s="28">
        <f t="shared" si="17"/>
        <v>0</v>
      </c>
      <c r="BK318" s="30">
        <f t="shared" si="18"/>
        <v>0</v>
      </c>
      <c r="BL318" s="31">
        <f t="shared" ca="1" si="19"/>
        <v>-119.72328767123288</v>
      </c>
      <c r="BM318" s="28">
        <f t="shared" si="20"/>
        <v>0</v>
      </c>
      <c r="BN318" s="28">
        <f t="shared" si="21"/>
        <v>0</v>
      </c>
      <c r="BO318" s="30">
        <f t="shared" si="22"/>
        <v>0</v>
      </c>
      <c r="BP318" s="31">
        <f t="shared" ca="1" si="23"/>
        <v>-119.72328767123288</v>
      </c>
      <c r="BQ318" s="32">
        <f t="shared" ca="1" si="24"/>
        <v>119.72328767123288</v>
      </c>
      <c r="BR318" s="32"/>
    </row>
    <row r="319" spans="1:70" ht="12" customHeight="1" x14ac:dyDescent="0.25">
      <c r="A319" s="10">
        <f t="shared" si="25"/>
        <v>318</v>
      </c>
      <c r="B319" s="11"/>
      <c r="C319" s="12"/>
      <c r="D319" s="13"/>
      <c r="E319" s="13"/>
      <c r="F319" s="13"/>
      <c r="G319" s="14"/>
      <c r="H319" s="15"/>
      <c r="I319" s="27"/>
      <c r="J319" s="17"/>
      <c r="K319" s="17"/>
      <c r="L319" s="17"/>
      <c r="M319" s="17"/>
      <c r="N319" s="17"/>
      <c r="O319" s="17"/>
      <c r="P319" s="10" t="str">
        <f>VLOOKUP(J319,'Offence Database'!$A$7:$B$1360,2, )</f>
        <v>-</v>
      </c>
      <c r="Q319" s="10" t="str">
        <f>VLOOKUP(K319,'Offence Database'!$A$7:$B$1360,2, )</f>
        <v>-</v>
      </c>
      <c r="R319" s="10" t="str">
        <f>VLOOKUP(L319,'Offence Database'!$A$7:$B$1360,2, )</f>
        <v>-</v>
      </c>
      <c r="S319" s="10" t="str">
        <f>VLOOKUP(M319,'Offence Database'!$A$7:$B$1360,2, )</f>
        <v>-</v>
      </c>
      <c r="T319" s="10" t="str">
        <f>VLOOKUP(N319,'Offence Database'!$A$7:$B$1360,2, )</f>
        <v>-</v>
      </c>
      <c r="U319" s="10" t="str">
        <f>VLOOKUP(O319,'Offence Database'!$A$7:$B$1360,2, )</f>
        <v>-</v>
      </c>
      <c r="V319" s="10" t="str">
        <f>VLOOKUP(J319,'Offence Database'!$A$7:$C$1360,3, )</f>
        <v>-</v>
      </c>
      <c r="W319" s="10" t="str">
        <f>VLOOKUP(K319,'Offence Database'!$A$7:$C$1360,3, )</f>
        <v>-</v>
      </c>
      <c r="X319" s="10" t="str">
        <f>VLOOKUP(L319,'Offence Database'!$A$7:$C$1360,3, )</f>
        <v>-</v>
      </c>
      <c r="Y319" s="10" t="str">
        <f>VLOOKUP(M319,'Offence Database'!$A$7:$C$1360,3, )</f>
        <v>-</v>
      </c>
      <c r="Z319" s="10" t="str">
        <f>VLOOKUP(N319,'Offence Database'!$A$7:$C$1360,3, )</f>
        <v>-</v>
      </c>
      <c r="AA319" s="10" t="str">
        <f>VLOOKUP(O319,'Offence Database'!$A$7:$C$1360,3, )</f>
        <v>-</v>
      </c>
      <c r="AB319" s="10">
        <f t="shared" ref="AB319:AG319" si="658">IF(V319="Non-Bailable",$AB$1,$AC$1)</f>
        <v>0</v>
      </c>
      <c r="AC319" s="10">
        <f t="shared" si="658"/>
        <v>0</v>
      </c>
      <c r="AD319" s="10">
        <f t="shared" si="658"/>
        <v>0</v>
      </c>
      <c r="AE319" s="10">
        <f t="shared" si="658"/>
        <v>0</v>
      </c>
      <c r="AF319" s="10">
        <f t="shared" si="658"/>
        <v>0</v>
      </c>
      <c r="AG319" s="10">
        <f t="shared" si="658"/>
        <v>0</v>
      </c>
      <c r="AH319" s="10">
        <f t="shared" si="1"/>
        <v>0</v>
      </c>
      <c r="AI319" s="17" t="str">
        <f t="shared" si="2"/>
        <v>Bailable</v>
      </c>
      <c r="AJ319" s="10" t="str">
        <f>VLOOKUP(J319,'Offence Database'!$A$7:$D$1360,4, )</f>
        <v>-</v>
      </c>
      <c r="AK319" s="10" t="str">
        <f>VLOOKUP(K319,'Offence Database'!$A$7:$D$1360,4, )</f>
        <v>-</v>
      </c>
      <c r="AL319" s="10" t="str">
        <f>VLOOKUP(L319,'Offence Database'!$A$7:$D$1360,4, )</f>
        <v>-</v>
      </c>
      <c r="AM319" s="10" t="str">
        <f>VLOOKUP(M319,'Offence Database'!$A$7:$D$1360,4, )</f>
        <v>-</v>
      </c>
      <c r="AN319" s="10" t="str">
        <f>VLOOKUP(N319,'Offence Database'!$A$7:$D$1360,4, )</f>
        <v>-</v>
      </c>
      <c r="AO319" s="10" t="str">
        <f>VLOOKUP(O319,'Offence Database'!$A$7:$D$1360,4, )</f>
        <v>-</v>
      </c>
      <c r="AP319" s="10">
        <f t="shared" ref="AP319:AU319" si="659">IF(AJ319="Non-Compoundable",$AB$1,$AC$1)</f>
        <v>0</v>
      </c>
      <c r="AQ319" s="10">
        <f t="shared" si="659"/>
        <v>0</v>
      </c>
      <c r="AR319" s="10">
        <f t="shared" si="659"/>
        <v>0</v>
      </c>
      <c r="AS319" s="10">
        <f t="shared" si="659"/>
        <v>0</v>
      </c>
      <c r="AT319" s="10">
        <f t="shared" si="659"/>
        <v>0</v>
      </c>
      <c r="AU319" s="10">
        <f t="shared" si="659"/>
        <v>0</v>
      </c>
      <c r="AV319" s="10">
        <f t="shared" si="4"/>
        <v>0</v>
      </c>
      <c r="AW319" s="17" t="str">
        <f t="shared" si="5"/>
        <v>Compoundable</v>
      </c>
      <c r="AX319" s="24"/>
      <c r="AY319" s="26">
        <f t="shared" si="6"/>
        <v>2</v>
      </c>
      <c r="AZ319" s="27">
        <f t="shared" si="7"/>
        <v>60</v>
      </c>
      <c r="BA319" s="28">
        <f t="shared" si="8"/>
        <v>0</v>
      </c>
      <c r="BB319" s="28">
        <f t="shared" ca="1" si="9"/>
        <v>0</v>
      </c>
      <c r="BC319" s="29" t="str">
        <f t="shared" si="10"/>
        <v>YES</v>
      </c>
      <c r="BD319" s="10" t="str">
        <f t="shared" si="11"/>
        <v>YES</v>
      </c>
      <c r="BE319" s="29" t="str">
        <f t="shared" ca="1" si="12"/>
        <v>NO</v>
      </c>
      <c r="BF319" s="29" t="str">
        <f t="shared" ca="1" si="13"/>
        <v>YES</v>
      </c>
      <c r="BG319" s="29" t="str">
        <f t="shared" ca="1" si="14"/>
        <v>YES</v>
      </c>
      <c r="BH319" s="29" t="str">
        <f t="shared" ca="1" si="15"/>
        <v>YES</v>
      </c>
      <c r="BI319" s="10">
        <f t="shared" ca="1" si="16"/>
        <v>1</v>
      </c>
      <c r="BJ319" s="28">
        <f t="shared" si="17"/>
        <v>0</v>
      </c>
      <c r="BK319" s="30">
        <f t="shared" si="18"/>
        <v>0</v>
      </c>
      <c r="BL319" s="31">
        <f t="shared" ca="1" si="19"/>
        <v>-119.72328767123288</v>
      </c>
      <c r="BM319" s="28">
        <f t="shared" si="20"/>
        <v>0</v>
      </c>
      <c r="BN319" s="28">
        <f t="shared" si="21"/>
        <v>0</v>
      </c>
      <c r="BO319" s="30">
        <f t="shared" si="22"/>
        <v>0</v>
      </c>
      <c r="BP319" s="31">
        <f t="shared" ca="1" si="23"/>
        <v>-119.72328767123288</v>
      </c>
      <c r="BQ319" s="32">
        <f t="shared" ca="1" si="24"/>
        <v>119.72328767123288</v>
      </c>
      <c r="BR319" s="32"/>
    </row>
    <row r="320" spans="1:70" ht="12" customHeight="1" x14ac:dyDescent="0.25">
      <c r="A320" s="10">
        <f t="shared" si="25"/>
        <v>319</v>
      </c>
      <c r="B320" s="11"/>
      <c r="C320" s="12"/>
      <c r="D320" s="13"/>
      <c r="E320" s="13"/>
      <c r="F320" s="13"/>
      <c r="G320" s="14"/>
      <c r="H320" s="15"/>
      <c r="I320" s="27"/>
      <c r="J320" s="17"/>
      <c r="K320" s="17"/>
      <c r="L320" s="17"/>
      <c r="M320" s="17"/>
      <c r="N320" s="17"/>
      <c r="O320" s="17"/>
      <c r="P320" s="10" t="str">
        <f>VLOOKUP(J320,'Offence Database'!$A$7:$B$1360,2, )</f>
        <v>-</v>
      </c>
      <c r="Q320" s="10" t="str">
        <f>VLOOKUP(K320,'Offence Database'!$A$7:$B$1360,2, )</f>
        <v>-</v>
      </c>
      <c r="R320" s="10" t="str">
        <f>VLOOKUP(L320,'Offence Database'!$A$7:$B$1360,2, )</f>
        <v>-</v>
      </c>
      <c r="S320" s="10" t="str">
        <f>VLOOKUP(M320,'Offence Database'!$A$7:$B$1360,2, )</f>
        <v>-</v>
      </c>
      <c r="T320" s="10" t="str">
        <f>VLOOKUP(N320,'Offence Database'!$A$7:$B$1360,2, )</f>
        <v>-</v>
      </c>
      <c r="U320" s="10" t="str">
        <f>VLOOKUP(O320,'Offence Database'!$A$7:$B$1360,2, )</f>
        <v>-</v>
      </c>
      <c r="V320" s="10" t="str">
        <f>VLOOKUP(J320,'Offence Database'!$A$7:$C$1360,3, )</f>
        <v>-</v>
      </c>
      <c r="W320" s="10" t="str">
        <f>VLOOKUP(K320,'Offence Database'!$A$7:$C$1360,3, )</f>
        <v>-</v>
      </c>
      <c r="X320" s="10" t="str">
        <f>VLOOKUP(L320,'Offence Database'!$A$7:$C$1360,3, )</f>
        <v>-</v>
      </c>
      <c r="Y320" s="10" t="str">
        <f>VLOOKUP(M320,'Offence Database'!$A$7:$C$1360,3, )</f>
        <v>-</v>
      </c>
      <c r="Z320" s="10" t="str">
        <f>VLOOKUP(N320,'Offence Database'!$A$7:$C$1360,3, )</f>
        <v>-</v>
      </c>
      <c r="AA320" s="10" t="str">
        <f>VLOOKUP(O320,'Offence Database'!$A$7:$C$1360,3, )</f>
        <v>-</v>
      </c>
      <c r="AB320" s="10">
        <f t="shared" ref="AB320:AG320" si="660">IF(V320="Non-Bailable",$AB$1,$AC$1)</f>
        <v>0</v>
      </c>
      <c r="AC320" s="10">
        <f t="shared" si="660"/>
        <v>0</v>
      </c>
      <c r="AD320" s="10">
        <f t="shared" si="660"/>
        <v>0</v>
      </c>
      <c r="AE320" s="10">
        <f t="shared" si="660"/>
        <v>0</v>
      </c>
      <c r="AF320" s="10">
        <f t="shared" si="660"/>
        <v>0</v>
      </c>
      <c r="AG320" s="10">
        <f t="shared" si="660"/>
        <v>0</v>
      </c>
      <c r="AH320" s="10">
        <f t="shared" si="1"/>
        <v>0</v>
      </c>
      <c r="AI320" s="17" t="str">
        <f t="shared" si="2"/>
        <v>Bailable</v>
      </c>
      <c r="AJ320" s="10" t="str">
        <f>VLOOKUP(J320,'Offence Database'!$A$7:$D$1360,4, )</f>
        <v>-</v>
      </c>
      <c r="AK320" s="10" t="str">
        <f>VLOOKUP(K320,'Offence Database'!$A$7:$D$1360,4, )</f>
        <v>-</v>
      </c>
      <c r="AL320" s="10" t="str">
        <f>VLOOKUP(L320,'Offence Database'!$A$7:$D$1360,4, )</f>
        <v>-</v>
      </c>
      <c r="AM320" s="10" t="str">
        <f>VLOOKUP(M320,'Offence Database'!$A$7:$D$1360,4, )</f>
        <v>-</v>
      </c>
      <c r="AN320" s="10" t="str">
        <f>VLOOKUP(N320,'Offence Database'!$A$7:$D$1360,4, )</f>
        <v>-</v>
      </c>
      <c r="AO320" s="10" t="str">
        <f>VLOOKUP(O320,'Offence Database'!$A$7:$D$1360,4, )</f>
        <v>-</v>
      </c>
      <c r="AP320" s="10">
        <f t="shared" ref="AP320:AU320" si="661">IF(AJ320="Non-Compoundable",$AB$1,$AC$1)</f>
        <v>0</v>
      </c>
      <c r="AQ320" s="10">
        <f t="shared" si="661"/>
        <v>0</v>
      </c>
      <c r="AR320" s="10">
        <f t="shared" si="661"/>
        <v>0</v>
      </c>
      <c r="AS320" s="10">
        <f t="shared" si="661"/>
        <v>0</v>
      </c>
      <c r="AT320" s="10">
        <f t="shared" si="661"/>
        <v>0</v>
      </c>
      <c r="AU320" s="10">
        <f t="shared" si="661"/>
        <v>0</v>
      </c>
      <c r="AV320" s="10">
        <f t="shared" si="4"/>
        <v>0</v>
      </c>
      <c r="AW320" s="17" t="str">
        <f t="shared" si="5"/>
        <v>Compoundable</v>
      </c>
      <c r="AX320" s="24"/>
      <c r="AY320" s="26">
        <f t="shared" si="6"/>
        <v>2</v>
      </c>
      <c r="AZ320" s="27">
        <f t="shared" si="7"/>
        <v>60</v>
      </c>
      <c r="BA320" s="28">
        <f t="shared" si="8"/>
        <v>0</v>
      </c>
      <c r="BB320" s="28">
        <f t="shared" ca="1" si="9"/>
        <v>0</v>
      </c>
      <c r="BC320" s="29" t="str">
        <f t="shared" si="10"/>
        <v>YES</v>
      </c>
      <c r="BD320" s="10" t="str">
        <f t="shared" si="11"/>
        <v>YES</v>
      </c>
      <c r="BE320" s="29" t="str">
        <f t="shared" ca="1" si="12"/>
        <v>NO</v>
      </c>
      <c r="BF320" s="29" t="str">
        <f t="shared" ca="1" si="13"/>
        <v>YES</v>
      </c>
      <c r="BG320" s="29" t="str">
        <f t="shared" ca="1" si="14"/>
        <v>YES</v>
      </c>
      <c r="BH320" s="29" t="str">
        <f t="shared" ca="1" si="15"/>
        <v>YES</v>
      </c>
      <c r="BI320" s="10">
        <f t="shared" ca="1" si="16"/>
        <v>1</v>
      </c>
      <c r="BJ320" s="28">
        <f t="shared" si="17"/>
        <v>0</v>
      </c>
      <c r="BK320" s="30">
        <f t="shared" si="18"/>
        <v>0</v>
      </c>
      <c r="BL320" s="31">
        <f t="shared" ca="1" si="19"/>
        <v>-119.72328767123288</v>
      </c>
      <c r="BM320" s="28">
        <f t="shared" si="20"/>
        <v>0</v>
      </c>
      <c r="BN320" s="28">
        <f t="shared" si="21"/>
        <v>0</v>
      </c>
      <c r="BO320" s="30">
        <f t="shared" si="22"/>
        <v>0</v>
      </c>
      <c r="BP320" s="31">
        <f t="shared" ca="1" si="23"/>
        <v>-119.72328767123288</v>
      </c>
      <c r="BQ320" s="32">
        <f t="shared" ca="1" si="24"/>
        <v>119.72328767123288</v>
      </c>
      <c r="BR320" s="32"/>
    </row>
    <row r="321" spans="1:70" ht="12" customHeight="1" x14ac:dyDescent="0.25">
      <c r="A321" s="10">
        <f t="shared" si="25"/>
        <v>320</v>
      </c>
      <c r="B321" s="11"/>
      <c r="C321" s="12"/>
      <c r="D321" s="13"/>
      <c r="E321" s="13"/>
      <c r="F321" s="13"/>
      <c r="G321" s="14"/>
      <c r="H321" s="15"/>
      <c r="I321" s="27"/>
      <c r="J321" s="17"/>
      <c r="K321" s="17"/>
      <c r="L321" s="17"/>
      <c r="M321" s="17"/>
      <c r="N321" s="17"/>
      <c r="O321" s="17"/>
      <c r="P321" s="10" t="str">
        <f>VLOOKUP(J321,'Offence Database'!$A$7:$B$1360,2, )</f>
        <v>-</v>
      </c>
      <c r="Q321" s="10" t="str">
        <f>VLOOKUP(K321,'Offence Database'!$A$7:$B$1360,2, )</f>
        <v>-</v>
      </c>
      <c r="R321" s="10" t="str">
        <f>VLOOKUP(L321,'Offence Database'!$A$7:$B$1360,2, )</f>
        <v>-</v>
      </c>
      <c r="S321" s="10" t="str">
        <f>VLOOKUP(M321,'Offence Database'!$A$7:$B$1360,2, )</f>
        <v>-</v>
      </c>
      <c r="T321" s="10" t="str">
        <f>VLOOKUP(N321,'Offence Database'!$A$7:$B$1360,2, )</f>
        <v>-</v>
      </c>
      <c r="U321" s="10" t="str">
        <f>VLOOKUP(O321,'Offence Database'!$A$7:$B$1360,2, )</f>
        <v>-</v>
      </c>
      <c r="V321" s="10" t="str">
        <f>VLOOKUP(J321,'Offence Database'!$A$7:$C$1360,3, )</f>
        <v>-</v>
      </c>
      <c r="W321" s="10" t="str">
        <f>VLOOKUP(K321,'Offence Database'!$A$7:$C$1360,3, )</f>
        <v>-</v>
      </c>
      <c r="X321" s="10" t="str">
        <f>VLOOKUP(L321,'Offence Database'!$A$7:$C$1360,3, )</f>
        <v>-</v>
      </c>
      <c r="Y321" s="10" t="str">
        <f>VLOOKUP(M321,'Offence Database'!$A$7:$C$1360,3, )</f>
        <v>-</v>
      </c>
      <c r="Z321" s="10" t="str">
        <f>VLOOKUP(N321,'Offence Database'!$A$7:$C$1360,3, )</f>
        <v>-</v>
      </c>
      <c r="AA321" s="10" t="str">
        <f>VLOOKUP(O321,'Offence Database'!$A$7:$C$1360,3, )</f>
        <v>-</v>
      </c>
      <c r="AB321" s="10">
        <f t="shared" ref="AB321:AG321" si="662">IF(V321="Non-Bailable",$AB$1,$AC$1)</f>
        <v>0</v>
      </c>
      <c r="AC321" s="10">
        <f t="shared" si="662"/>
        <v>0</v>
      </c>
      <c r="AD321" s="10">
        <f t="shared" si="662"/>
        <v>0</v>
      </c>
      <c r="AE321" s="10">
        <f t="shared" si="662"/>
        <v>0</v>
      </c>
      <c r="AF321" s="10">
        <f t="shared" si="662"/>
        <v>0</v>
      </c>
      <c r="AG321" s="10">
        <f t="shared" si="662"/>
        <v>0</v>
      </c>
      <c r="AH321" s="10">
        <f t="shared" si="1"/>
        <v>0</v>
      </c>
      <c r="AI321" s="17" t="str">
        <f t="shared" si="2"/>
        <v>Bailable</v>
      </c>
      <c r="AJ321" s="10" t="str">
        <f>VLOOKUP(J321,'Offence Database'!$A$7:$D$1360,4, )</f>
        <v>-</v>
      </c>
      <c r="AK321" s="10" t="str">
        <f>VLOOKUP(K321,'Offence Database'!$A$7:$D$1360,4, )</f>
        <v>-</v>
      </c>
      <c r="AL321" s="10" t="str">
        <f>VLOOKUP(L321,'Offence Database'!$A$7:$D$1360,4, )</f>
        <v>-</v>
      </c>
      <c r="AM321" s="10" t="str">
        <f>VLOOKUP(M321,'Offence Database'!$A$7:$D$1360,4, )</f>
        <v>-</v>
      </c>
      <c r="AN321" s="10" t="str">
        <f>VLOOKUP(N321,'Offence Database'!$A$7:$D$1360,4, )</f>
        <v>-</v>
      </c>
      <c r="AO321" s="10" t="str">
        <f>VLOOKUP(O321,'Offence Database'!$A$7:$D$1360,4, )</f>
        <v>-</v>
      </c>
      <c r="AP321" s="10">
        <f t="shared" ref="AP321:AU321" si="663">IF(AJ321="Non-Compoundable",$AB$1,$AC$1)</f>
        <v>0</v>
      </c>
      <c r="AQ321" s="10">
        <f t="shared" si="663"/>
        <v>0</v>
      </c>
      <c r="AR321" s="10">
        <f t="shared" si="663"/>
        <v>0</v>
      </c>
      <c r="AS321" s="10">
        <f t="shared" si="663"/>
        <v>0</v>
      </c>
      <c r="AT321" s="10">
        <f t="shared" si="663"/>
        <v>0</v>
      </c>
      <c r="AU321" s="10">
        <f t="shared" si="663"/>
        <v>0</v>
      </c>
      <c r="AV321" s="10">
        <f t="shared" si="4"/>
        <v>0</v>
      </c>
      <c r="AW321" s="17" t="str">
        <f t="shared" si="5"/>
        <v>Compoundable</v>
      </c>
      <c r="AX321" s="24"/>
      <c r="AY321" s="26">
        <f t="shared" si="6"/>
        <v>2</v>
      </c>
      <c r="AZ321" s="27">
        <f t="shared" si="7"/>
        <v>60</v>
      </c>
      <c r="BA321" s="28">
        <f t="shared" si="8"/>
        <v>0</v>
      </c>
      <c r="BB321" s="28">
        <f t="shared" ca="1" si="9"/>
        <v>0</v>
      </c>
      <c r="BC321" s="29" t="str">
        <f t="shared" si="10"/>
        <v>YES</v>
      </c>
      <c r="BD321" s="10" t="str">
        <f t="shared" si="11"/>
        <v>YES</v>
      </c>
      <c r="BE321" s="29" t="str">
        <f t="shared" ca="1" si="12"/>
        <v>NO</v>
      </c>
      <c r="BF321" s="29" t="str">
        <f t="shared" ca="1" si="13"/>
        <v>YES</v>
      </c>
      <c r="BG321" s="29" t="str">
        <f t="shared" ca="1" si="14"/>
        <v>YES</v>
      </c>
      <c r="BH321" s="29" t="str">
        <f t="shared" ca="1" si="15"/>
        <v>YES</v>
      </c>
      <c r="BI321" s="10">
        <f t="shared" ca="1" si="16"/>
        <v>1</v>
      </c>
      <c r="BJ321" s="28">
        <f t="shared" si="17"/>
        <v>0</v>
      </c>
      <c r="BK321" s="30">
        <f t="shared" si="18"/>
        <v>0</v>
      </c>
      <c r="BL321" s="31">
        <f t="shared" ca="1" si="19"/>
        <v>-119.72328767123288</v>
      </c>
      <c r="BM321" s="28">
        <f t="shared" si="20"/>
        <v>0</v>
      </c>
      <c r="BN321" s="28">
        <f t="shared" si="21"/>
        <v>0</v>
      </c>
      <c r="BO321" s="30">
        <f t="shared" si="22"/>
        <v>0</v>
      </c>
      <c r="BP321" s="31">
        <f t="shared" ca="1" si="23"/>
        <v>-119.72328767123288</v>
      </c>
      <c r="BQ321" s="32">
        <f t="shared" ca="1" si="24"/>
        <v>119.72328767123288</v>
      </c>
      <c r="BR321" s="32"/>
    </row>
    <row r="322" spans="1:70" ht="12" customHeight="1" x14ac:dyDescent="0.25">
      <c r="A322" s="10">
        <f t="shared" si="25"/>
        <v>321</v>
      </c>
      <c r="B322" s="11"/>
      <c r="C322" s="12"/>
      <c r="D322" s="13"/>
      <c r="E322" s="13"/>
      <c r="F322" s="13"/>
      <c r="G322" s="14"/>
      <c r="H322" s="15"/>
      <c r="I322" s="27"/>
      <c r="J322" s="17"/>
      <c r="K322" s="17"/>
      <c r="L322" s="17"/>
      <c r="M322" s="17"/>
      <c r="N322" s="17"/>
      <c r="O322" s="17"/>
      <c r="P322" s="10" t="str">
        <f>VLOOKUP(J322,'Offence Database'!$A$7:$B$1360,2, )</f>
        <v>-</v>
      </c>
      <c r="Q322" s="10" t="str">
        <f>VLOOKUP(K322,'Offence Database'!$A$7:$B$1360,2, )</f>
        <v>-</v>
      </c>
      <c r="R322" s="10" t="str">
        <f>VLOOKUP(L322,'Offence Database'!$A$7:$B$1360,2, )</f>
        <v>-</v>
      </c>
      <c r="S322" s="10" t="str">
        <f>VLOOKUP(M322,'Offence Database'!$A$7:$B$1360,2, )</f>
        <v>-</v>
      </c>
      <c r="T322" s="10" t="str">
        <f>VLOOKUP(N322,'Offence Database'!$A$7:$B$1360,2, )</f>
        <v>-</v>
      </c>
      <c r="U322" s="10" t="str">
        <f>VLOOKUP(O322,'Offence Database'!$A$7:$B$1360,2, )</f>
        <v>-</v>
      </c>
      <c r="V322" s="10" t="str">
        <f>VLOOKUP(J322,'Offence Database'!$A$7:$C$1360,3, )</f>
        <v>-</v>
      </c>
      <c r="W322" s="10" t="str">
        <f>VLOOKUP(K322,'Offence Database'!$A$7:$C$1360,3, )</f>
        <v>-</v>
      </c>
      <c r="X322" s="10" t="str">
        <f>VLOOKUP(L322,'Offence Database'!$A$7:$C$1360,3, )</f>
        <v>-</v>
      </c>
      <c r="Y322" s="10" t="str">
        <f>VLOOKUP(M322,'Offence Database'!$A$7:$C$1360,3, )</f>
        <v>-</v>
      </c>
      <c r="Z322" s="10" t="str">
        <f>VLOOKUP(N322,'Offence Database'!$A$7:$C$1360,3, )</f>
        <v>-</v>
      </c>
      <c r="AA322" s="10" t="str">
        <f>VLOOKUP(O322,'Offence Database'!$A$7:$C$1360,3, )</f>
        <v>-</v>
      </c>
      <c r="AB322" s="10">
        <f t="shared" ref="AB322:AG322" si="664">IF(V322="Non-Bailable",$AB$1,$AC$1)</f>
        <v>0</v>
      </c>
      <c r="AC322" s="10">
        <f t="shared" si="664"/>
        <v>0</v>
      </c>
      <c r="AD322" s="10">
        <f t="shared" si="664"/>
        <v>0</v>
      </c>
      <c r="AE322" s="10">
        <f t="shared" si="664"/>
        <v>0</v>
      </c>
      <c r="AF322" s="10">
        <f t="shared" si="664"/>
        <v>0</v>
      </c>
      <c r="AG322" s="10">
        <f t="shared" si="664"/>
        <v>0</v>
      </c>
      <c r="AH322" s="10">
        <f t="shared" si="1"/>
        <v>0</v>
      </c>
      <c r="AI322" s="17" t="str">
        <f t="shared" si="2"/>
        <v>Bailable</v>
      </c>
      <c r="AJ322" s="10" t="str">
        <f>VLOOKUP(J322,'Offence Database'!$A$7:$D$1360,4, )</f>
        <v>-</v>
      </c>
      <c r="AK322" s="10" t="str">
        <f>VLOOKUP(K322,'Offence Database'!$A$7:$D$1360,4, )</f>
        <v>-</v>
      </c>
      <c r="AL322" s="10" t="str">
        <f>VLOOKUP(L322,'Offence Database'!$A$7:$D$1360,4, )</f>
        <v>-</v>
      </c>
      <c r="AM322" s="10" t="str">
        <f>VLOOKUP(M322,'Offence Database'!$A$7:$D$1360,4, )</f>
        <v>-</v>
      </c>
      <c r="AN322" s="10" t="str">
        <f>VLOOKUP(N322,'Offence Database'!$A$7:$D$1360,4, )</f>
        <v>-</v>
      </c>
      <c r="AO322" s="10" t="str">
        <f>VLOOKUP(O322,'Offence Database'!$A$7:$D$1360,4, )</f>
        <v>-</v>
      </c>
      <c r="AP322" s="10">
        <f t="shared" ref="AP322:AU322" si="665">IF(AJ322="Non-Compoundable",$AB$1,$AC$1)</f>
        <v>0</v>
      </c>
      <c r="AQ322" s="10">
        <f t="shared" si="665"/>
        <v>0</v>
      </c>
      <c r="AR322" s="10">
        <f t="shared" si="665"/>
        <v>0</v>
      </c>
      <c r="AS322" s="10">
        <f t="shared" si="665"/>
        <v>0</v>
      </c>
      <c r="AT322" s="10">
        <f t="shared" si="665"/>
        <v>0</v>
      </c>
      <c r="AU322" s="10">
        <f t="shared" si="665"/>
        <v>0</v>
      </c>
      <c r="AV322" s="10">
        <f t="shared" si="4"/>
        <v>0</v>
      </c>
      <c r="AW322" s="17" t="str">
        <f t="shared" si="5"/>
        <v>Compoundable</v>
      </c>
      <c r="AX322" s="24"/>
      <c r="AY322" s="26">
        <f t="shared" si="6"/>
        <v>2</v>
      </c>
      <c r="AZ322" s="27">
        <f t="shared" si="7"/>
        <v>60</v>
      </c>
      <c r="BA322" s="28">
        <f t="shared" si="8"/>
        <v>0</v>
      </c>
      <c r="BB322" s="28">
        <f t="shared" ca="1" si="9"/>
        <v>0</v>
      </c>
      <c r="BC322" s="29" t="str">
        <f t="shared" si="10"/>
        <v>YES</v>
      </c>
      <c r="BD322" s="10" t="str">
        <f t="shared" si="11"/>
        <v>YES</v>
      </c>
      <c r="BE322" s="29" t="str">
        <f t="shared" ca="1" si="12"/>
        <v>NO</v>
      </c>
      <c r="BF322" s="29" t="str">
        <f t="shared" ca="1" si="13"/>
        <v>YES</v>
      </c>
      <c r="BG322" s="29" t="str">
        <f t="shared" ca="1" si="14"/>
        <v>YES</v>
      </c>
      <c r="BH322" s="29" t="str">
        <f t="shared" ca="1" si="15"/>
        <v>YES</v>
      </c>
      <c r="BI322" s="10">
        <f t="shared" ca="1" si="16"/>
        <v>1</v>
      </c>
      <c r="BJ322" s="28">
        <f t="shared" si="17"/>
        <v>0</v>
      </c>
      <c r="BK322" s="30">
        <f t="shared" si="18"/>
        <v>0</v>
      </c>
      <c r="BL322" s="31">
        <f t="shared" ca="1" si="19"/>
        <v>-119.72328767123288</v>
      </c>
      <c r="BM322" s="28">
        <f t="shared" si="20"/>
        <v>0</v>
      </c>
      <c r="BN322" s="28">
        <f t="shared" si="21"/>
        <v>0</v>
      </c>
      <c r="BO322" s="30">
        <f t="shared" si="22"/>
        <v>0</v>
      </c>
      <c r="BP322" s="31">
        <f t="shared" ca="1" si="23"/>
        <v>-119.72328767123288</v>
      </c>
      <c r="BQ322" s="32">
        <f t="shared" ca="1" si="24"/>
        <v>119.72328767123288</v>
      </c>
      <c r="BR322" s="32"/>
    </row>
    <row r="323" spans="1:70" ht="12" customHeight="1" x14ac:dyDescent="0.25">
      <c r="A323" s="10">
        <f t="shared" si="25"/>
        <v>322</v>
      </c>
      <c r="B323" s="11"/>
      <c r="C323" s="12"/>
      <c r="D323" s="13"/>
      <c r="E323" s="13"/>
      <c r="F323" s="13"/>
      <c r="G323" s="14"/>
      <c r="H323" s="15"/>
      <c r="I323" s="27"/>
      <c r="J323" s="17"/>
      <c r="K323" s="17"/>
      <c r="L323" s="17"/>
      <c r="M323" s="17"/>
      <c r="N323" s="17"/>
      <c r="O323" s="17"/>
      <c r="P323" s="10" t="str">
        <f>VLOOKUP(J323,'Offence Database'!$A$7:$B$1360,2, )</f>
        <v>-</v>
      </c>
      <c r="Q323" s="10" t="str">
        <f>VLOOKUP(K323,'Offence Database'!$A$7:$B$1360,2, )</f>
        <v>-</v>
      </c>
      <c r="R323" s="10" t="str">
        <f>VLOOKUP(L323,'Offence Database'!$A$7:$B$1360,2, )</f>
        <v>-</v>
      </c>
      <c r="S323" s="10" t="str">
        <f>VLOOKUP(M323,'Offence Database'!$A$7:$B$1360,2, )</f>
        <v>-</v>
      </c>
      <c r="T323" s="10" t="str">
        <f>VLOOKUP(N323,'Offence Database'!$A$7:$B$1360,2, )</f>
        <v>-</v>
      </c>
      <c r="U323" s="10" t="str">
        <f>VLOOKUP(O323,'Offence Database'!$A$7:$B$1360,2, )</f>
        <v>-</v>
      </c>
      <c r="V323" s="10" t="str">
        <f>VLOOKUP(J323,'Offence Database'!$A$7:$C$1360,3, )</f>
        <v>-</v>
      </c>
      <c r="W323" s="10" t="str">
        <f>VLOOKUP(K323,'Offence Database'!$A$7:$C$1360,3, )</f>
        <v>-</v>
      </c>
      <c r="X323" s="10" t="str">
        <f>VLOOKUP(L323,'Offence Database'!$A$7:$C$1360,3, )</f>
        <v>-</v>
      </c>
      <c r="Y323" s="10" t="str">
        <f>VLOOKUP(M323,'Offence Database'!$A$7:$C$1360,3, )</f>
        <v>-</v>
      </c>
      <c r="Z323" s="10" t="str">
        <f>VLOOKUP(N323,'Offence Database'!$A$7:$C$1360,3, )</f>
        <v>-</v>
      </c>
      <c r="AA323" s="10" t="str">
        <f>VLOOKUP(O323,'Offence Database'!$A$7:$C$1360,3, )</f>
        <v>-</v>
      </c>
      <c r="AB323" s="10">
        <f t="shared" ref="AB323:AG323" si="666">IF(V323="Non-Bailable",$AB$1,$AC$1)</f>
        <v>0</v>
      </c>
      <c r="AC323" s="10">
        <f t="shared" si="666"/>
        <v>0</v>
      </c>
      <c r="AD323" s="10">
        <f t="shared" si="666"/>
        <v>0</v>
      </c>
      <c r="AE323" s="10">
        <f t="shared" si="666"/>
        <v>0</v>
      </c>
      <c r="AF323" s="10">
        <f t="shared" si="666"/>
        <v>0</v>
      </c>
      <c r="AG323" s="10">
        <f t="shared" si="666"/>
        <v>0</v>
      </c>
      <c r="AH323" s="10">
        <f t="shared" si="1"/>
        <v>0</v>
      </c>
      <c r="AI323" s="17" t="str">
        <f t="shared" si="2"/>
        <v>Bailable</v>
      </c>
      <c r="AJ323" s="10" t="str">
        <f>VLOOKUP(J323,'Offence Database'!$A$7:$D$1360,4, )</f>
        <v>-</v>
      </c>
      <c r="AK323" s="10" t="str">
        <f>VLOOKUP(K323,'Offence Database'!$A$7:$D$1360,4, )</f>
        <v>-</v>
      </c>
      <c r="AL323" s="10" t="str">
        <f>VLOOKUP(L323,'Offence Database'!$A$7:$D$1360,4, )</f>
        <v>-</v>
      </c>
      <c r="AM323" s="10" t="str">
        <f>VLOOKUP(M323,'Offence Database'!$A$7:$D$1360,4, )</f>
        <v>-</v>
      </c>
      <c r="AN323" s="10" t="str">
        <f>VLOOKUP(N323,'Offence Database'!$A$7:$D$1360,4, )</f>
        <v>-</v>
      </c>
      <c r="AO323" s="10" t="str">
        <f>VLOOKUP(O323,'Offence Database'!$A$7:$D$1360,4, )</f>
        <v>-</v>
      </c>
      <c r="AP323" s="10">
        <f t="shared" ref="AP323:AU323" si="667">IF(AJ323="Non-Compoundable",$AB$1,$AC$1)</f>
        <v>0</v>
      </c>
      <c r="AQ323" s="10">
        <f t="shared" si="667"/>
        <v>0</v>
      </c>
      <c r="AR323" s="10">
        <f t="shared" si="667"/>
        <v>0</v>
      </c>
      <c r="AS323" s="10">
        <f t="shared" si="667"/>
        <v>0</v>
      </c>
      <c r="AT323" s="10">
        <f t="shared" si="667"/>
        <v>0</v>
      </c>
      <c r="AU323" s="10">
        <f t="shared" si="667"/>
        <v>0</v>
      </c>
      <c r="AV323" s="10">
        <f t="shared" si="4"/>
        <v>0</v>
      </c>
      <c r="AW323" s="17" t="str">
        <f t="shared" si="5"/>
        <v>Compoundable</v>
      </c>
      <c r="AX323" s="24"/>
      <c r="AY323" s="26">
        <f t="shared" si="6"/>
        <v>2</v>
      </c>
      <c r="AZ323" s="27">
        <f t="shared" si="7"/>
        <v>60</v>
      </c>
      <c r="BA323" s="28">
        <f t="shared" si="8"/>
        <v>0</v>
      </c>
      <c r="BB323" s="28">
        <f t="shared" ca="1" si="9"/>
        <v>0</v>
      </c>
      <c r="BC323" s="29" t="str">
        <f t="shared" si="10"/>
        <v>YES</v>
      </c>
      <c r="BD323" s="10" t="str">
        <f t="shared" si="11"/>
        <v>YES</v>
      </c>
      <c r="BE323" s="29" t="str">
        <f t="shared" ca="1" si="12"/>
        <v>NO</v>
      </c>
      <c r="BF323" s="29" t="str">
        <f t="shared" ca="1" si="13"/>
        <v>YES</v>
      </c>
      <c r="BG323" s="29" t="str">
        <f t="shared" ca="1" si="14"/>
        <v>YES</v>
      </c>
      <c r="BH323" s="29" t="str">
        <f t="shared" ca="1" si="15"/>
        <v>YES</v>
      </c>
      <c r="BI323" s="10">
        <f t="shared" ca="1" si="16"/>
        <v>1</v>
      </c>
      <c r="BJ323" s="28">
        <f t="shared" si="17"/>
        <v>0</v>
      </c>
      <c r="BK323" s="30">
        <f t="shared" si="18"/>
        <v>0</v>
      </c>
      <c r="BL323" s="31">
        <f t="shared" ca="1" si="19"/>
        <v>-119.72328767123288</v>
      </c>
      <c r="BM323" s="28">
        <f t="shared" si="20"/>
        <v>0</v>
      </c>
      <c r="BN323" s="28">
        <f t="shared" si="21"/>
        <v>0</v>
      </c>
      <c r="BO323" s="30">
        <f t="shared" si="22"/>
        <v>0</v>
      </c>
      <c r="BP323" s="31">
        <f t="shared" ca="1" si="23"/>
        <v>-119.72328767123288</v>
      </c>
      <c r="BQ323" s="32">
        <f t="shared" ca="1" si="24"/>
        <v>119.72328767123288</v>
      </c>
      <c r="BR323" s="32"/>
    </row>
    <row r="324" spans="1:70" ht="12" customHeight="1" x14ac:dyDescent="0.25">
      <c r="A324" s="10">
        <f t="shared" si="25"/>
        <v>323</v>
      </c>
      <c r="B324" s="11"/>
      <c r="C324" s="12"/>
      <c r="D324" s="13"/>
      <c r="E324" s="13"/>
      <c r="F324" s="13"/>
      <c r="G324" s="14"/>
      <c r="H324" s="15"/>
      <c r="I324" s="27"/>
      <c r="J324" s="17"/>
      <c r="K324" s="17"/>
      <c r="L324" s="17"/>
      <c r="M324" s="17"/>
      <c r="N324" s="17"/>
      <c r="O324" s="17"/>
      <c r="P324" s="10" t="str">
        <f>VLOOKUP(J324,'Offence Database'!$A$7:$B$1360,2, )</f>
        <v>-</v>
      </c>
      <c r="Q324" s="10" t="str">
        <f>VLOOKUP(K324,'Offence Database'!$A$7:$B$1360,2, )</f>
        <v>-</v>
      </c>
      <c r="R324" s="10" t="str">
        <f>VLOOKUP(L324,'Offence Database'!$A$7:$B$1360,2, )</f>
        <v>-</v>
      </c>
      <c r="S324" s="10" t="str">
        <f>VLOOKUP(M324,'Offence Database'!$A$7:$B$1360,2, )</f>
        <v>-</v>
      </c>
      <c r="T324" s="10" t="str">
        <f>VLOOKUP(N324,'Offence Database'!$A$7:$B$1360,2, )</f>
        <v>-</v>
      </c>
      <c r="U324" s="10" t="str">
        <f>VLOOKUP(O324,'Offence Database'!$A$7:$B$1360,2, )</f>
        <v>-</v>
      </c>
      <c r="V324" s="10" t="str">
        <f>VLOOKUP(J324,'Offence Database'!$A$7:$C$1360,3, )</f>
        <v>-</v>
      </c>
      <c r="W324" s="10" t="str">
        <f>VLOOKUP(K324,'Offence Database'!$A$7:$C$1360,3, )</f>
        <v>-</v>
      </c>
      <c r="X324" s="10" t="str">
        <f>VLOOKUP(L324,'Offence Database'!$A$7:$C$1360,3, )</f>
        <v>-</v>
      </c>
      <c r="Y324" s="10" t="str">
        <f>VLOOKUP(M324,'Offence Database'!$A$7:$C$1360,3, )</f>
        <v>-</v>
      </c>
      <c r="Z324" s="10" t="str">
        <f>VLOOKUP(N324,'Offence Database'!$A$7:$C$1360,3, )</f>
        <v>-</v>
      </c>
      <c r="AA324" s="10" t="str">
        <f>VLOOKUP(O324,'Offence Database'!$A$7:$C$1360,3, )</f>
        <v>-</v>
      </c>
      <c r="AB324" s="10">
        <f t="shared" ref="AB324:AG324" si="668">IF(V324="Non-Bailable",$AB$1,$AC$1)</f>
        <v>0</v>
      </c>
      <c r="AC324" s="10">
        <f t="shared" si="668"/>
        <v>0</v>
      </c>
      <c r="AD324" s="10">
        <f t="shared" si="668"/>
        <v>0</v>
      </c>
      <c r="AE324" s="10">
        <f t="shared" si="668"/>
        <v>0</v>
      </c>
      <c r="AF324" s="10">
        <f t="shared" si="668"/>
        <v>0</v>
      </c>
      <c r="AG324" s="10">
        <f t="shared" si="668"/>
        <v>0</v>
      </c>
      <c r="AH324" s="10">
        <f t="shared" si="1"/>
        <v>0</v>
      </c>
      <c r="AI324" s="17" t="str">
        <f t="shared" si="2"/>
        <v>Bailable</v>
      </c>
      <c r="AJ324" s="10" t="str">
        <f>VLOOKUP(J324,'Offence Database'!$A$7:$D$1360,4, )</f>
        <v>-</v>
      </c>
      <c r="AK324" s="10" t="str">
        <f>VLOOKUP(K324,'Offence Database'!$A$7:$D$1360,4, )</f>
        <v>-</v>
      </c>
      <c r="AL324" s="10" t="str">
        <f>VLOOKUP(L324,'Offence Database'!$A$7:$D$1360,4, )</f>
        <v>-</v>
      </c>
      <c r="AM324" s="10" t="str">
        <f>VLOOKUP(M324,'Offence Database'!$A$7:$D$1360,4, )</f>
        <v>-</v>
      </c>
      <c r="AN324" s="10" t="str">
        <f>VLOOKUP(N324,'Offence Database'!$A$7:$D$1360,4, )</f>
        <v>-</v>
      </c>
      <c r="AO324" s="10" t="str">
        <f>VLOOKUP(O324,'Offence Database'!$A$7:$D$1360,4, )</f>
        <v>-</v>
      </c>
      <c r="AP324" s="10">
        <f t="shared" ref="AP324:AU324" si="669">IF(AJ324="Non-Compoundable",$AB$1,$AC$1)</f>
        <v>0</v>
      </c>
      <c r="AQ324" s="10">
        <f t="shared" si="669"/>
        <v>0</v>
      </c>
      <c r="AR324" s="10">
        <f t="shared" si="669"/>
        <v>0</v>
      </c>
      <c r="AS324" s="10">
        <f t="shared" si="669"/>
        <v>0</v>
      </c>
      <c r="AT324" s="10">
        <f t="shared" si="669"/>
        <v>0</v>
      </c>
      <c r="AU324" s="10">
        <f t="shared" si="669"/>
        <v>0</v>
      </c>
      <c r="AV324" s="10">
        <f t="shared" si="4"/>
        <v>0</v>
      </c>
      <c r="AW324" s="17" t="str">
        <f t="shared" si="5"/>
        <v>Compoundable</v>
      </c>
      <c r="AX324" s="24"/>
      <c r="AY324" s="26">
        <f t="shared" si="6"/>
        <v>2</v>
      </c>
      <c r="AZ324" s="27">
        <f t="shared" si="7"/>
        <v>60</v>
      </c>
      <c r="BA324" s="28">
        <f t="shared" si="8"/>
        <v>0</v>
      </c>
      <c r="BB324" s="28">
        <f t="shared" ca="1" si="9"/>
        <v>0</v>
      </c>
      <c r="BC324" s="29" t="str">
        <f t="shared" si="10"/>
        <v>YES</v>
      </c>
      <c r="BD324" s="10" t="str">
        <f t="shared" si="11"/>
        <v>YES</v>
      </c>
      <c r="BE324" s="29" t="str">
        <f t="shared" ca="1" si="12"/>
        <v>NO</v>
      </c>
      <c r="BF324" s="29" t="str">
        <f t="shared" ca="1" si="13"/>
        <v>YES</v>
      </c>
      <c r="BG324" s="29" t="str">
        <f t="shared" ca="1" si="14"/>
        <v>YES</v>
      </c>
      <c r="BH324" s="29" t="str">
        <f t="shared" ca="1" si="15"/>
        <v>YES</v>
      </c>
      <c r="BI324" s="10">
        <f t="shared" ca="1" si="16"/>
        <v>1</v>
      </c>
      <c r="BJ324" s="28">
        <f t="shared" si="17"/>
        <v>0</v>
      </c>
      <c r="BK324" s="30">
        <f t="shared" si="18"/>
        <v>0</v>
      </c>
      <c r="BL324" s="31">
        <f t="shared" ca="1" si="19"/>
        <v>-119.72328767123288</v>
      </c>
      <c r="BM324" s="28">
        <f t="shared" si="20"/>
        <v>0</v>
      </c>
      <c r="BN324" s="28">
        <f t="shared" si="21"/>
        <v>0</v>
      </c>
      <c r="BO324" s="30">
        <f t="shared" si="22"/>
        <v>0</v>
      </c>
      <c r="BP324" s="31">
        <f t="shared" ca="1" si="23"/>
        <v>-119.72328767123288</v>
      </c>
      <c r="BQ324" s="32">
        <f t="shared" ca="1" si="24"/>
        <v>119.72328767123288</v>
      </c>
      <c r="BR324" s="32"/>
    </row>
    <row r="325" spans="1:70" ht="12" customHeight="1" x14ac:dyDescent="0.25">
      <c r="A325" s="10">
        <f t="shared" si="25"/>
        <v>324</v>
      </c>
      <c r="B325" s="11"/>
      <c r="C325" s="12"/>
      <c r="D325" s="13"/>
      <c r="E325" s="13"/>
      <c r="F325" s="13"/>
      <c r="G325" s="14"/>
      <c r="H325" s="15"/>
      <c r="I325" s="27"/>
      <c r="J325" s="17"/>
      <c r="K325" s="17"/>
      <c r="L325" s="17"/>
      <c r="M325" s="17"/>
      <c r="N325" s="17"/>
      <c r="O325" s="17"/>
      <c r="P325" s="10" t="str">
        <f>VLOOKUP(J325,'Offence Database'!$A$7:$B$1360,2, )</f>
        <v>-</v>
      </c>
      <c r="Q325" s="10" t="str">
        <f>VLOOKUP(K325,'Offence Database'!$A$7:$B$1360,2, )</f>
        <v>-</v>
      </c>
      <c r="R325" s="10" t="str">
        <f>VLOOKUP(L325,'Offence Database'!$A$7:$B$1360,2, )</f>
        <v>-</v>
      </c>
      <c r="S325" s="10" t="str">
        <f>VLOOKUP(M325,'Offence Database'!$A$7:$B$1360,2, )</f>
        <v>-</v>
      </c>
      <c r="T325" s="10" t="str">
        <f>VLOOKUP(N325,'Offence Database'!$A$7:$B$1360,2, )</f>
        <v>-</v>
      </c>
      <c r="U325" s="10" t="str">
        <f>VLOOKUP(O325,'Offence Database'!$A$7:$B$1360,2, )</f>
        <v>-</v>
      </c>
      <c r="V325" s="10" t="str">
        <f>VLOOKUP(J325,'Offence Database'!$A$7:$C$1360,3, )</f>
        <v>-</v>
      </c>
      <c r="W325" s="10" t="str">
        <f>VLOOKUP(K325,'Offence Database'!$A$7:$C$1360,3, )</f>
        <v>-</v>
      </c>
      <c r="X325" s="10" t="str">
        <f>VLOOKUP(L325,'Offence Database'!$A$7:$C$1360,3, )</f>
        <v>-</v>
      </c>
      <c r="Y325" s="10" t="str">
        <f>VLOOKUP(M325,'Offence Database'!$A$7:$C$1360,3, )</f>
        <v>-</v>
      </c>
      <c r="Z325" s="10" t="str">
        <f>VLOOKUP(N325,'Offence Database'!$A$7:$C$1360,3, )</f>
        <v>-</v>
      </c>
      <c r="AA325" s="10" t="str">
        <f>VLOOKUP(O325,'Offence Database'!$A$7:$C$1360,3, )</f>
        <v>-</v>
      </c>
      <c r="AB325" s="10">
        <f t="shared" ref="AB325:AG325" si="670">IF(V325="Non-Bailable",$AB$1,$AC$1)</f>
        <v>0</v>
      </c>
      <c r="AC325" s="10">
        <f t="shared" si="670"/>
        <v>0</v>
      </c>
      <c r="AD325" s="10">
        <f t="shared" si="670"/>
        <v>0</v>
      </c>
      <c r="AE325" s="10">
        <f t="shared" si="670"/>
        <v>0</v>
      </c>
      <c r="AF325" s="10">
        <f t="shared" si="670"/>
        <v>0</v>
      </c>
      <c r="AG325" s="10">
        <f t="shared" si="670"/>
        <v>0</v>
      </c>
      <c r="AH325" s="10">
        <f t="shared" si="1"/>
        <v>0</v>
      </c>
      <c r="AI325" s="17" t="str">
        <f t="shared" si="2"/>
        <v>Bailable</v>
      </c>
      <c r="AJ325" s="10" t="str">
        <f>VLOOKUP(J325,'Offence Database'!$A$7:$D$1360,4, )</f>
        <v>-</v>
      </c>
      <c r="AK325" s="10" t="str">
        <f>VLOOKUP(K325,'Offence Database'!$A$7:$D$1360,4, )</f>
        <v>-</v>
      </c>
      <c r="AL325" s="10" t="str">
        <f>VLOOKUP(L325,'Offence Database'!$A$7:$D$1360,4, )</f>
        <v>-</v>
      </c>
      <c r="AM325" s="10" t="str">
        <f>VLOOKUP(M325,'Offence Database'!$A$7:$D$1360,4, )</f>
        <v>-</v>
      </c>
      <c r="AN325" s="10" t="str">
        <f>VLOOKUP(N325,'Offence Database'!$A$7:$D$1360,4, )</f>
        <v>-</v>
      </c>
      <c r="AO325" s="10" t="str">
        <f>VLOOKUP(O325,'Offence Database'!$A$7:$D$1360,4, )</f>
        <v>-</v>
      </c>
      <c r="AP325" s="10">
        <f t="shared" ref="AP325:AU325" si="671">IF(AJ325="Non-Compoundable",$AB$1,$AC$1)</f>
        <v>0</v>
      </c>
      <c r="AQ325" s="10">
        <f t="shared" si="671"/>
        <v>0</v>
      </c>
      <c r="AR325" s="10">
        <f t="shared" si="671"/>
        <v>0</v>
      </c>
      <c r="AS325" s="10">
        <f t="shared" si="671"/>
        <v>0</v>
      </c>
      <c r="AT325" s="10">
        <f t="shared" si="671"/>
        <v>0</v>
      </c>
      <c r="AU325" s="10">
        <f t="shared" si="671"/>
        <v>0</v>
      </c>
      <c r="AV325" s="10">
        <f t="shared" si="4"/>
        <v>0</v>
      </c>
      <c r="AW325" s="17" t="str">
        <f t="shared" si="5"/>
        <v>Compoundable</v>
      </c>
      <c r="AX325" s="24"/>
      <c r="AY325" s="26">
        <f t="shared" si="6"/>
        <v>2</v>
      </c>
      <c r="AZ325" s="27">
        <f t="shared" si="7"/>
        <v>60</v>
      </c>
      <c r="BA325" s="28">
        <f t="shared" si="8"/>
        <v>0</v>
      </c>
      <c r="BB325" s="28">
        <f t="shared" ca="1" si="9"/>
        <v>0</v>
      </c>
      <c r="BC325" s="29" t="str">
        <f t="shared" si="10"/>
        <v>YES</v>
      </c>
      <c r="BD325" s="10" t="str">
        <f t="shared" si="11"/>
        <v>YES</v>
      </c>
      <c r="BE325" s="29" t="str">
        <f t="shared" ca="1" si="12"/>
        <v>NO</v>
      </c>
      <c r="BF325" s="29" t="str">
        <f t="shared" ca="1" si="13"/>
        <v>YES</v>
      </c>
      <c r="BG325" s="29" t="str">
        <f t="shared" ca="1" si="14"/>
        <v>YES</v>
      </c>
      <c r="BH325" s="29" t="str">
        <f t="shared" ca="1" si="15"/>
        <v>YES</v>
      </c>
      <c r="BI325" s="10">
        <f t="shared" ca="1" si="16"/>
        <v>1</v>
      </c>
      <c r="BJ325" s="28">
        <f t="shared" si="17"/>
        <v>0</v>
      </c>
      <c r="BK325" s="30">
        <f t="shared" si="18"/>
        <v>0</v>
      </c>
      <c r="BL325" s="31">
        <f t="shared" ca="1" si="19"/>
        <v>-119.72328767123288</v>
      </c>
      <c r="BM325" s="28">
        <f t="shared" si="20"/>
        <v>0</v>
      </c>
      <c r="BN325" s="28">
        <f t="shared" si="21"/>
        <v>0</v>
      </c>
      <c r="BO325" s="30">
        <f t="shared" si="22"/>
        <v>0</v>
      </c>
      <c r="BP325" s="31">
        <f t="shared" ca="1" si="23"/>
        <v>-119.72328767123288</v>
      </c>
      <c r="BQ325" s="32">
        <f t="shared" ca="1" si="24"/>
        <v>119.72328767123288</v>
      </c>
      <c r="BR325" s="32"/>
    </row>
    <row r="326" spans="1:70" ht="12" customHeight="1" x14ac:dyDescent="0.25">
      <c r="A326" s="10">
        <f t="shared" si="25"/>
        <v>325</v>
      </c>
      <c r="B326" s="11"/>
      <c r="C326" s="12"/>
      <c r="D326" s="13"/>
      <c r="E326" s="13"/>
      <c r="F326" s="13"/>
      <c r="G326" s="14"/>
      <c r="H326" s="15"/>
      <c r="I326" s="27"/>
      <c r="J326" s="17"/>
      <c r="K326" s="17"/>
      <c r="L326" s="17"/>
      <c r="M326" s="17"/>
      <c r="N326" s="17"/>
      <c r="O326" s="17"/>
      <c r="P326" s="10" t="str">
        <f>VLOOKUP(J326,'Offence Database'!$A$7:$B$1360,2, )</f>
        <v>-</v>
      </c>
      <c r="Q326" s="10" t="str">
        <f>VLOOKUP(K326,'Offence Database'!$A$7:$B$1360,2, )</f>
        <v>-</v>
      </c>
      <c r="R326" s="10" t="str">
        <f>VLOOKUP(L326,'Offence Database'!$A$7:$B$1360,2, )</f>
        <v>-</v>
      </c>
      <c r="S326" s="10" t="str">
        <f>VLOOKUP(M326,'Offence Database'!$A$7:$B$1360,2, )</f>
        <v>-</v>
      </c>
      <c r="T326" s="10" t="str">
        <f>VLOOKUP(N326,'Offence Database'!$A$7:$B$1360,2, )</f>
        <v>-</v>
      </c>
      <c r="U326" s="10" t="str">
        <f>VLOOKUP(O326,'Offence Database'!$A$7:$B$1360,2, )</f>
        <v>-</v>
      </c>
      <c r="V326" s="10" t="str">
        <f>VLOOKUP(J326,'Offence Database'!$A$7:$C$1360,3, )</f>
        <v>-</v>
      </c>
      <c r="W326" s="10" t="str">
        <f>VLOOKUP(K326,'Offence Database'!$A$7:$C$1360,3, )</f>
        <v>-</v>
      </c>
      <c r="X326" s="10" t="str">
        <f>VLOOKUP(L326,'Offence Database'!$A$7:$C$1360,3, )</f>
        <v>-</v>
      </c>
      <c r="Y326" s="10" t="str">
        <f>VLOOKUP(M326,'Offence Database'!$A$7:$C$1360,3, )</f>
        <v>-</v>
      </c>
      <c r="Z326" s="10" t="str">
        <f>VLOOKUP(N326,'Offence Database'!$A$7:$C$1360,3, )</f>
        <v>-</v>
      </c>
      <c r="AA326" s="10" t="str">
        <f>VLOOKUP(O326,'Offence Database'!$A$7:$C$1360,3, )</f>
        <v>-</v>
      </c>
      <c r="AB326" s="10">
        <f t="shared" ref="AB326:AG326" si="672">IF(V326="Non-Bailable",$AB$1,$AC$1)</f>
        <v>0</v>
      </c>
      <c r="AC326" s="10">
        <f t="shared" si="672"/>
        <v>0</v>
      </c>
      <c r="AD326" s="10">
        <f t="shared" si="672"/>
        <v>0</v>
      </c>
      <c r="AE326" s="10">
        <f t="shared" si="672"/>
        <v>0</v>
      </c>
      <c r="AF326" s="10">
        <f t="shared" si="672"/>
        <v>0</v>
      </c>
      <c r="AG326" s="10">
        <f t="shared" si="672"/>
        <v>0</v>
      </c>
      <c r="AH326" s="10">
        <f t="shared" si="1"/>
        <v>0</v>
      </c>
      <c r="AI326" s="17" t="str">
        <f t="shared" si="2"/>
        <v>Bailable</v>
      </c>
      <c r="AJ326" s="10" t="str">
        <f>VLOOKUP(J326,'Offence Database'!$A$7:$D$1360,4, )</f>
        <v>-</v>
      </c>
      <c r="AK326" s="10" t="str">
        <f>VLOOKUP(K326,'Offence Database'!$A$7:$D$1360,4, )</f>
        <v>-</v>
      </c>
      <c r="AL326" s="10" t="str">
        <f>VLOOKUP(L326,'Offence Database'!$A$7:$D$1360,4, )</f>
        <v>-</v>
      </c>
      <c r="AM326" s="10" t="str">
        <f>VLOOKUP(M326,'Offence Database'!$A$7:$D$1360,4, )</f>
        <v>-</v>
      </c>
      <c r="AN326" s="10" t="str">
        <f>VLOOKUP(N326,'Offence Database'!$A$7:$D$1360,4, )</f>
        <v>-</v>
      </c>
      <c r="AO326" s="10" t="str">
        <f>VLOOKUP(O326,'Offence Database'!$A$7:$D$1360,4, )</f>
        <v>-</v>
      </c>
      <c r="AP326" s="10">
        <f t="shared" ref="AP326:AU326" si="673">IF(AJ326="Non-Compoundable",$AB$1,$AC$1)</f>
        <v>0</v>
      </c>
      <c r="AQ326" s="10">
        <f t="shared" si="673"/>
        <v>0</v>
      </c>
      <c r="AR326" s="10">
        <f t="shared" si="673"/>
        <v>0</v>
      </c>
      <c r="AS326" s="10">
        <f t="shared" si="673"/>
        <v>0</v>
      </c>
      <c r="AT326" s="10">
        <f t="shared" si="673"/>
        <v>0</v>
      </c>
      <c r="AU326" s="10">
        <f t="shared" si="673"/>
        <v>0</v>
      </c>
      <c r="AV326" s="10">
        <f t="shared" si="4"/>
        <v>0</v>
      </c>
      <c r="AW326" s="17" t="str">
        <f t="shared" si="5"/>
        <v>Compoundable</v>
      </c>
      <c r="AX326" s="24"/>
      <c r="AY326" s="26">
        <f t="shared" si="6"/>
        <v>2</v>
      </c>
      <c r="AZ326" s="27">
        <f t="shared" si="7"/>
        <v>60</v>
      </c>
      <c r="BA326" s="28">
        <f t="shared" si="8"/>
        <v>0</v>
      </c>
      <c r="BB326" s="28">
        <f t="shared" ca="1" si="9"/>
        <v>0</v>
      </c>
      <c r="BC326" s="29" t="str">
        <f t="shared" si="10"/>
        <v>YES</v>
      </c>
      <c r="BD326" s="10" t="str">
        <f t="shared" si="11"/>
        <v>YES</v>
      </c>
      <c r="BE326" s="29" t="str">
        <f t="shared" ca="1" si="12"/>
        <v>NO</v>
      </c>
      <c r="BF326" s="29" t="str">
        <f t="shared" ca="1" si="13"/>
        <v>YES</v>
      </c>
      <c r="BG326" s="29" t="str">
        <f t="shared" ca="1" si="14"/>
        <v>YES</v>
      </c>
      <c r="BH326" s="29" t="str">
        <f t="shared" ca="1" si="15"/>
        <v>YES</v>
      </c>
      <c r="BI326" s="10">
        <f t="shared" ca="1" si="16"/>
        <v>1</v>
      </c>
      <c r="BJ326" s="28">
        <f t="shared" si="17"/>
        <v>0</v>
      </c>
      <c r="BK326" s="30">
        <f t="shared" si="18"/>
        <v>0</v>
      </c>
      <c r="BL326" s="31">
        <f t="shared" ca="1" si="19"/>
        <v>-119.72328767123288</v>
      </c>
      <c r="BM326" s="28">
        <f t="shared" si="20"/>
        <v>0</v>
      </c>
      <c r="BN326" s="28">
        <f t="shared" si="21"/>
        <v>0</v>
      </c>
      <c r="BO326" s="30">
        <f t="shared" si="22"/>
        <v>0</v>
      </c>
      <c r="BP326" s="31">
        <f t="shared" ca="1" si="23"/>
        <v>-119.72328767123288</v>
      </c>
      <c r="BQ326" s="32">
        <f t="shared" ca="1" si="24"/>
        <v>119.72328767123288</v>
      </c>
      <c r="BR326" s="32"/>
    </row>
    <row r="327" spans="1:70" ht="12" customHeight="1" x14ac:dyDescent="0.25">
      <c r="A327" s="10">
        <f t="shared" si="25"/>
        <v>326</v>
      </c>
      <c r="B327" s="11"/>
      <c r="C327" s="12"/>
      <c r="D327" s="13"/>
      <c r="E327" s="13"/>
      <c r="F327" s="13"/>
      <c r="G327" s="14"/>
      <c r="H327" s="15"/>
      <c r="I327" s="27"/>
      <c r="J327" s="17"/>
      <c r="K327" s="17"/>
      <c r="L327" s="17"/>
      <c r="M327" s="17"/>
      <c r="N327" s="17"/>
      <c r="O327" s="17"/>
      <c r="P327" s="10" t="str">
        <f>VLOOKUP(J327,'Offence Database'!$A$7:$B$1360,2, )</f>
        <v>-</v>
      </c>
      <c r="Q327" s="10" t="str">
        <f>VLOOKUP(K327,'Offence Database'!$A$7:$B$1360,2, )</f>
        <v>-</v>
      </c>
      <c r="R327" s="10" t="str">
        <f>VLOOKUP(L327,'Offence Database'!$A$7:$B$1360,2, )</f>
        <v>-</v>
      </c>
      <c r="S327" s="10" t="str">
        <f>VLOOKUP(M327,'Offence Database'!$A$7:$B$1360,2, )</f>
        <v>-</v>
      </c>
      <c r="T327" s="10" t="str">
        <f>VLOOKUP(N327,'Offence Database'!$A$7:$B$1360,2, )</f>
        <v>-</v>
      </c>
      <c r="U327" s="10" t="str">
        <f>VLOOKUP(O327,'Offence Database'!$A$7:$B$1360,2, )</f>
        <v>-</v>
      </c>
      <c r="V327" s="10" t="str">
        <f>VLOOKUP(J327,'Offence Database'!$A$7:$C$1360,3, )</f>
        <v>-</v>
      </c>
      <c r="W327" s="10" t="str">
        <f>VLOOKUP(K327,'Offence Database'!$A$7:$C$1360,3, )</f>
        <v>-</v>
      </c>
      <c r="X327" s="10" t="str">
        <f>VLOOKUP(L327,'Offence Database'!$A$7:$C$1360,3, )</f>
        <v>-</v>
      </c>
      <c r="Y327" s="10" t="str">
        <f>VLOOKUP(M327,'Offence Database'!$A$7:$C$1360,3, )</f>
        <v>-</v>
      </c>
      <c r="Z327" s="10" t="str">
        <f>VLOOKUP(N327,'Offence Database'!$A$7:$C$1360,3, )</f>
        <v>-</v>
      </c>
      <c r="AA327" s="10" t="str">
        <f>VLOOKUP(O327,'Offence Database'!$A$7:$C$1360,3, )</f>
        <v>-</v>
      </c>
      <c r="AB327" s="10">
        <f t="shared" ref="AB327:AG327" si="674">IF(V327="Non-Bailable",$AB$1,$AC$1)</f>
        <v>0</v>
      </c>
      <c r="AC327" s="10">
        <f t="shared" si="674"/>
        <v>0</v>
      </c>
      <c r="AD327" s="10">
        <f t="shared" si="674"/>
        <v>0</v>
      </c>
      <c r="AE327" s="10">
        <f t="shared" si="674"/>
        <v>0</v>
      </c>
      <c r="AF327" s="10">
        <f t="shared" si="674"/>
        <v>0</v>
      </c>
      <c r="AG327" s="10">
        <f t="shared" si="674"/>
        <v>0</v>
      </c>
      <c r="AH327" s="10">
        <f t="shared" si="1"/>
        <v>0</v>
      </c>
      <c r="AI327" s="17" t="str">
        <f t="shared" si="2"/>
        <v>Bailable</v>
      </c>
      <c r="AJ327" s="10" t="str">
        <f>VLOOKUP(J327,'Offence Database'!$A$7:$D$1360,4, )</f>
        <v>-</v>
      </c>
      <c r="AK327" s="10" t="str">
        <f>VLOOKUP(K327,'Offence Database'!$A$7:$D$1360,4, )</f>
        <v>-</v>
      </c>
      <c r="AL327" s="10" t="str">
        <f>VLOOKUP(L327,'Offence Database'!$A$7:$D$1360,4, )</f>
        <v>-</v>
      </c>
      <c r="AM327" s="10" t="str">
        <f>VLOOKUP(M327,'Offence Database'!$A$7:$D$1360,4, )</f>
        <v>-</v>
      </c>
      <c r="AN327" s="10" t="str">
        <f>VLOOKUP(N327,'Offence Database'!$A$7:$D$1360,4, )</f>
        <v>-</v>
      </c>
      <c r="AO327" s="10" t="str">
        <f>VLOOKUP(O327,'Offence Database'!$A$7:$D$1360,4, )</f>
        <v>-</v>
      </c>
      <c r="AP327" s="10">
        <f t="shared" ref="AP327:AU327" si="675">IF(AJ327="Non-Compoundable",$AB$1,$AC$1)</f>
        <v>0</v>
      </c>
      <c r="AQ327" s="10">
        <f t="shared" si="675"/>
        <v>0</v>
      </c>
      <c r="AR327" s="10">
        <f t="shared" si="675"/>
        <v>0</v>
      </c>
      <c r="AS327" s="10">
        <f t="shared" si="675"/>
        <v>0</v>
      </c>
      <c r="AT327" s="10">
        <f t="shared" si="675"/>
        <v>0</v>
      </c>
      <c r="AU327" s="10">
        <f t="shared" si="675"/>
        <v>0</v>
      </c>
      <c r="AV327" s="10">
        <f t="shared" si="4"/>
        <v>0</v>
      </c>
      <c r="AW327" s="17" t="str">
        <f t="shared" si="5"/>
        <v>Compoundable</v>
      </c>
      <c r="AX327" s="24"/>
      <c r="AY327" s="26">
        <f t="shared" si="6"/>
        <v>2</v>
      </c>
      <c r="AZ327" s="27">
        <f t="shared" si="7"/>
        <v>60</v>
      </c>
      <c r="BA327" s="28">
        <f t="shared" si="8"/>
        <v>0</v>
      </c>
      <c r="BB327" s="28">
        <f t="shared" ca="1" si="9"/>
        <v>0</v>
      </c>
      <c r="BC327" s="29" t="str">
        <f t="shared" si="10"/>
        <v>YES</v>
      </c>
      <c r="BD327" s="10" t="str">
        <f t="shared" si="11"/>
        <v>YES</v>
      </c>
      <c r="BE327" s="29" t="str">
        <f t="shared" ca="1" si="12"/>
        <v>NO</v>
      </c>
      <c r="BF327" s="29" t="str">
        <f t="shared" ca="1" si="13"/>
        <v>YES</v>
      </c>
      <c r="BG327" s="29" t="str">
        <f t="shared" ca="1" si="14"/>
        <v>YES</v>
      </c>
      <c r="BH327" s="29" t="str">
        <f t="shared" ca="1" si="15"/>
        <v>YES</v>
      </c>
      <c r="BI327" s="10">
        <f t="shared" ca="1" si="16"/>
        <v>1</v>
      </c>
      <c r="BJ327" s="28">
        <f t="shared" si="17"/>
        <v>0</v>
      </c>
      <c r="BK327" s="30">
        <f t="shared" si="18"/>
        <v>0</v>
      </c>
      <c r="BL327" s="31">
        <f t="shared" ca="1" si="19"/>
        <v>-119.72328767123288</v>
      </c>
      <c r="BM327" s="28">
        <f t="shared" si="20"/>
        <v>0</v>
      </c>
      <c r="BN327" s="28">
        <f t="shared" si="21"/>
        <v>0</v>
      </c>
      <c r="BO327" s="30">
        <f t="shared" si="22"/>
        <v>0</v>
      </c>
      <c r="BP327" s="31">
        <f t="shared" ca="1" si="23"/>
        <v>-119.72328767123288</v>
      </c>
      <c r="BQ327" s="32">
        <f t="shared" ca="1" si="24"/>
        <v>119.72328767123288</v>
      </c>
      <c r="BR327" s="32"/>
    </row>
    <row r="328" spans="1:70" ht="12" customHeight="1" x14ac:dyDescent="0.25">
      <c r="A328" s="10">
        <f t="shared" si="25"/>
        <v>327</v>
      </c>
      <c r="B328" s="11"/>
      <c r="C328" s="12"/>
      <c r="D328" s="13"/>
      <c r="E328" s="13"/>
      <c r="F328" s="13"/>
      <c r="G328" s="14"/>
      <c r="H328" s="15"/>
      <c r="I328" s="27"/>
      <c r="J328" s="17"/>
      <c r="K328" s="17"/>
      <c r="L328" s="17"/>
      <c r="M328" s="17"/>
      <c r="N328" s="17"/>
      <c r="O328" s="17"/>
      <c r="P328" s="10" t="str">
        <f>VLOOKUP(J328,'Offence Database'!$A$7:$B$1360,2, )</f>
        <v>-</v>
      </c>
      <c r="Q328" s="10" t="str">
        <f>VLOOKUP(K328,'Offence Database'!$A$7:$B$1360,2, )</f>
        <v>-</v>
      </c>
      <c r="R328" s="10" t="str">
        <f>VLOOKUP(L328,'Offence Database'!$A$7:$B$1360,2, )</f>
        <v>-</v>
      </c>
      <c r="S328" s="10" t="str">
        <f>VLOOKUP(M328,'Offence Database'!$A$7:$B$1360,2, )</f>
        <v>-</v>
      </c>
      <c r="T328" s="10" t="str">
        <f>VLOOKUP(N328,'Offence Database'!$A$7:$B$1360,2, )</f>
        <v>-</v>
      </c>
      <c r="U328" s="10" t="str">
        <f>VLOOKUP(O328,'Offence Database'!$A$7:$B$1360,2, )</f>
        <v>-</v>
      </c>
      <c r="V328" s="10" t="str">
        <f>VLOOKUP(J328,'Offence Database'!$A$7:$C$1360,3, )</f>
        <v>-</v>
      </c>
      <c r="W328" s="10" t="str">
        <f>VLOOKUP(K328,'Offence Database'!$A$7:$C$1360,3, )</f>
        <v>-</v>
      </c>
      <c r="X328" s="10" t="str">
        <f>VLOOKUP(L328,'Offence Database'!$A$7:$C$1360,3, )</f>
        <v>-</v>
      </c>
      <c r="Y328" s="10" t="str">
        <f>VLOOKUP(M328,'Offence Database'!$A$7:$C$1360,3, )</f>
        <v>-</v>
      </c>
      <c r="Z328" s="10" t="str">
        <f>VLOOKUP(N328,'Offence Database'!$A$7:$C$1360,3, )</f>
        <v>-</v>
      </c>
      <c r="AA328" s="10" t="str">
        <f>VLOOKUP(O328,'Offence Database'!$A$7:$C$1360,3, )</f>
        <v>-</v>
      </c>
      <c r="AB328" s="10">
        <f t="shared" ref="AB328:AG328" si="676">IF(V328="Non-Bailable",$AB$1,$AC$1)</f>
        <v>0</v>
      </c>
      <c r="AC328" s="10">
        <f t="shared" si="676"/>
        <v>0</v>
      </c>
      <c r="AD328" s="10">
        <f t="shared" si="676"/>
        <v>0</v>
      </c>
      <c r="AE328" s="10">
        <f t="shared" si="676"/>
        <v>0</v>
      </c>
      <c r="AF328" s="10">
        <f t="shared" si="676"/>
        <v>0</v>
      </c>
      <c r="AG328" s="10">
        <f t="shared" si="676"/>
        <v>0</v>
      </c>
      <c r="AH328" s="10">
        <f t="shared" si="1"/>
        <v>0</v>
      </c>
      <c r="AI328" s="17" t="str">
        <f t="shared" si="2"/>
        <v>Bailable</v>
      </c>
      <c r="AJ328" s="10" t="str">
        <f>VLOOKUP(J328,'Offence Database'!$A$7:$D$1360,4, )</f>
        <v>-</v>
      </c>
      <c r="AK328" s="10" t="str">
        <f>VLOOKUP(K328,'Offence Database'!$A$7:$D$1360,4, )</f>
        <v>-</v>
      </c>
      <c r="AL328" s="10" t="str">
        <f>VLOOKUP(L328,'Offence Database'!$A$7:$D$1360,4, )</f>
        <v>-</v>
      </c>
      <c r="AM328" s="10" t="str">
        <f>VLOOKUP(M328,'Offence Database'!$A$7:$D$1360,4, )</f>
        <v>-</v>
      </c>
      <c r="AN328" s="10" t="str">
        <f>VLOOKUP(N328,'Offence Database'!$A$7:$D$1360,4, )</f>
        <v>-</v>
      </c>
      <c r="AO328" s="10" t="str">
        <f>VLOOKUP(O328,'Offence Database'!$A$7:$D$1360,4, )</f>
        <v>-</v>
      </c>
      <c r="AP328" s="10">
        <f t="shared" ref="AP328:AU328" si="677">IF(AJ328="Non-Compoundable",$AB$1,$AC$1)</f>
        <v>0</v>
      </c>
      <c r="AQ328" s="10">
        <f t="shared" si="677"/>
        <v>0</v>
      </c>
      <c r="AR328" s="10">
        <f t="shared" si="677"/>
        <v>0</v>
      </c>
      <c r="AS328" s="10">
        <f t="shared" si="677"/>
        <v>0</v>
      </c>
      <c r="AT328" s="10">
        <f t="shared" si="677"/>
        <v>0</v>
      </c>
      <c r="AU328" s="10">
        <f t="shared" si="677"/>
        <v>0</v>
      </c>
      <c r="AV328" s="10">
        <f t="shared" si="4"/>
        <v>0</v>
      </c>
      <c r="AW328" s="17" t="str">
        <f t="shared" si="5"/>
        <v>Compoundable</v>
      </c>
      <c r="AX328" s="24"/>
      <c r="AY328" s="26">
        <f t="shared" si="6"/>
        <v>2</v>
      </c>
      <c r="AZ328" s="27">
        <f t="shared" si="7"/>
        <v>60</v>
      </c>
      <c r="BA328" s="28">
        <f t="shared" si="8"/>
        <v>0</v>
      </c>
      <c r="BB328" s="28">
        <f t="shared" ca="1" si="9"/>
        <v>0</v>
      </c>
      <c r="BC328" s="29" t="str">
        <f t="shared" si="10"/>
        <v>YES</v>
      </c>
      <c r="BD328" s="10" t="str">
        <f t="shared" si="11"/>
        <v>YES</v>
      </c>
      <c r="BE328" s="29" t="str">
        <f t="shared" ca="1" si="12"/>
        <v>NO</v>
      </c>
      <c r="BF328" s="29" t="str">
        <f t="shared" ca="1" si="13"/>
        <v>YES</v>
      </c>
      <c r="BG328" s="29" t="str">
        <f t="shared" ca="1" si="14"/>
        <v>YES</v>
      </c>
      <c r="BH328" s="29" t="str">
        <f t="shared" ca="1" si="15"/>
        <v>YES</v>
      </c>
      <c r="BI328" s="10">
        <f t="shared" ca="1" si="16"/>
        <v>1</v>
      </c>
      <c r="BJ328" s="28">
        <f t="shared" si="17"/>
        <v>0</v>
      </c>
      <c r="BK328" s="30">
        <f t="shared" si="18"/>
        <v>0</v>
      </c>
      <c r="BL328" s="31">
        <f t="shared" ca="1" si="19"/>
        <v>-119.72328767123288</v>
      </c>
      <c r="BM328" s="28">
        <f t="shared" si="20"/>
        <v>0</v>
      </c>
      <c r="BN328" s="28">
        <f t="shared" si="21"/>
        <v>0</v>
      </c>
      <c r="BO328" s="30">
        <f t="shared" si="22"/>
        <v>0</v>
      </c>
      <c r="BP328" s="31">
        <f t="shared" ca="1" si="23"/>
        <v>-119.72328767123288</v>
      </c>
      <c r="BQ328" s="32">
        <f t="shared" ca="1" si="24"/>
        <v>119.72328767123288</v>
      </c>
      <c r="BR328" s="32"/>
    </row>
    <row r="329" spans="1:70" ht="12" customHeight="1" x14ac:dyDescent="0.25">
      <c r="A329" s="10">
        <f t="shared" si="25"/>
        <v>328</v>
      </c>
      <c r="B329" s="11"/>
      <c r="C329" s="12"/>
      <c r="D329" s="13"/>
      <c r="E329" s="13"/>
      <c r="F329" s="13"/>
      <c r="G329" s="14"/>
      <c r="H329" s="15"/>
      <c r="I329" s="27"/>
      <c r="J329" s="17"/>
      <c r="K329" s="17"/>
      <c r="L329" s="17"/>
      <c r="M329" s="17"/>
      <c r="N329" s="17"/>
      <c r="O329" s="17"/>
      <c r="P329" s="10" t="str">
        <f>VLOOKUP(J329,'Offence Database'!$A$7:$B$1360,2, )</f>
        <v>-</v>
      </c>
      <c r="Q329" s="10" t="str">
        <f>VLOOKUP(K329,'Offence Database'!$A$7:$B$1360,2, )</f>
        <v>-</v>
      </c>
      <c r="R329" s="10" t="str">
        <f>VLOOKUP(L329,'Offence Database'!$A$7:$B$1360,2, )</f>
        <v>-</v>
      </c>
      <c r="S329" s="10" t="str">
        <f>VLOOKUP(M329,'Offence Database'!$A$7:$B$1360,2, )</f>
        <v>-</v>
      </c>
      <c r="T329" s="10" t="str">
        <f>VLOOKUP(N329,'Offence Database'!$A$7:$B$1360,2, )</f>
        <v>-</v>
      </c>
      <c r="U329" s="10" t="str">
        <f>VLOOKUP(O329,'Offence Database'!$A$7:$B$1360,2, )</f>
        <v>-</v>
      </c>
      <c r="V329" s="10" t="str">
        <f>VLOOKUP(J329,'Offence Database'!$A$7:$C$1360,3, )</f>
        <v>-</v>
      </c>
      <c r="W329" s="10" t="str">
        <f>VLOOKUP(K329,'Offence Database'!$A$7:$C$1360,3, )</f>
        <v>-</v>
      </c>
      <c r="X329" s="10" t="str">
        <f>VLOOKUP(L329,'Offence Database'!$A$7:$C$1360,3, )</f>
        <v>-</v>
      </c>
      <c r="Y329" s="10" t="str">
        <f>VLOOKUP(M329,'Offence Database'!$A$7:$C$1360,3, )</f>
        <v>-</v>
      </c>
      <c r="Z329" s="10" t="str">
        <f>VLOOKUP(N329,'Offence Database'!$A$7:$C$1360,3, )</f>
        <v>-</v>
      </c>
      <c r="AA329" s="10" t="str">
        <f>VLOOKUP(O329,'Offence Database'!$A$7:$C$1360,3, )</f>
        <v>-</v>
      </c>
      <c r="AB329" s="10">
        <f t="shared" ref="AB329:AG329" si="678">IF(V329="Non-Bailable",$AB$1,$AC$1)</f>
        <v>0</v>
      </c>
      <c r="AC329" s="10">
        <f t="shared" si="678"/>
        <v>0</v>
      </c>
      <c r="AD329" s="10">
        <f t="shared" si="678"/>
        <v>0</v>
      </c>
      <c r="AE329" s="10">
        <f t="shared" si="678"/>
        <v>0</v>
      </c>
      <c r="AF329" s="10">
        <f t="shared" si="678"/>
        <v>0</v>
      </c>
      <c r="AG329" s="10">
        <f t="shared" si="678"/>
        <v>0</v>
      </c>
      <c r="AH329" s="10">
        <f t="shared" si="1"/>
        <v>0</v>
      </c>
      <c r="AI329" s="17" t="str">
        <f t="shared" si="2"/>
        <v>Bailable</v>
      </c>
      <c r="AJ329" s="10" t="str">
        <f>VLOOKUP(J329,'Offence Database'!$A$7:$D$1360,4, )</f>
        <v>-</v>
      </c>
      <c r="AK329" s="10" t="str">
        <f>VLOOKUP(K329,'Offence Database'!$A$7:$D$1360,4, )</f>
        <v>-</v>
      </c>
      <c r="AL329" s="10" t="str">
        <f>VLOOKUP(L329,'Offence Database'!$A$7:$D$1360,4, )</f>
        <v>-</v>
      </c>
      <c r="AM329" s="10" t="str">
        <f>VLOOKUP(M329,'Offence Database'!$A$7:$D$1360,4, )</f>
        <v>-</v>
      </c>
      <c r="AN329" s="10" t="str">
        <f>VLOOKUP(N329,'Offence Database'!$A$7:$D$1360,4, )</f>
        <v>-</v>
      </c>
      <c r="AO329" s="10" t="str">
        <f>VLOOKUP(O329,'Offence Database'!$A$7:$D$1360,4, )</f>
        <v>-</v>
      </c>
      <c r="AP329" s="10">
        <f t="shared" ref="AP329:AU329" si="679">IF(AJ329="Non-Compoundable",$AB$1,$AC$1)</f>
        <v>0</v>
      </c>
      <c r="AQ329" s="10">
        <f t="shared" si="679"/>
        <v>0</v>
      </c>
      <c r="AR329" s="10">
        <f t="shared" si="679"/>
        <v>0</v>
      </c>
      <c r="AS329" s="10">
        <f t="shared" si="679"/>
        <v>0</v>
      </c>
      <c r="AT329" s="10">
        <f t="shared" si="679"/>
        <v>0</v>
      </c>
      <c r="AU329" s="10">
        <f t="shared" si="679"/>
        <v>0</v>
      </c>
      <c r="AV329" s="10">
        <f t="shared" si="4"/>
        <v>0</v>
      </c>
      <c r="AW329" s="17" t="str">
        <f t="shared" si="5"/>
        <v>Compoundable</v>
      </c>
      <c r="AX329" s="24"/>
      <c r="AY329" s="26">
        <f t="shared" si="6"/>
        <v>2</v>
      </c>
      <c r="AZ329" s="27">
        <f t="shared" si="7"/>
        <v>60</v>
      </c>
      <c r="BA329" s="28">
        <f t="shared" si="8"/>
        <v>0</v>
      </c>
      <c r="BB329" s="28">
        <f t="shared" ca="1" si="9"/>
        <v>0</v>
      </c>
      <c r="BC329" s="29" t="str">
        <f t="shared" si="10"/>
        <v>YES</v>
      </c>
      <c r="BD329" s="10" t="str">
        <f t="shared" si="11"/>
        <v>YES</v>
      </c>
      <c r="BE329" s="29" t="str">
        <f t="shared" ca="1" si="12"/>
        <v>NO</v>
      </c>
      <c r="BF329" s="29" t="str">
        <f t="shared" ca="1" si="13"/>
        <v>YES</v>
      </c>
      <c r="BG329" s="29" t="str">
        <f t="shared" ca="1" si="14"/>
        <v>YES</v>
      </c>
      <c r="BH329" s="29" t="str">
        <f t="shared" ca="1" si="15"/>
        <v>YES</v>
      </c>
      <c r="BI329" s="10">
        <f t="shared" ca="1" si="16"/>
        <v>1</v>
      </c>
      <c r="BJ329" s="28">
        <f t="shared" si="17"/>
        <v>0</v>
      </c>
      <c r="BK329" s="30">
        <f t="shared" si="18"/>
        <v>0</v>
      </c>
      <c r="BL329" s="31">
        <f t="shared" ca="1" si="19"/>
        <v>-119.72328767123288</v>
      </c>
      <c r="BM329" s="28">
        <f t="shared" si="20"/>
        <v>0</v>
      </c>
      <c r="BN329" s="28">
        <f t="shared" si="21"/>
        <v>0</v>
      </c>
      <c r="BO329" s="30">
        <f t="shared" si="22"/>
        <v>0</v>
      </c>
      <c r="BP329" s="31">
        <f t="shared" ca="1" si="23"/>
        <v>-119.72328767123288</v>
      </c>
      <c r="BQ329" s="32">
        <f t="shared" ca="1" si="24"/>
        <v>119.72328767123288</v>
      </c>
      <c r="BR329" s="32"/>
    </row>
    <row r="330" spans="1:70" ht="12" customHeight="1" x14ac:dyDescent="0.25">
      <c r="A330" s="10">
        <f t="shared" si="25"/>
        <v>329</v>
      </c>
      <c r="B330" s="11"/>
      <c r="C330" s="12"/>
      <c r="D330" s="13"/>
      <c r="E330" s="13"/>
      <c r="F330" s="13"/>
      <c r="G330" s="14"/>
      <c r="H330" s="15"/>
      <c r="I330" s="27"/>
      <c r="J330" s="17"/>
      <c r="K330" s="17"/>
      <c r="L330" s="17"/>
      <c r="M330" s="17"/>
      <c r="N330" s="17"/>
      <c r="O330" s="17"/>
      <c r="P330" s="10" t="str">
        <f>VLOOKUP(J330,'Offence Database'!$A$7:$B$1360,2, )</f>
        <v>-</v>
      </c>
      <c r="Q330" s="10" t="str">
        <f>VLOOKUP(K330,'Offence Database'!$A$7:$B$1360,2, )</f>
        <v>-</v>
      </c>
      <c r="R330" s="10" t="str">
        <f>VLOOKUP(L330,'Offence Database'!$A$7:$B$1360,2, )</f>
        <v>-</v>
      </c>
      <c r="S330" s="10" t="str">
        <f>VLOOKUP(M330,'Offence Database'!$A$7:$B$1360,2, )</f>
        <v>-</v>
      </c>
      <c r="T330" s="10" t="str">
        <f>VLOOKUP(N330,'Offence Database'!$A$7:$B$1360,2, )</f>
        <v>-</v>
      </c>
      <c r="U330" s="10" t="str">
        <f>VLOOKUP(O330,'Offence Database'!$A$7:$B$1360,2, )</f>
        <v>-</v>
      </c>
      <c r="V330" s="10" t="str">
        <f>VLOOKUP(J330,'Offence Database'!$A$7:$C$1360,3, )</f>
        <v>-</v>
      </c>
      <c r="W330" s="10" t="str">
        <f>VLOOKUP(K330,'Offence Database'!$A$7:$C$1360,3, )</f>
        <v>-</v>
      </c>
      <c r="X330" s="10" t="str">
        <f>VLOOKUP(L330,'Offence Database'!$A$7:$C$1360,3, )</f>
        <v>-</v>
      </c>
      <c r="Y330" s="10" t="str">
        <f>VLOOKUP(M330,'Offence Database'!$A$7:$C$1360,3, )</f>
        <v>-</v>
      </c>
      <c r="Z330" s="10" t="str">
        <f>VLOOKUP(N330,'Offence Database'!$A$7:$C$1360,3, )</f>
        <v>-</v>
      </c>
      <c r="AA330" s="10" t="str">
        <f>VLOOKUP(O330,'Offence Database'!$A$7:$C$1360,3, )</f>
        <v>-</v>
      </c>
      <c r="AB330" s="10">
        <f t="shared" ref="AB330:AG330" si="680">IF(V330="Non-Bailable",$AB$1,$AC$1)</f>
        <v>0</v>
      </c>
      <c r="AC330" s="10">
        <f t="shared" si="680"/>
        <v>0</v>
      </c>
      <c r="AD330" s="10">
        <f t="shared" si="680"/>
        <v>0</v>
      </c>
      <c r="AE330" s="10">
        <f t="shared" si="680"/>
        <v>0</v>
      </c>
      <c r="AF330" s="10">
        <f t="shared" si="680"/>
        <v>0</v>
      </c>
      <c r="AG330" s="10">
        <f t="shared" si="680"/>
        <v>0</v>
      </c>
      <c r="AH330" s="10">
        <f t="shared" si="1"/>
        <v>0</v>
      </c>
      <c r="AI330" s="17" t="str">
        <f t="shared" si="2"/>
        <v>Bailable</v>
      </c>
      <c r="AJ330" s="10" t="str">
        <f>VLOOKUP(J330,'Offence Database'!$A$7:$D$1360,4, )</f>
        <v>-</v>
      </c>
      <c r="AK330" s="10" t="str">
        <f>VLOOKUP(K330,'Offence Database'!$A$7:$D$1360,4, )</f>
        <v>-</v>
      </c>
      <c r="AL330" s="10" t="str">
        <f>VLOOKUP(L330,'Offence Database'!$A$7:$D$1360,4, )</f>
        <v>-</v>
      </c>
      <c r="AM330" s="10" t="str">
        <f>VLOOKUP(M330,'Offence Database'!$A$7:$D$1360,4, )</f>
        <v>-</v>
      </c>
      <c r="AN330" s="10" t="str">
        <f>VLOOKUP(N330,'Offence Database'!$A$7:$D$1360,4, )</f>
        <v>-</v>
      </c>
      <c r="AO330" s="10" t="str">
        <f>VLOOKUP(O330,'Offence Database'!$A$7:$D$1360,4, )</f>
        <v>-</v>
      </c>
      <c r="AP330" s="10">
        <f t="shared" ref="AP330:AU330" si="681">IF(AJ330="Non-Compoundable",$AB$1,$AC$1)</f>
        <v>0</v>
      </c>
      <c r="AQ330" s="10">
        <f t="shared" si="681"/>
        <v>0</v>
      </c>
      <c r="AR330" s="10">
        <f t="shared" si="681"/>
        <v>0</v>
      </c>
      <c r="AS330" s="10">
        <f t="shared" si="681"/>
        <v>0</v>
      </c>
      <c r="AT330" s="10">
        <f t="shared" si="681"/>
        <v>0</v>
      </c>
      <c r="AU330" s="10">
        <f t="shared" si="681"/>
        <v>0</v>
      </c>
      <c r="AV330" s="10">
        <f t="shared" si="4"/>
        <v>0</v>
      </c>
      <c r="AW330" s="17" t="str">
        <f t="shared" si="5"/>
        <v>Compoundable</v>
      </c>
      <c r="AX330" s="24"/>
      <c r="AY330" s="26">
        <f t="shared" si="6"/>
        <v>2</v>
      </c>
      <c r="AZ330" s="27">
        <f t="shared" si="7"/>
        <v>60</v>
      </c>
      <c r="BA330" s="28">
        <f t="shared" si="8"/>
        <v>0</v>
      </c>
      <c r="BB330" s="28">
        <f t="shared" ca="1" si="9"/>
        <v>0</v>
      </c>
      <c r="BC330" s="29" t="str">
        <f t="shared" si="10"/>
        <v>YES</v>
      </c>
      <c r="BD330" s="10" t="str">
        <f t="shared" si="11"/>
        <v>YES</v>
      </c>
      <c r="BE330" s="29" t="str">
        <f t="shared" ca="1" si="12"/>
        <v>NO</v>
      </c>
      <c r="BF330" s="29" t="str">
        <f t="shared" ca="1" si="13"/>
        <v>YES</v>
      </c>
      <c r="BG330" s="29" t="str">
        <f t="shared" ca="1" si="14"/>
        <v>YES</v>
      </c>
      <c r="BH330" s="29" t="str">
        <f t="shared" ca="1" si="15"/>
        <v>YES</v>
      </c>
      <c r="BI330" s="10">
        <f t="shared" ca="1" si="16"/>
        <v>1</v>
      </c>
      <c r="BJ330" s="28">
        <f t="shared" si="17"/>
        <v>0</v>
      </c>
      <c r="BK330" s="30">
        <f t="shared" si="18"/>
        <v>0</v>
      </c>
      <c r="BL330" s="31">
        <f t="shared" ca="1" si="19"/>
        <v>-119.72328767123288</v>
      </c>
      <c r="BM330" s="28">
        <f t="shared" si="20"/>
        <v>0</v>
      </c>
      <c r="BN330" s="28">
        <f t="shared" si="21"/>
        <v>0</v>
      </c>
      <c r="BO330" s="30">
        <f t="shared" si="22"/>
        <v>0</v>
      </c>
      <c r="BP330" s="31">
        <f t="shared" ca="1" si="23"/>
        <v>-119.72328767123288</v>
      </c>
      <c r="BQ330" s="32">
        <f t="shared" ca="1" si="24"/>
        <v>119.72328767123288</v>
      </c>
      <c r="BR330" s="32"/>
    </row>
    <row r="331" spans="1:70" ht="12" customHeight="1" x14ac:dyDescent="0.25">
      <c r="A331" s="10">
        <f t="shared" si="25"/>
        <v>330</v>
      </c>
      <c r="B331" s="11"/>
      <c r="C331" s="12"/>
      <c r="D331" s="13"/>
      <c r="E331" s="13"/>
      <c r="F331" s="13"/>
      <c r="G331" s="14"/>
      <c r="H331" s="15"/>
      <c r="I331" s="27"/>
      <c r="J331" s="17"/>
      <c r="K331" s="17"/>
      <c r="L331" s="17"/>
      <c r="M331" s="17"/>
      <c r="N331" s="17"/>
      <c r="O331" s="17"/>
      <c r="P331" s="10" t="str">
        <f>VLOOKUP(J331,'Offence Database'!$A$7:$B$1360,2, )</f>
        <v>-</v>
      </c>
      <c r="Q331" s="10" t="str">
        <f>VLOOKUP(K331,'Offence Database'!$A$7:$B$1360,2, )</f>
        <v>-</v>
      </c>
      <c r="R331" s="10" t="str">
        <f>VLOOKUP(L331,'Offence Database'!$A$7:$B$1360,2, )</f>
        <v>-</v>
      </c>
      <c r="S331" s="10" t="str">
        <f>VLOOKUP(M331,'Offence Database'!$A$7:$B$1360,2, )</f>
        <v>-</v>
      </c>
      <c r="T331" s="10" t="str">
        <f>VLOOKUP(N331,'Offence Database'!$A$7:$B$1360,2, )</f>
        <v>-</v>
      </c>
      <c r="U331" s="10" t="str">
        <f>VLOOKUP(O331,'Offence Database'!$A$7:$B$1360,2, )</f>
        <v>-</v>
      </c>
      <c r="V331" s="10" t="str">
        <f>VLOOKUP(J331,'Offence Database'!$A$7:$C$1360,3, )</f>
        <v>-</v>
      </c>
      <c r="W331" s="10" t="str">
        <f>VLOOKUP(K331,'Offence Database'!$A$7:$C$1360,3, )</f>
        <v>-</v>
      </c>
      <c r="X331" s="10" t="str">
        <f>VLOOKUP(L331,'Offence Database'!$A$7:$C$1360,3, )</f>
        <v>-</v>
      </c>
      <c r="Y331" s="10" t="str">
        <f>VLOOKUP(M331,'Offence Database'!$A$7:$C$1360,3, )</f>
        <v>-</v>
      </c>
      <c r="Z331" s="10" t="str">
        <f>VLOOKUP(N331,'Offence Database'!$A$7:$C$1360,3, )</f>
        <v>-</v>
      </c>
      <c r="AA331" s="10" t="str">
        <f>VLOOKUP(O331,'Offence Database'!$A$7:$C$1360,3, )</f>
        <v>-</v>
      </c>
      <c r="AB331" s="10">
        <f t="shared" ref="AB331:AG331" si="682">IF(V331="Non-Bailable",$AB$1,$AC$1)</f>
        <v>0</v>
      </c>
      <c r="AC331" s="10">
        <f t="shared" si="682"/>
        <v>0</v>
      </c>
      <c r="AD331" s="10">
        <f t="shared" si="682"/>
        <v>0</v>
      </c>
      <c r="AE331" s="10">
        <f t="shared" si="682"/>
        <v>0</v>
      </c>
      <c r="AF331" s="10">
        <f t="shared" si="682"/>
        <v>0</v>
      </c>
      <c r="AG331" s="10">
        <f t="shared" si="682"/>
        <v>0</v>
      </c>
      <c r="AH331" s="10">
        <f t="shared" si="1"/>
        <v>0</v>
      </c>
      <c r="AI331" s="17" t="str">
        <f t="shared" si="2"/>
        <v>Bailable</v>
      </c>
      <c r="AJ331" s="10" t="str">
        <f>VLOOKUP(J331,'Offence Database'!$A$7:$D$1360,4, )</f>
        <v>-</v>
      </c>
      <c r="AK331" s="10" t="str">
        <f>VLOOKUP(K331,'Offence Database'!$A$7:$D$1360,4, )</f>
        <v>-</v>
      </c>
      <c r="AL331" s="10" t="str">
        <f>VLOOKUP(L331,'Offence Database'!$A$7:$D$1360,4, )</f>
        <v>-</v>
      </c>
      <c r="AM331" s="10" t="str">
        <f>VLOOKUP(M331,'Offence Database'!$A$7:$D$1360,4, )</f>
        <v>-</v>
      </c>
      <c r="AN331" s="10" t="str">
        <f>VLOOKUP(N331,'Offence Database'!$A$7:$D$1360,4, )</f>
        <v>-</v>
      </c>
      <c r="AO331" s="10" t="str">
        <f>VLOOKUP(O331,'Offence Database'!$A$7:$D$1360,4, )</f>
        <v>-</v>
      </c>
      <c r="AP331" s="10">
        <f t="shared" ref="AP331:AU331" si="683">IF(AJ331="Non-Compoundable",$AB$1,$AC$1)</f>
        <v>0</v>
      </c>
      <c r="AQ331" s="10">
        <f t="shared" si="683"/>
        <v>0</v>
      </c>
      <c r="AR331" s="10">
        <f t="shared" si="683"/>
        <v>0</v>
      </c>
      <c r="AS331" s="10">
        <f t="shared" si="683"/>
        <v>0</v>
      </c>
      <c r="AT331" s="10">
        <f t="shared" si="683"/>
        <v>0</v>
      </c>
      <c r="AU331" s="10">
        <f t="shared" si="683"/>
        <v>0</v>
      </c>
      <c r="AV331" s="10">
        <f t="shared" si="4"/>
        <v>0</v>
      </c>
      <c r="AW331" s="17" t="str">
        <f t="shared" si="5"/>
        <v>Compoundable</v>
      </c>
      <c r="AX331" s="24"/>
      <c r="AY331" s="26">
        <f t="shared" si="6"/>
        <v>2</v>
      </c>
      <c r="AZ331" s="27">
        <f t="shared" si="7"/>
        <v>60</v>
      </c>
      <c r="BA331" s="28">
        <f t="shared" si="8"/>
        <v>0</v>
      </c>
      <c r="BB331" s="28">
        <f t="shared" ca="1" si="9"/>
        <v>0</v>
      </c>
      <c r="BC331" s="29" t="str">
        <f t="shared" si="10"/>
        <v>YES</v>
      </c>
      <c r="BD331" s="10" t="str">
        <f t="shared" si="11"/>
        <v>YES</v>
      </c>
      <c r="BE331" s="29" t="str">
        <f t="shared" ca="1" si="12"/>
        <v>NO</v>
      </c>
      <c r="BF331" s="29" t="str">
        <f t="shared" ca="1" si="13"/>
        <v>YES</v>
      </c>
      <c r="BG331" s="29" t="str">
        <f t="shared" ca="1" si="14"/>
        <v>YES</v>
      </c>
      <c r="BH331" s="29" t="str">
        <f t="shared" ca="1" si="15"/>
        <v>YES</v>
      </c>
      <c r="BI331" s="10">
        <f t="shared" ca="1" si="16"/>
        <v>1</v>
      </c>
      <c r="BJ331" s="28">
        <f t="shared" si="17"/>
        <v>0</v>
      </c>
      <c r="BK331" s="30">
        <f t="shared" si="18"/>
        <v>0</v>
      </c>
      <c r="BL331" s="31">
        <f t="shared" ca="1" si="19"/>
        <v>-119.72328767123288</v>
      </c>
      <c r="BM331" s="28">
        <f t="shared" si="20"/>
        <v>0</v>
      </c>
      <c r="BN331" s="28">
        <f t="shared" si="21"/>
        <v>0</v>
      </c>
      <c r="BO331" s="30">
        <f t="shared" si="22"/>
        <v>0</v>
      </c>
      <c r="BP331" s="31">
        <f t="shared" ca="1" si="23"/>
        <v>-119.72328767123288</v>
      </c>
      <c r="BQ331" s="32">
        <f t="shared" ca="1" si="24"/>
        <v>119.72328767123288</v>
      </c>
      <c r="BR331" s="32"/>
    </row>
    <row r="332" spans="1:70" ht="12" customHeight="1" x14ac:dyDescent="0.25">
      <c r="A332" s="10">
        <f t="shared" si="25"/>
        <v>331</v>
      </c>
      <c r="B332" s="11"/>
      <c r="C332" s="12"/>
      <c r="D332" s="13"/>
      <c r="E332" s="13"/>
      <c r="F332" s="13"/>
      <c r="G332" s="14"/>
      <c r="H332" s="15"/>
      <c r="I332" s="27"/>
      <c r="J332" s="17"/>
      <c r="K332" s="17"/>
      <c r="L332" s="17"/>
      <c r="M332" s="17"/>
      <c r="N332" s="17"/>
      <c r="O332" s="17"/>
      <c r="P332" s="10" t="str">
        <f>VLOOKUP(J332,'Offence Database'!$A$7:$B$1360,2, )</f>
        <v>-</v>
      </c>
      <c r="Q332" s="10" t="str">
        <f>VLOOKUP(K332,'Offence Database'!$A$7:$B$1360,2, )</f>
        <v>-</v>
      </c>
      <c r="R332" s="10" t="str">
        <f>VLOOKUP(L332,'Offence Database'!$A$7:$B$1360,2, )</f>
        <v>-</v>
      </c>
      <c r="S332" s="10" t="str">
        <f>VLOOKUP(M332,'Offence Database'!$A$7:$B$1360,2, )</f>
        <v>-</v>
      </c>
      <c r="T332" s="10" t="str">
        <f>VLOOKUP(N332,'Offence Database'!$A$7:$B$1360,2, )</f>
        <v>-</v>
      </c>
      <c r="U332" s="10" t="str">
        <f>VLOOKUP(O332,'Offence Database'!$A$7:$B$1360,2, )</f>
        <v>-</v>
      </c>
      <c r="V332" s="10" t="str">
        <f>VLOOKUP(J332,'Offence Database'!$A$7:$C$1360,3, )</f>
        <v>-</v>
      </c>
      <c r="W332" s="10" t="str">
        <f>VLOOKUP(K332,'Offence Database'!$A$7:$C$1360,3, )</f>
        <v>-</v>
      </c>
      <c r="X332" s="10" t="str">
        <f>VLOOKUP(L332,'Offence Database'!$A$7:$C$1360,3, )</f>
        <v>-</v>
      </c>
      <c r="Y332" s="10" t="str">
        <f>VLOOKUP(M332,'Offence Database'!$A$7:$C$1360,3, )</f>
        <v>-</v>
      </c>
      <c r="Z332" s="10" t="str">
        <f>VLOOKUP(N332,'Offence Database'!$A$7:$C$1360,3, )</f>
        <v>-</v>
      </c>
      <c r="AA332" s="10" t="str">
        <f>VLOOKUP(O332,'Offence Database'!$A$7:$C$1360,3, )</f>
        <v>-</v>
      </c>
      <c r="AB332" s="10">
        <f t="shared" ref="AB332:AG332" si="684">IF(V332="Non-Bailable",$AB$1,$AC$1)</f>
        <v>0</v>
      </c>
      <c r="AC332" s="10">
        <f t="shared" si="684"/>
        <v>0</v>
      </c>
      <c r="AD332" s="10">
        <f t="shared" si="684"/>
        <v>0</v>
      </c>
      <c r="AE332" s="10">
        <f t="shared" si="684"/>
        <v>0</v>
      </c>
      <c r="AF332" s="10">
        <f t="shared" si="684"/>
        <v>0</v>
      </c>
      <c r="AG332" s="10">
        <f t="shared" si="684"/>
        <v>0</v>
      </c>
      <c r="AH332" s="10">
        <f t="shared" si="1"/>
        <v>0</v>
      </c>
      <c r="AI332" s="17" t="str">
        <f t="shared" si="2"/>
        <v>Bailable</v>
      </c>
      <c r="AJ332" s="10" t="str">
        <f>VLOOKUP(J332,'Offence Database'!$A$7:$D$1360,4, )</f>
        <v>-</v>
      </c>
      <c r="AK332" s="10" t="str">
        <f>VLOOKUP(K332,'Offence Database'!$A$7:$D$1360,4, )</f>
        <v>-</v>
      </c>
      <c r="AL332" s="10" t="str">
        <f>VLOOKUP(L332,'Offence Database'!$A$7:$D$1360,4, )</f>
        <v>-</v>
      </c>
      <c r="AM332" s="10" t="str">
        <f>VLOOKUP(M332,'Offence Database'!$A$7:$D$1360,4, )</f>
        <v>-</v>
      </c>
      <c r="AN332" s="10" t="str">
        <f>VLOOKUP(N332,'Offence Database'!$A$7:$D$1360,4, )</f>
        <v>-</v>
      </c>
      <c r="AO332" s="10" t="str">
        <f>VLOOKUP(O332,'Offence Database'!$A$7:$D$1360,4, )</f>
        <v>-</v>
      </c>
      <c r="AP332" s="10">
        <f t="shared" ref="AP332:AU332" si="685">IF(AJ332="Non-Compoundable",$AB$1,$AC$1)</f>
        <v>0</v>
      </c>
      <c r="AQ332" s="10">
        <f t="shared" si="685"/>
        <v>0</v>
      </c>
      <c r="AR332" s="10">
        <f t="shared" si="685"/>
        <v>0</v>
      </c>
      <c r="AS332" s="10">
        <f t="shared" si="685"/>
        <v>0</v>
      </c>
      <c r="AT332" s="10">
        <f t="shared" si="685"/>
        <v>0</v>
      </c>
      <c r="AU332" s="10">
        <f t="shared" si="685"/>
        <v>0</v>
      </c>
      <c r="AV332" s="10">
        <f t="shared" si="4"/>
        <v>0</v>
      </c>
      <c r="AW332" s="17" t="str">
        <f t="shared" si="5"/>
        <v>Compoundable</v>
      </c>
      <c r="AX332" s="24"/>
      <c r="AY332" s="26">
        <f t="shared" si="6"/>
        <v>2</v>
      </c>
      <c r="AZ332" s="27">
        <f t="shared" si="7"/>
        <v>60</v>
      </c>
      <c r="BA332" s="28">
        <f t="shared" si="8"/>
        <v>0</v>
      </c>
      <c r="BB332" s="28">
        <f t="shared" ca="1" si="9"/>
        <v>0</v>
      </c>
      <c r="BC332" s="29" t="str">
        <f t="shared" si="10"/>
        <v>YES</v>
      </c>
      <c r="BD332" s="10" t="str">
        <f t="shared" si="11"/>
        <v>YES</v>
      </c>
      <c r="BE332" s="29" t="str">
        <f t="shared" ca="1" si="12"/>
        <v>NO</v>
      </c>
      <c r="BF332" s="29" t="str">
        <f t="shared" ca="1" si="13"/>
        <v>YES</v>
      </c>
      <c r="BG332" s="29" t="str">
        <f t="shared" ca="1" si="14"/>
        <v>YES</v>
      </c>
      <c r="BH332" s="29" t="str">
        <f t="shared" ca="1" si="15"/>
        <v>YES</v>
      </c>
      <c r="BI332" s="10">
        <f t="shared" ca="1" si="16"/>
        <v>1</v>
      </c>
      <c r="BJ332" s="28">
        <f t="shared" si="17"/>
        <v>0</v>
      </c>
      <c r="BK332" s="30">
        <f t="shared" si="18"/>
        <v>0</v>
      </c>
      <c r="BL332" s="31">
        <f t="shared" ca="1" si="19"/>
        <v>-119.72328767123288</v>
      </c>
      <c r="BM332" s="28">
        <f t="shared" si="20"/>
        <v>0</v>
      </c>
      <c r="BN332" s="28">
        <f t="shared" si="21"/>
        <v>0</v>
      </c>
      <c r="BO332" s="30">
        <f t="shared" si="22"/>
        <v>0</v>
      </c>
      <c r="BP332" s="31">
        <f t="shared" ca="1" si="23"/>
        <v>-119.72328767123288</v>
      </c>
      <c r="BQ332" s="32">
        <f t="shared" ca="1" si="24"/>
        <v>119.72328767123288</v>
      </c>
      <c r="BR332" s="32"/>
    </row>
    <row r="333" spans="1:70" ht="12" customHeight="1" x14ac:dyDescent="0.25">
      <c r="A333" s="10">
        <f t="shared" si="25"/>
        <v>332</v>
      </c>
      <c r="B333" s="11"/>
      <c r="C333" s="12"/>
      <c r="D333" s="13"/>
      <c r="E333" s="13"/>
      <c r="F333" s="13"/>
      <c r="G333" s="14"/>
      <c r="H333" s="15"/>
      <c r="I333" s="27"/>
      <c r="J333" s="17"/>
      <c r="K333" s="17"/>
      <c r="L333" s="17"/>
      <c r="M333" s="17"/>
      <c r="N333" s="17"/>
      <c r="O333" s="17"/>
      <c r="P333" s="10" t="str">
        <f>VLOOKUP(J333,'Offence Database'!$A$7:$B$1360,2, )</f>
        <v>-</v>
      </c>
      <c r="Q333" s="10" t="str">
        <f>VLOOKUP(K333,'Offence Database'!$A$7:$B$1360,2, )</f>
        <v>-</v>
      </c>
      <c r="R333" s="10" t="str">
        <f>VLOOKUP(L333,'Offence Database'!$A$7:$B$1360,2, )</f>
        <v>-</v>
      </c>
      <c r="S333" s="10" t="str">
        <f>VLOOKUP(M333,'Offence Database'!$A$7:$B$1360,2, )</f>
        <v>-</v>
      </c>
      <c r="T333" s="10" t="str">
        <f>VLOOKUP(N333,'Offence Database'!$A$7:$B$1360,2, )</f>
        <v>-</v>
      </c>
      <c r="U333" s="10" t="str">
        <f>VLOOKUP(O333,'Offence Database'!$A$7:$B$1360,2, )</f>
        <v>-</v>
      </c>
      <c r="V333" s="10" t="str">
        <f>VLOOKUP(J333,'Offence Database'!$A$7:$C$1360,3, )</f>
        <v>-</v>
      </c>
      <c r="W333" s="10" t="str">
        <f>VLOOKUP(K333,'Offence Database'!$A$7:$C$1360,3, )</f>
        <v>-</v>
      </c>
      <c r="X333" s="10" t="str">
        <f>VLOOKUP(L333,'Offence Database'!$A$7:$C$1360,3, )</f>
        <v>-</v>
      </c>
      <c r="Y333" s="10" t="str">
        <f>VLOOKUP(M333,'Offence Database'!$A$7:$C$1360,3, )</f>
        <v>-</v>
      </c>
      <c r="Z333" s="10" t="str">
        <f>VLOOKUP(N333,'Offence Database'!$A$7:$C$1360,3, )</f>
        <v>-</v>
      </c>
      <c r="AA333" s="10" t="str">
        <f>VLOOKUP(O333,'Offence Database'!$A$7:$C$1360,3, )</f>
        <v>-</v>
      </c>
      <c r="AB333" s="10">
        <f t="shared" ref="AB333:AG333" si="686">IF(V333="Non-Bailable",$AB$1,$AC$1)</f>
        <v>0</v>
      </c>
      <c r="AC333" s="10">
        <f t="shared" si="686"/>
        <v>0</v>
      </c>
      <c r="AD333" s="10">
        <f t="shared" si="686"/>
        <v>0</v>
      </c>
      <c r="AE333" s="10">
        <f t="shared" si="686"/>
        <v>0</v>
      </c>
      <c r="AF333" s="10">
        <f t="shared" si="686"/>
        <v>0</v>
      </c>
      <c r="AG333" s="10">
        <f t="shared" si="686"/>
        <v>0</v>
      </c>
      <c r="AH333" s="10">
        <f t="shared" si="1"/>
        <v>0</v>
      </c>
      <c r="AI333" s="17" t="str">
        <f t="shared" si="2"/>
        <v>Bailable</v>
      </c>
      <c r="AJ333" s="10" t="str">
        <f>VLOOKUP(J333,'Offence Database'!$A$7:$D$1360,4, )</f>
        <v>-</v>
      </c>
      <c r="AK333" s="10" t="str">
        <f>VLOOKUP(K333,'Offence Database'!$A$7:$D$1360,4, )</f>
        <v>-</v>
      </c>
      <c r="AL333" s="10" t="str">
        <f>VLOOKUP(L333,'Offence Database'!$A$7:$D$1360,4, )</f>
        <v>-</v>
      </c>
      <c r="AM333" s="10" t="str">
        <f>VLOOKUP(M333,'Offence Database'!$A$7:$D$1360,4, )</f>
        <v>-</v>
      </c>
      <c r="AN333" s="10" t="str">
        <f>VLOOKUP(N333,'Offence Database'!$A$7:$D$1360,4, )</f>
        <v>-</v>
      </c>
      <c r="AO333" s="10" t="str">
        <f>VLOOKUP(O333,'Offence Database'!$A$7:$D$1360,4, )</f>
        <v>-</v>
      </c>
      <c r="AP333" s="10">
        <f t="shared" ref="AP333:AU333" si="687">IF(AJ333="Non-Compoundable",$AB$1,$AC$1)</f>
        <v>0</v>
      </c>
      <c r="AQ333" s="10">
        <f t="shared" si="687"/>
        <v>0</v>
      </c>
      <c r="AR333" s="10">
        <f t="shared" si="687"/>
        <v>0</v>
      </c>
      <c r="AS333" s="10">
        <f t="shared" si="687"/>
        <v>0</v>
      </c>
      <c r="AT333" s="10">
        <f t="shared" si="687"/>
        <v>0</v>
      </c>
      <c r="AU333" s="10">
        <f t="shared" si="687"/>
        <v>0</v>
      </c>
      <c r="AV333" s="10">
        <f t="shared" si="4"/>
        <v>0</v>
      </c>
      <c r="AW333" s="17" t="str">
        <f t="shared" si="5"/>
        <v>Compoundable</v>
      </c>
      <c r="AX333" s="24"/>
      <c r="AY333" s="26">
        <f t="shared" si="6"/>
        <v>2</v>
      </c>
      <c r="AZ333" s="27">
        <f t="shared" si="7"/>
        <v>60</v>
      </c>
      <c r="BA333" s="28">
        <f t="shared" si="8"/>
        <v>0</v>
      </c>
      <c r="BB333" s="28">
        <f t="shared" ca="1" si="9"/>
        <v>0</v>
      </c>
      <c r="BC333" s="29" t="str">
        <f t="shared" si="10"/>
        <v>YES</v>
      </c>
      <c r="BD333" s="10" t="str">
        <f t="shared" si="11"/>
        <v>YES</v>
      </c>
      <c r="BE333" s="29" t="str">
        <f t="shared" ca="1" si="12"/>
        <v>NO</v>
      </c>
      <c r="BF333" s="29" t="str">
        <f t="shared" ca="1" si="13"/>
        <v>YES</v>
      </c>
      <c r="BG333" s="29" t="str">
        <f t="shared" ca="1" si="14"/>
        <v>YES</v>
      </c>
      <c r="BH333" s="29" t="str">
        <f t="shared" ca="1" si="15"/>
        <v>YES</v>
      </c>
      <c r="BI333" s="10">
        <f t="shared" ca="1" si="16"/>
        <v>1</v>
      </c>
      <c r="BJ333" s="28">
        <f t="shared" si="17"/>
        <v>0</v>
      </c>
      <c r="BK333" s="30">
        <f t="shared" si="18"/>
        <v>0</v>
      </c>
      <c r="BL333" s="31">
        <f t="shared" ca="1" si="19"/>
        <v>-119.72328767123288</v>
      </c>
      <c r="BM333" s="28">
        <f t="shared" si="20"/>
        <v>0</v>
      </c>
      <c r="BN333" s="28">
        <f t="shared" si="21"/>
        <v>0</v>
      </c>
      <c r="BO333" s="30">
        <f t="shared" si="22"/>
        <v>0</v>
      </c>
      <c r="BP333" s="31">
        <f t="shared" ca="1" si="23"/>
        <v>-119.72328767123288</v>
      </c>
      <c r="BQ333" s="32">
        <f t="shared" ca="1" si="24"/>
        <v>119.72328767123288</v>
      </c>
      <c r="BR333" s="32"/>
    </row>
    <row r="334" spans="1:70" ht="12" customHeight="1" x14ac:dyDescent="0.25">
      <c r="A334" s="10">
        <f t="shared" si="25"/>
        <v>333</v>
      </c>
      <c r="B334" s="11"/>
      <c r="C334" s="12"/>
      <c r="D334" s="13"/>
      <c r="E334" s="13"/>
      <c r="F334" s="13"/>
      <c r="G334" s="14"/>
      <c r="H334" s="15"/>
      <c r="I334" s="27"/>
      <c r="J334" s="17"/>
      <c r="K334" s="17"/>
      <c r="L334" s="17"/>
      <c r="M334" s="17"/>
      <c r="N334" s="17"/>
      <c r="O334" s="17"/>
      <c r="P334" s="10" t="str">
        <f>VLOOKUP(J334,'Offence Database'!$A$7:$B$1360,2, )</f>
        <v>-</v>
      </c>
      <c r="Q334" s="10" t="str">
        <f>VLOOKUP(K334,'Offence Database'!$A$7:$B$1360,2, )</f>
        <v>-</v>
      </c>
      <c r="R334" s="10" t="str">
        <f>VLOOKUP(L334,'Offence Database'!$A$7:$B$1360,2, )</f>
        <v>-</v>
      </c>
      <c r="S334" s="10" t="str">
        <f>VLOOKUP(M334,'Offence Database'!$A$7:$B$1360,2, )</f>
        <v>-</v>
      </c>
      <c r="T334" s="10" t="str">
        <f>VLOOKUP(N334,'Offence Database'!$A$7:$B$1360,2, )</f>
        <v>-</v>
      </c>
      <c r="U334" s="10" t="str">
        <f>VLOOKUP(O334,'Offence Database'!$A$7:$B$1360,2, )</f>
        <v>-</v>
      </c>
      <c r="V334" s="10" t="str">
        <f>VLOOKUP(J334,'Offence Database'!$A$7:$C$1360,3, )</f>
        <v>-</v>
      </c>
      <c r="W334" s="10" t="str">
        <f>VLOOKUP(K334,'Offence Database'!$A$7:$C$1360,3, )</f>
        <v>-</v>
      </c>
      <c r="X334" s="10" t="str">
        <f>VLOOKUP(L334,'Offence Database'!$A$7:$C$1360,3, )</f>
        <v>-</v>
      </c>
      <c r="Y334" s="10" t="str">
        <f>VLOOKUP(M334,'Offence Database'!$A$7:$C$1360,3, )</f>
        <v>-</v>
      </c>
      <c r="Z334" s="10" t="str">
        <f>VLOOKUP(N334,'Offence Database'!$A$7:$C$1360,3, )</f>
        <v>-</v>
      </c>
      <c r="AA334" s="10" t="str">
        <f>VLOOKUP(O334,'Offence Database'!$A$7:$C$1360,3, )</f>
        <v>-</v>
      </c>
      <c r="AB334" s="10">
        <f t="shared" ref="AB334:AG334" si="688">IF(V334="Non-Bailable",$AB$1,$AC$1)</f>
        <v>0</v>
      </c>
      <c r="AC334" s="10">
        <f t="shared" si="688"/>
        <v>0</v>
      </c>
      <c r="AD334" s="10">
        <f t="shared" si="688"/>
        <v>0</v>
      </c>
      <c r="AE334" s="10">
        <f t="shared" si="688"/>
        <v>0</v>
      </c>
      <c r="AF334" s="10">
        <f t="shared" si="688"/>
        <v>0</v>
      </c>
      <c r="AG334" s="10">
        <f t="shared" si="688"/>
        <v>0</v>
      </c>
      <c r="AH334" s="10">
        <f t="shared" si="1"/>
        <v>0</v>
      </c>
      <c r="AI334" s="17" t="str">
        <f t="shared" si="2"/>
        <v>Bailable</v>
      </c>
      <c r="AJ334" s="10" t="str">
        <f>VLOOKUP(J334,'Offence Database'!$A$7:$D$1360,4, )</f>
        <v>-</v>
      </c>
      <c r="AK334" s="10" t="str">
        <f>VLOOKUP(K334,'Offence Database'!$A$7:$D$1360,4, )</f>
        <v>-</v>
      </c>
      <c r="AL334" s="10" t="str">
        <f>VLOOKUP(L334,'Offence Database'!$A$7:$D$1360,4, )</f>
        <v>-</v>
      </c>
      <c r="AM334" s="10" t="str">
        <f>VLOOKUP(M334,'Offence Database'!$A$7:$D$1360,4, )</f>
        <v>-</v>
      </c>
      <c r="AN334" s="10" t="str">
        <f>VLOOKUP(N334,'Offence Database'!$A$7:$D$1360,4, )</f>
        <v>-</v>
      </c>
      <c r="AO334" s="10" t="str">
        <f>VLOOKUP(O334,'Offence Database'!$A$7:$D$1360,4, )</f>
        <v>-</v>
      </c>
      <c r="AP334" s="10">
        <f t="shared" ref="AP334:AU334" si="689">IF(AJ334="Non-Compoundable",$AB$1,$AC$1)</f>
        <v>0</v>
      </c>
      <c r="AQ334" s="10">
        <f t="shared" si="689"/>
        <v>0</v>
      </c>
      <c r="AR334" s="10">
        <f t="shared" si="689"/>
        <v>0</v>
      </c>
      <c r="AS334" s="10">
        <f t="shared" si="689"/>
        <v>0</v>
      </c>
      <c r="AT334" s="10">
        <f t="shared" si="689"/>
        <v>0</v>
      </c>
      <c r="AU334" s="10">
        <f t="shared" si="689"/>
        <v>0</v>
      </c>
      <c r="AV334" s="10">
        <f t="shared" si="4"/>
        <v>0</v>
      </c>
      <c r="AW334" s="17" t="str">
        <f t="shared" si="5"/>
        <v>Compoundable</v>
      </c>
      <c r="AX334" s="24"/>
      <c r="AY334" s="26">
        <f t="shared" si="6"/>
        <v>2</v>
      </c>
      <c r="AZ334" s="27">
        <f t="shared" si="7"/>
        <v>60</v>
      </c>
      <c r="BA334" s="28">
        <f t="shared" si="8"/>
        <v>0</v>
      </c>
      <c r="BB334" s="28">
        <f t="shared" ca="1" si="9"/>
        <v>0</v>
      </c>
      <c r="BC334" s="29" t="str">
        <f t="shared" si="10"/>
        <v>YES</v>
      </c>
      <c r="BD334" s="10" t="str">
        <f t="shared" si="11"/>
        <v>YES</v>
      </c>
      <c r="BE334" s="29" t="str">
        <f t="shared" ca="1" si="12"/>
        <v>NO</v>
      </c>
      <c r="BF334" s="29" t="str">
        <f t="shared" ca="1" si="13"/>
        <v>YES</v>
      </c>
      <c r="BG334" s="29" t="str">
        <f t="shared" ca="1" si="14"/>
        <v>YES</v>
      </c>
      <c r="BH334" s="29" t="str">
        <f t="shared" ca="1" si="15"/>
        <v>YES</v>
      </c>
      <c r="BI334" s="10">
        <f t="shared" ca="1" si="16"/>
        <v>1</v>
      </c>
      <c r="BJ334" s="28">
        <f t="shared" si="17"/>
        <v>0</v>
      </c>
      <c r="BK334" s="30">
        <f t="shared" si="18"/>
        <v>0</v>
      </c>
      <c r="BL334" s="31">
        <f t="shared" ca="1" si="19"/>
        <v>-119.72328767123288</v>
      </c>
      <c r="BM334" s="28">
        <f t="shared" si="20"/>
        <v>0</v>
      </c>
      <c r="BN334" s="28">
        <f t="shared" si="21"/>
        <v>0</v>
      </c>
      <c r="BO334" s="30">
        <f t="shared" si="22"/>
        <v>0</v>
      </c>
      <c r="BP334" s="31">
        <f t="shared" ca="1" si="23"/>
        <v>-119.72328767123288</v>
      </c>
      <c r="BQ334" s="32">
        <f t="shared" ca="1" si="24"/>
        <v>119.72328767123288</v>
      </c>
      <c r="BR334" s="32"/>
    </row>
    <row r="335" spans="1:70" ht="12" customHeight="1" x14ac:dyDescent="0.25">
      <c r="A335" s="10">
        <f t="shared" si="25"/>
        <v>334</v>
      </c>
      <c r="B335" s="11"/>
      <c r="C335" s="12"/>
      <c r="D335" s="13"/>
      <c r="E335" s="13"/>
      <c r="F335" s="13"/>
      <c r="G335" s="14"/>
      <c r="H335" s="15"/>
      <c r="I335" s="27"/>
      <c r="J335" s="17"/>
      <c r="K335" s="17"/>
      <c r="L335" s="17"/>
      <c r="M335" s="17"/>
      <c r="N335" s="17"/>
      <c r="O335" s="17"/>
      <c r="P335" s="10" t="str">
        <f>VLOOKUP(J335,'Offence Database'!$A$7:$B$1360,2, )</f>
        <v>-</v>
      </c>
      <c r="Q335" s="10" t="str">
        <f>VLOOKUP(K335,'Offence Database'!$A$7:$B$1360,2, )</f>
        <v>-</v>
      </c>
      <c r="R335" s="10" t="str">
        <f>VLOOKUP(L335,'Offence Database'!$A$7:$B$1360,2, )</f>
        <v>-</v>
      </c>
      <c r="S335" s="10" t="str">
        <f>VLOOKUP(M335,'Offence Database'!$A$7:$B$1360,2, )</f>
        <v>-</v>
      </c>
      <c r="T335" s="10" t="str">
        <f>VLOOKUP(N335,'Offence Database'!$A$7:$B$1360,2, )</f>
        <v>-</v>
      </c>
      <c r="U335" s="10" t="str">
        <f>VLOOKUP(O335,'Offence Database'!$A$7:$B$1360,2, )</f>
        <v>-</v>
      </c>
      <c r="V335" s="10" t="str">
        <f>VLOOKUP(J335,'Offence Database'!$A$7:$C$1360,3, )</f>
        <v>-</v>
      </c>
      <c r="W335" s="10" t="str">
        <f>VLOOKUP(K335,'Offence Database'!$A$7:$C$1360,3, )</f>
        <v>-</v>
      </c>
      <c r="X335" s="10" t="str">
        <f>VLOOKUP(L335,'Offence Database'!$A$7:$C$1360,3, )</f>
        <v>-</v>
      </c>
      <c r="Y335" s="10" t="str">
        <f>VLOOKUP(M335,'Offence Database'!$A$7:$C$1360,3, )</f>
        <v>-</v>
      </c>
      <c r="Z335" s="10" t="str">
        <f>VLOOKUP(N335,'Offence Database'!$A$7:$C$1360,3, )</f>
        <v>-</v>
      </c>
      <c r="AA335" s="10" t="str">
        <f>VLOOKUP(O335,'Offence Database'!$A$7:$C$1360,3, )</f>
        <v>-</v>
      </c>
      <c r="AB335" s="10">
        <f t="shared" ref="AB335:AG335" si="690">IF(V335="Non-Bailable",$AB$1,$AC$1)</f>
        <v>0</v>
      </c>
      <c r="AC335" s="10">
        <f t="shared" si="690"/>
        <v>0</v>
      </c>
      <c r="AD335" s="10">
        <f t="shared" si="690"/>
        <v>0</v>
      </c>
      <c r="AE335" s="10">
        <f t="shared" si="690"/>
        <v>0</v>
      </c>
      <c r="AF335" s="10">
        <f t="shared" si="690"/>
        <v>0</v>
      </c>
      <c r="AG335" s="10">
        <f t="shared" si="690"/>
        <v>0</v>
      </c>
      <c r="AH335" s="10">
        <f t="shared" si="1"/>
        <v>0</v>
      </c>
      <c r="AI335" s="17" t="str">
        <f t="shared" si="2"/>
        <v>Bailable</v>
      </c>
      <c r="AJ335" s="10" t="str">
        <f>VLOOKUP(J335,'Offence Database'!$A$7:$D$1360,4, )</f>
        <v>-</v>
      </c>
      <c r="AK335" s="10" t="str">
        <f>VLOOKUP(K335,'Offence Database'!$A$7:$D$1360,4, )</f>
        <v>-</v>
      </c>
      <c r="AL335" s="10" t="str">
        <f>VLOOKUP(L335,'Offence Database'!$A$7:$D$1360,4, )</f>
        <v>-</v>
      </c>
      <c r="AM335" s="10" t="str">
        <f>VLOOKUP(M335,'Offence Database'!$A$7:$D$1360,4, )</f>
        <v>-</v>
      </c>
      <c r="AN335" s="10" t="str">
        <f>VLOOKUP(N335,'Offence Database'!$A$7:$D$1360,4, )</f>
        <v>-</v>
      </c>
      <c r="AO335" s="10" t="str">
        <f>VLOOKUP(O335,'Offence Database'!$A$7:$D$1360,4, )</f>
        <v>-</v>
      </c>
      <c r="AP335" s="10">
        <f t="shared" ref="AP335:AU335" si="691">IF(AJ335="Non-Compoundable",$AB$1,$AC$1)</f>
        <v>0</v>
      </c>
      <c r="AQ335" s="10">
        <f t="shared" si="691"/>
        <v>0</v>
      </c>
      <c r="AR335" s="10">
        <f t="shared" si="691"/>
        <v>0</v>
      </c>
      <c r="AS335" s="10">
        <f t="shared" si="691"/>
        <v>0</v>
      </c>
      <c r="AT335" s="10">
        <f t="shared" si="691"/>
        <v>0</v>
      </c>
      <c r="AU335" s="10">
        <f t="shared" si="691"/>
        <v>0</v>
      </c>
      <c r="AV335" s="10">
        <f t="shared" si="4"/>
        <v>0</v>
      </c>
      <c r="AW335" s="17" t="str">
        <f t="shared" si="5"/>
        <v>Compoundable</v>
      </c>
      <c r="AX335" s="24"/>
      <c r="AY335" s="26">
        <f t="shared" si="6"/>
        <v>2</v>
      </c>
      <c r="AZ335" s="27">
        <f t="shared" si="7"/>
        <v>60</v>
      </c>
      <c r="BA335" s="28">
        <f t="shared" si="8"/>
        <v>0</v>
      </c>
      <c r="BB335" s="28">
        <f t="shared" ca="1" si="9"/>
        <v>0</v>
      </c>
      <c r="BC335" s="29" t="str">
        <f t="shared" si="10"/>
        <v>YES</v>
      </c>
      <c r="BD335" s="10" t="str">
        <f t="shared" si="11"/>
        <v>YES</v>
      </c>
      <c r="BE335" s="29" t="str">
        <f t="shared" ca="1" si="12"/>
        <v>NO</v>
      </c>
      <c r="BF335" s="29" t="str">
        <f t="shared" ca="1" si="13"/>
        <v>YES</v>
      </c>
      <c r="BG335" s="29" t="str">
        <f t="shared" ca="1" si="14"/>
        <v>YES</v>
      </c>
      <c r="BH335" s="29" t="str">
        <f t="shared" ca="1" si="15"/>
        <v>YES</v>
      </c>
      <c r="BI335" s="10">
        <f t="shared" ca="1" si="16"/>
        <v>1</v>
      </c>
      <c r="BJ335" s="28">
        <f t="shared" si="17"/>
        <v>0</v>
      </c>
      <c r="BK335" s="30">
        <f t="shared" si="18"/>
        <v>0</v>
      </c>
      <c r="BL335" s="31">
        <f t="shared" ca="1" si="19"/>
        <v>-119.72328767123288</v>
      </c>
      <c r="BM335" s="28">
        <f t="shared" si="20"/>
        <v>0</v>
      </c>
      <c r="BN335" s="28">
        <f t="shared" si="21"/>
        <v>0</v>
      </c>
      <c r="BO335" s="30">
        <f t="shared" si="22"/>
        <v>0</v>
      </c>
      <c r="BP335" s="31">
        <f t="shared" ca="1" si="23"/>
        <v>-119.72328767123288</v>
      </c>
      <c r="BQ335" s="32">
        <f t="shared" ca="1" si="24"/>
        <v>119.72328767123288</v>
      </c>
      <c r="BR335" s="32"/>
    </row>
    <row r="336" spans="1:70" ht="12" customHeight="1" x14ac:dyDescent="0.25">
      <c r="A336" s="10">
        <f t="shared" si="25"/>
        <v>335</v>
      </c>
      <c r="B336" s="11"/>
      <c r="C336" s="12"/>
      <c r="D336" s="13"/>
      <c r="E336" s="13"/>
      <c r="F336" s="13"/>
      <c r="G336" s="14"/>
      <c r="H336" s="15"/>
      <c r="I336" s="27"/>
      <c r="J336" s="17"/>
      <c r="K336" s="17"/>
      <c r="L336" s="17"/>
      <c r="M336" s="17"/>
      <c r="N336" s="17"/>
      <c r="O336" s="17"/>
      <c r="P336" s="10" t="str">
        <f>VLOOKUP(J336,'Offence Database'!$A$7:$B$1360,2, )</f>
        <v>-</v>
      </c>
      <c r="Q336" s="10" t="str">
        <f>VLOOKUP(K336,'Offence Database'!$A$7:$B$1360,2, )</f>
        <v>-</v>
      </c>
      <c r="R336" s="10" t="str">
        <f>VLOOKUP(L336,'Offence Database'!$A$7:$B$1360,2, )</f>
        <v>-</v>
      </c>
      <c r="S336" s="10" t="str">
        <f>VLOOKUP(M336,'Offence Database'!$A$7:$B$1360,2, )</f>
        <v>-</v>
      </c>
      <c r="T336" s="10" t="str">
        <f>VLOOKUP(N336,'Offence Database'!$A$7:$B$1360,2, )</f>
        <v>-</v>
      </c>
      <c r="U336" s="10" t="str">
        <f>VLOOKUP(O336,'Offence Database'!$A$7:$B$1360,2, )</f>
        <v>-</v>
      </c>
      <c r="V336" s="10" t="str">
        <f>VLOOKUP(J336,'Offence Database'!$A$7:$C$1360,3, )</f>
        <v>-</v>
      </c>
      <c r="W336" s="10" t="str">
        <f>VLOOKUP(K336,'Offence Database'!$A$7:$C$1360,3, )</f>
        <v>-</v>
      </c>
      <c r="X336" s="10" t="str">
        <f>VLOOKUP(L336,'Offence Database'!$A$7:$C$1360,3, )</f>
        <v>-</v>
      </c>
      <c r="Y336" s="10" t="str">
        <f>VLOOKUP(M336,'Offence Database'!$A$7:$C$1360,3, )</f>
        <v>-</v>
      </c>
      <c r="Z336" s="10" t="str">
        <f>VLOOKUP(N336,'Offence Database'!$A$7:$C$1360,3, )</f>
        <v>-</v>
      </c>
      <c r="AA336" s="10" t="str">
        <f>VLOOKUP(O336,'Offence Database'!$A$7:$C$1360,3, )</f>
        <v>-</v>
      </c>
      <c r="AB336" s="10">
        <f t="shared" ref="AB336:AG336" si="692">IF(V336="Non-Bailable",$AB$1,$AC$1)</f>
        <v>0</v>
      </c>
      <c r="AC336" s="10">
        <f t="shared" si="692"/>
        <v>0</v>
      </c>
      <c r="AD336" s="10">
        <f t="shared" si="692"/>
        <v>0</v>
      </c>
      <c r="AE336" s="10">
        <f t="shared" si="692"/>
        <v>0</v>
      </c>
      <c r="AF336" s="10">
        <f t="shared" si="692"/>
        <v>0</v>
      </c>
      <c r="AG336" s="10">
        <f t="shared" si="692"/>
        <v>0</v>
      </c>
      <c r="AH336" s="10">
        <f t="shared" si="1"/>
        <v>0</v>
      </c>
      <c r="AI336" s="17" t="str">
        <f t="shared" si="2"/>
        <v>Bailable</v>
      </c>
      <c r="AJ336" s="10" t="str">
        <f>VLOOKUP(J336,'Offence Database'!$A$7:$D$1360,4, )</f>
        <v>-</v>
      </c>
      <c r="AK336" s="10" t="str">
        <f>VLOOKUP(K336,'Offence Database'!$A$7:$D$1360,4, )</f>
        <v>-</v>
      </c>
      <c r="AL336" s="10" t="str">
        <f>VLOOKUP(L336,'Offence Database'!$A$7:$D$1360,4, )</f>
        <v>-</v>
      </c>
      <c r="AM336" s="10" t="str">
        <f>VLOOKUP(M336,'Offence Database'!$A$7:$D$1360,4, )</f>
        <v>-</v>
      </c>
      <c r="AN336" s="10" t="str">
        <f>VLOOKUP(N336,'Offence Database'!$A$7:$D$1360,4, )</f>
        <v>-</v>
      </c>
      <c r="AO336" s="10" t="str">
        <f>VLOOKUP(O336,'Offence Database'!$A$7:$D$1360,4, )</f>
        <v>-</v>
      </c>
      <c r="AP336" s="10">
        <f t="shared" ref="AP336:AU336" si="693">IF(AJ336="Non-Compoundable",$AB$1,$AC$1)</f>
        <v>0</v>
      </c>
      <c r="AQ336" s="10">
        <f t="shared" si="693"/>
        <v>0</v>
      </c>
      <c r="AR336" s="10">
        <f t="shared" si="693"/>
        <v>0</v>
      </c>
      <c r="AS336" s="10">
        <f t="shared" si="693"/>
        <v>0</v>
      </c>
      <c r="AT336" s="10">
        <f t="shared" si="693"/>
        <v>0</v>
      </c>
      <c r="AU336" s="10">
        <f t="shared" si="693"/>
        <v>0</v>
      </c>
      <c r="AV336" s="10">
        <f t="shared" si="4"/>
        <v>0</v>
      </c>
      <c r="AW336" s="17" t="str">
        <f t="shared" si="5"/>
        <v>Compoundable</v>
      </c>
      <c r="AX336" s="24"/>
      <c r="AY336" s="26">
        <f t="shared" si="6"/>
        <v>2</v>
      </c>
      <c r="AZ336" s="27">
        <f t="shared" si="7"/>
        <v>60</v>
      </c>
      <c r="BA336" s="28">
        <f t="shared" si="8"/>
        <v>0</v>
      </c>
      <c r="BB336" s="28">
        <f t="shared" ca="1" si="9"/>
        <v>0</v>
      </c>
      <c r="BC336" s="29" t="str">
        <f t="shared" si="10"/>
        <v>YES</v>
      </c>
      <c r="BD336" s="10" t="str">
        <f t="shared" si="11"/>
        <v>YES</v>
      </c>
      <c r="BE336" s="29" t="str">
        <f t="shared" ca="1" si="12"/>
        <v>NO</v>
      </c>
      <c r="BF336" s="29" t="str">
        <f t="shared" ca="1" si="13"/>
        <v>YES</v>
      </c>
      <c r="BG336" s="29" t="str">
        <f t="shared" ca="1" si="14"/>
        <v>YES</v>
      </c>
      <c r="BH336" s="29" t="str">
        <f t="shared" ca="1" si="15"/>
        <v>YES</v>
      </c>
      <c r="BI336" s="10">
        <f t="shared" ca="1" si="16"/>
        <v>1</v>
      </c>
      <c r="BJ336" s="28">
        <f t="shared" si="17"/>
        <v>0</v>
      </c>
      <c r="BK336" s="30">
        <f t="shared" si="18"/>
        <v>0</v>
      </c>
      <c r="BL336" s="31">
        <f t="shared" ca="1" si="19"/>
        <v>-119.72328767123288</v>
      </c>
      <c r="BM336" s="28">
        <f t="shared" si="20"/>
        <v>0</v>
      </c>
      <c r="BN336" s="28">
        <f t="shared" si="21"/>
        <v>0</v>
      </c>
      <c r="BO336" s="30">
        <f t="shared" si="22"/>
        <v>0</v>
      </c>
      <c r="BP336" s="31">
        <f t="shared" ca="1" si="23"/>
        <v>-119.72328767123288</v>
      </c>
      <c r="BQ336" s="32">
        <f t="shared" ca="1" si="24"/>
        <v>119.72328767123288</v>
      </c>
      <c r="BR336" s="32"/>
    </row>
    <row r="337" spans="1:70" ht="12" customHeight="1" x14ac:dyDescent="0.25">
      <c r="A337" s="10">
        <f t="shared" si="25"/>
        <v>336</v>
      </c>
      <c r="B337" s="11"/>
      <c r="C337" s="12"/>
      <c r="D337" s="13"/>
      <c r="E337" s="13"/>
      <c r="F337" s="13"/>
      <c r="G337" s="14"/>
      <c r="H337" s="15"/>
      <c r="I337" s="27"/>
      <c r="J337" s="17"/>
      <c r="K337" s="17"/>
      <c r="L337" s="17"/>
      <c r="M337" s="17"/>
      <c r="N337" s="17"/>
      <c r="O337" s="17"/>
      <c r="P337" s="10" t="str">
        <f>VLOOKUP(J337,'Offence Database'!$A$7:$B$1360,2, )</f>
        <v>-</v>
      </c>
      <c r="Q337" s="10" t="str">
        <f>VLOOKUP(K337,'Offence Database'!$A$7:$B$1360,2, )</f>
        <v>-</v>
      </c>
      <c r="R337" s="10" t="str">
        <f>VLOOKUP(L337,'Offence Database'!$A$7:$B$1360,2, )</f>
        <v>-</v>
      </c>
      <c r="S337" s="10" t="str">
        <f>VLOOKUP(M337,'Offence Database'!$A$7:$B$1360,2, )</f>
        <v>-</v>
      </c>
      <c r="T337" s="10" t="str">
        <f>VLOOKUP(N337,'Offence Database'!$A$7:$B$1360,2, )</f>
        <v>-</v>
      </c>
      <c r="U337" s="10" t="str">
        <f>VLOOKUP(O337,'Offence Database'!$A$7:$B$1360,2, )</f>
        <v>-</v>
      </c>
      <c r="V337" s="10" t="str">
        <f>VLOOKUP(J337,'Offence Database'!$A$7:$C$1360,3, )</f>
        <v>-</v>
      </c>
      <c r="W337" s="10" t="str">
        <f>VLOOKUP(K337,'Offence Database'!$A$7:$C$1360,3, )</f>
        <v>-</v>
      </c>
      <c r="X337" s="10" t="str">
        <f>VLOOKUP(L337,'Offence Database'!$A$7:$C$1360,3, )</f>
        <v>-</v>
      </c>
      <c r="Y337" s="10" t="str">
        <f>VLOOKUP(M337,'Offence Database'!$A$7:$C$1360,3, )</f>
        <v>-</v>
      </c>
      <c r="Z337" s="10" t="str">
        <f>VLOOKUP(N337,'Offence Database'!$A$7:$C$1360,3, )</f>
        <v>-</v>
      </c>
      <c r="AA337" s="10" t="str">
        <f>VLOOKUP(O337,'Offence Database'!$A$7:$C$1360,3, )</f>
        <v>-</v>
      </c>
      <c r="AB337" s="10">
        <f t="shared" ref="AB337:AG337" si="694">IF(V337="Non-Bailable",$AB$1,$AC$1)</f>
        <v>0</v>
      </c>
      <c r="AC337" s="10">
        <f t="shared" si="694"/>
        <v>0</v>
      </c>
      <c r="AD337" s="10">
        <f t="shared" si="694"/>
        <v>0</v>
      </c>
      <c r="AE337" s="10">
        <f t="shared" si="694"/>
        <v>0</v>
      </c>
      <c r="AF337" s="10">
        <f t="shared" si="694"/>
        <v>0</v>
      </c>
      <c r="AG337" s="10">
        <f t="shared" si="694"/>
        <v>0</v>
      </c>
      <c r="AH337" s="10">
        <f t="shared" si="1"/>
        <v>0</v>
      </c>
      <c r="AI337" s="17" t="str">
        <f t="shared" si="2"/>
        <v>Bailable</v>
      </c>
      <c r="AJ337" s="10" t="str">
        <f>VLOOKUP(J337,'Offence Database'!$A$7:$D$1360,4, )</f>
        <v>-</v>
      </c>
      <c r="AK337" s="10" t="str">
        <f>VLOOKUP(K337,'Offence Database'!$A$7:$D$1360,4, )</f>
        <v>-</v>
      </c>
      <c r="AL337" s="10" t="str">
        <f>VLOOKUP(L337,'Offence Database'!$A$7:$D$1360,4, )</f>
        <v>-</v>
      </c>
      <c r="AM337" s="10" t="str">
        <f>VLOOKUP(M337,'Offence Database'!$A$7:$D$1360,4, )</f>
        <v>-</v>
      </c>
      <c r="AN337" s="10" t="str">
        <f>VLOOKUP(N337,'Offence Database'!$A$7:$D$1360,4, )</f>
        <v>-</v>
      </c>
      <c r="AO337" s="10" t="str">
        <f>VLOOKUP(O337,'Offence Database'!$A$7:$D$1360,4, )</f>
        <v>-</v>
      </c>
      <c r="AP337" s="10">
        <f t="shared" ref="AP337:AU337" si="695">IF(AJ337="Non-Compoundable",$AB$1,$AC$1)</f>
        <v>0</v>
      </c>
      <c r="AQ337" s="10">
        <f t="shared" si="695"/>
        <v>0</v>
      </c>
      <c r="AR337" s="10">
        <f t="shared" si="695"/>
        <v>0</v>
      </c>
      <c r="AS337" s="10">
        <f t="shared" si="695"/>
        <v>0</v>
      </c>
      <c r="AT337" s="10">
        <f t="shared" si="695"/>
        <v>0</v>
      </c>
      <c r="AU337" s="10">
        <f t="shared" si="695"/>
        <v>0</v>
      </c>
      <c r="AV337" s="10">
        <f t="shared" si="4"/>
        <v>0</v>
      </c>
      <c r="AW337" s="17" t="str">
        <f t="shared" si="5"/>
        <v>Compoundable</v>
      </c>
      <c r="AX337" s="24"/>
      <c r="AY337" s="26">
        <f t="shared" si="6"/>
        <v>2</v>
      </c>
      <c r="AZ337" s="27">
        <f t="shared" si="7"/>
        <v>60</v>
      </c>
      <c r="BA337" s="28">
        <f t="shared" si="8"/>
        <v>0</v>
      </c>
      <c r="BB337" s="28">
        <f t="shared" ca="1" si="9"/>
        <v>0</v>
      </c>
      <c r="BC337" s="29" t="str">
        <f t="shared" si="10"/>
        <v>YES</v>
      </c>
      <c r="BD337" s="10" t="str">
        <f t="shared" si="11"/>
        <v>YES</v>
      </c>
      <c r="BE337" s="29" t="str">
        <f t="shared" ca="1" si="12"/>
        <v>NO</v>
      </c>
      <c r="BF337" s="29" t="str">
        <f t="shared" ca="1" si="13"/>
        <v>YES</v>
      </c>
      <c r="BG337" s="29" t="str">
        <f t="shared" ca="1" si="14"/>
        <v>YES</v>
      </c>
      <c r="BH337" s="29" t="str">
        <f t="shared" ca="1" si="15"/>
        <v>YES</v>
      </c>
      <c r="BI337" s="10">
        <f t="shared" ca="1" si="16"/>
        <v>1</v>
      </c>
      <c r="BJ337" s="28">
        <f t="shared" si="17"/>
        <v>0</v>
      </c>
      <c r="BK337" s="30">
        <f t="shared" si="18"/>
        <v>0</v>
      </c>
      <c r="BL337" s="31">
        <f t="shared" ca="1" si="19"/>
        <v>-119.72328767123288</v>
      </c>
      <c r="BM337" s="28">
        <f t="shared" si="20"/>
        <v>0</v>
      </c>
      <c r="BN337" s="28">
        <f t="shared" si="21"/>
        <v>0</v>
      </c>
      <c r="BO337" s="30">
        <f t="shared" si="22"/>
        <v>0</v>
      </c>
      <c r="BP337" s="31">
        <f t="shared" ca="1" si="23"/>
        <v>-119.72328767123288</v>
      </c>
      <c r="BQ337" s="32">
        <f t="shared" ca="1" si="24"/>
        <v>119.72328767123288</v>
      </c>
      <c r="BR337" s="32"/>
    </row>
    <row r="338" spans="1:70" ht="12" customHeight="1" x14ac:dyDescent="0.25">
      <c r="A338" s="10">
        <f t="shared" si="25"/>
        <v>337</v>
      </c>
      <c r="B338" s="11"/>
      <c r="C338" s="12"/>
      <c r="D338" s="13"/>
      <c r="E338" s="13"/>
      <c r="F338" s="13"/>
      <c r="G338" s="14"/>
      <c r="H338" s="15"/>
      <c r="I338" s="27"/>
      <c r="J338" s="17"/>
      <c r="K338" s="17"/>
      <c r="L338" s="17"/>
      <c r="M338" s="17"/>
      <c r="N338" s="17"/>
      <c r="O338" s="17"/>
      <c r="P338" s="10" t="str">
        <f>VLOOKUP(J338,'Offence Database'!$A$7:$B$1360,2, )</f>
        <v>-</v>
      </c>
      <c r="Q338" s="10" t="str">
        <f>VLOOKUP(K338,'Offence Database'!$A$7:$B$1360,2, )</f>
        <v>-</v>
      </c>
      <c r="R338" s="10" t="str">
        <f>VLOOKUP(L338,'Offence Database'!$A$7:$B$1360,2, )</f>
        <v>-</v>
      </c>
      <c r="S338" s="10" t="str">
        <f>VLOOKUP(M338,'Offence Database'!$A$7:$B$1360,2, )</f>
        <v>-</v>
      </c>
      <c r="T338" s="10" t="str">
        <f>VLOOKUP(N338,'Offence Database'!$A$7:$B$1360,2, )</f>
        <v>-</v>
      </c>
      <c r="U338" s="10" t="str">
        <f>VLOOKUP(O338,'Offence Database'!$A$7:$B$1360,2, )</f>
        <v>-</v>
      </c>
      <c r="V338" s="10" t="str">
        <f>VLOOKUP(J338,'Offence Database'!$A$7:$C$1360,3, )</f>
        <v>-</v>
      </c>
      <c r="W338" s="10" t="str">
        <f>VLOOKUP(K338,'Offence Database'!$A$7:$C$1360,3, )</f>
        <v>-</v>
      </c>
      <c r="X338" s="10" t="str">
        <f>VLOOKUP(L338,'Offence Database'!$A$7:$C$1360,3, )</f>
        <v>-</v>
      </c>
      <c r="Y338" s="10" t="str">
        <f>VLOOKUP(M338,'Offence Database'!$A$7:$C$1360,3, )</f>
        <v>-</v>
      </c>
      <c r="Z338" s="10" t="str">
        <f>VLOOKUP(N338,'Offence Database'!$A$7:$C$1360,3, )</f>
        <v>-</v>
      </c>
      <c r="AA338" s="10" t="str">
        <f>VLOOKUP(O338,'Offence Database'!$A$7:$C$1360,3, )</f>
        <v>-</v>
      </c>
      <c r="AB338" s="10">
        <f t="shared" ref="AB338:AG338" si="696">IF(V338="Non-Bailable",$AB$1,$AC$1)</f>
        <v>0</v>
      </c>
      <c r="AC338" s="10">
        <f t="shared" si="696"/>
        <v>0</v>
      </c>
      <c r="AD338" s="10">
        <f t="shared" si="696"/>
        <v>0</v>
      </c>
      <c r="AE338" s="10">
        <f t="shared" si="696"/>
        <v>0</v>
      </c>
      <c r="AF338" s="10">
        <f t="shared" si="696"/>
        <v>0</v>
      </c>
      <c r="AG338" s="10">
        <f t="shared" si="696"/>
        <v>0</v>
      </c>
      <c r="AH338" s="10">
        <f t="shared" si="1"/>
        <v>0</v>
      </c>
      <c r="AI338" s="17" t="str">
        <f t="shared" si="2"/>
        <v>Bailable</v>
      </c>
      <c r="AJ338" s="10" t="str">
        <f>VLOOKUP(J338,'Offence Database'!$A$7:$D$1360,4, )</f>
        <v>-</v>
      </c>
      <c r="AK338" s="10" t="str">
        <f>VLOOKUP(K338,'Offence Database'!$A$7:$D$1360,4, )</f>
        <v>-</v>
      </c>
      <c r="AL338" s="10" t="str">
        <f>VLOOKUP(L338,'Offence Database'!$A$7:$D$1360,4, )</f>
        <v>-</v>
      </c>
      <c r="AM338" s="10" t="str">
        <f>VLOOKUP(M338,'Offence Database'!$A$7:$D$1360,4, )</f>
        <v>-</v>
      </c>
      <c r="AN338" s="10" t="str">
        <f>VLOOKUP(N338,'Offence Database'!$A$7:$D$1360,4, )</f>
        <v>-</v>
      </c>
      <c r="AO338" s="10" t="str">
        <f>VLOOKUP(O338,'Offence Database'!$A$7:$D$1360,4, )</f>
        <v>-</v>
      </c>
      <c r="AP338" s="10">
        <f t="shared" ref="AP338:AU338" si="697">IF(AJ338="Non-Compoundable",$AB$1,$AC$1)</f>
        <v>0</v>
      </c>
      <c r="AQ338" s="10">
        <f t="shared" si="697"/>
        <v>0</v>
      </c>
      <c r="AR338" s="10">
        <f t="shared" si="697"/>
        <v>0</v>
      </c>
      <c r="AS338" s="10">
        <f t="shared" si="697"/>
        <v>0</v>
      </c>
      <c r="AT338" s="10">
        <f t="shared" si="697"/>
        <v>0</v>
      </c>
      <c r="AU338" s="10">
        <f t="shared" si="697"/>
        <v>0</v>
      </c>
      <c r="AV338" s="10">
        <f t="shared" si="4"/>
        <v>0</v>
      </c>
      <c r="AW338" s="17" t="str">
        <f t="shared" si="5"/>
        <v>Compoundable</v>
      </c>
      <c r="AX338" s="24"/>
      <c r="AY338" s="26">
        <f t="shared" si="6"/>
        <v>2</v>
      </c>
      <c r="AZ338" s="27">
        <f t="shared" si="7"/>
        <v>60</v>
      </c>
      <c r="BA338" s="28">
        <f t="shared" si="8"/>
        <v>0</v>
      </c>
      <c r="BB338" s="28">
        <f t="shared" ca="1" si="9"/>
        <v>0</v>
      </c>
      <c r="BC338" s="29" t="str">
        <f t="shared" si="10"/>
        <v>YES</v>
      </c>
      <c r="BD338" s="10" t="str">
        <f t="shared" si="11"/>
        <v>YES</v>
      </c>
      <c r="BE338" s="29" t="str">
        <f t="shared" ca="1" si="12"/>
        <v>NO</v>
      </c>
      <c r="BF338" s="29" t="str">
        <f t="shared" ca="1" si="13"/>
        <v>YES</v>
      </c>
      <c r="BG338" s="29" t="str">
        <f t="shared" ca="1" si="14"/>
        <v>YES</v>
      </c>
      <c r="BH338" s="29" t="str">
        <f t="shared" ca="1" si="15"/>
        <v>YES</v>
      </c>
      <c r="BI338" s="10">
        <f t="shared" ca="1" si="16"/>
        <v>1</v>
      </c>
      <c r="BJ338" s="28">
        <f t="shared" si="17"/>
        <v>0</v>
      </c>
      <c r="BK338" s="30">
        <f t="shared" si="18"/>
        <v>0</v>
      </c>
      <c r="BL338" s="31">
        <f t="shared" ca="1" si="19"/>
        <v>-119.72328767123288</v>
      </c>
      <c r="BM338" s="28">
        <f t="shared" si="20"/>
        <v>0</v>
      </c>
      <c r="BN338" s="28">
        <f t="shared" si="21"/>
        <v>0</v>
      </c>
      <c r="BO338" s="30">
        <f t="shared" si="22"/>
        <v>0</v>
      </c>
      <c r="BP338" s="31">
        <f t="shared" ca="1" si="23"/>
        <v>-119.72328767123288</v>
      </c>
      <c r="BQ338" s="32">
        <f t="shared" ca="1" si="24"/>
        <v>119.72328767123288</v>
      </c>
      <c r="BR338" s="32"/>
    </row>
    <row r="339" spans="1:70" ht="12" customHeight="1" x14ac:dyDescent="0.25">
      <c r="A339" s="10">
        <f t="shared" si="25"/>
        <v>338</v>
      </c>
      <c r="B339" s="11"/>
      <c r="C339" s="12"/>
      <c r="D339" s="13"/>
      <c r="E339" s="13"/>
      <c r="F339" s="13"/>
      <c r="G339" s="14"/>
      <c r="H339" s="15"/>
      <c r="I339" s="27"/>
      <c r="J339" s="17"/>
      <c r="K339" s="17"/>
      <c r="L339" s="17"/>
      <c r="M339" s="17"/>
      <c r="N339" s="17"/>
      <c r="O339" s="17"/>
      <c r="P339" s="10" t="str">
        <f>VLOOKUP(J339,'Offence Database'!$A$7:$B$1360,2, )</f>
        <v>-</v>
      </c>
      <c r="Q339" s="10" t="str">
        <f>VLOOKUP(K339,'Offence Database'!$A$7:$B$1360,2, )</f>
        <v>-</v>
      </c>
      <c r="R339" s="10" t="str">
        <f>VLOOKUP(L339,'Offence Database'!$A$7:$B$1360,2, )</f>
        <v>-</v>
      </c>
      <c r="S339" s="10" t="str">
        <f>VLOOKUP(M339,'Offence Database'!$A$7:$B$1360,2, )</f>
        <v>-</v>
      </c>
      <c r="T339" s="10" t="str">
        <f>VLOOKUP(N339,'Offence Database'!$A$7:$B$1360,2, )</f>
        <v>-</v>
      </c>
      <c r="U339" s="10" t="str">
        <f>VLOOKUP(O339,'Offence Database'!$A$7:$B$1360,2, )</f>
        <v>-</v>
      </c>
      <c r="V339" s="10" t="str">
        <f>VLOOKUP(J339,'Offence Database'!$A$7:$C$1360,3, )</f>
        <v>-</v>
      </c>
      <c r="W339" s="10" t="str">
        <f>VLOOKUP(K339,'Offence Database'!$A$7:$C$1360,3, )</f>
        <v>-</v>
      </c>
      <c r="X339" s="10" t="str">
        <f>VLOOKUP(L339,'Offence Database'!$A$7:$C$1360,3, )</f>
        <v>-</v>
      </c>
      <c r="Y339" s="10" t="str">
        <f>VLOOKUP(M339,'Offence Database'!$A$7:$C$1360,3, )</f>
        <v>-</v>
      </c>
      <c r="Z339" s="10" t="str">
        <f>VLOOKUP(N339,'Offence Database'!$A$7:$C$1360,3, )</f>
        <v>-</v>
      </c>
      <c r="AA339" s="10" t="str">
        <f>VLOOKUP(O339,'Offence Database'!$A$7:$C$1360,3, )</f>
        <v>-</v>
      </c>
      <c r="AB339" s="10">
        <f t="shared" ref="AB339:AG339" si="698">IF(V339="Non-Bailable",$AB$1,$AC$1)</f>
        <v>0</v>
      </c>
      <c r="AC339" s="10">
        <f t="shared" si="698"/>
        <v>0</v>
      </c>
      <c r="AD339" s="10">
        <f t="shared" si="698"/>
        <v>0</v>
      </c>
      <c r="AE339" s="10">
        <f t="shared" si="698"/>
        <v>0</v>
      </c>
      <c r="AF339" s="10">
        <f t="shared" si="698"/>
        <v>0</v>
      </c>
      <c r="AG339" s="10">
        <f t="shared" si="698"/>
        <v>0</v>
      </c>
      <c r="AH339" s="10">
        <f t="shared" si="1"/>
        <v>0</v>
      </c>
      <c r="AI339" s="17" t="str">
        <f t="shared" si="2"/>
        <v>Bailable</v>
      </c>
      <c r="AJ339" s="10" t="str">
        <f>VLOOKUP(J339,'Offence Database'!$A$7:$D$1360,4, )</f>
        <v>-</v>
      </c>
      <c r="AK339" s="10" t="str">
        <f>VLOOKUP(K339,'Offence Database'!$A$7:$D$1360,4, )</f>
        <v>-</v>
      </c>
      <c r="AL339" s="10" t="str">
        <f>VLOOKUP(L339,'Offence Database'!$A$7:$D$1360,4, )</f>
        <v>-</v>
      </c>
      <c r="AM339" s="10" t="str">
        <f>VLOOKUP(M339,'Offence Database'!$A$7:$D$1360,4, )</f>
        <v>-</v>
      </c>
      <c r="AN339" s="10" t="str">
        <f>VLOOKUP(N339,'Offence Database'!$A$7:$D$1360,4, )</f>
        <v>-</v>
      </c>
      <c r="AO339" s="10" t="str">
        <f>VLOOKUP(O339,'Offence Database'!$A$7:$D$1360,4, )</f>
        <v>-</v>
      </c>
      <c r="AP339" s="10">
        <f t="shared" ref="AP339:AU339" si="699">IF(AJ339="Non-Compoundable",$AB$1,$AC$1)</f>
        <v>0</v>
      </c>
      <c r="AQ339" s="10">
        <f t="shared" si="699"/>
        <v>0</v>
      </c>
      <c r="AR339" s="10">
        <f t="shared" si="699"/>
        <v>0</v>
      </c>
      <c r="AS339" s="10">
        <f t="shared" si="699"/>
        <v>0</v>
      </c>
      <c r="AT339" s="10">
        <f t="shared" si="699"/>
        <v>0</v>
      </c>
      <c r="AU339" s="10">
        <f t="shared" si="699"/>
        <v>0</v>
      </c>
      <c r="AV339" s="10">
        <f t="shared" si="4"/>
        <v>0</v>
      </c>
      <c r="AW339" s="17" t="str">
        <f t="shared" si="5"/>
        <v>Compoundable</v>
      </c>
      <c r="AX339" s="24"/>
      <c r="AY339" s="26">
        <f t="shared" si="6"/>
        <v>2</v>
      </c>
      <c r="AZ339" s="27">
        <f t="shared" si="7"/>
        <v>60</v>
      </c>
      <c r="BA339" s="28">
        <f t="shared" si="8"/>
        <v>0</v>
      </c>
      <c r="BB339" s="28">
        <f t="shared" ca="1" si="9"/>
        <v>0</v>
      </c>
      <c r="BC339" s="29" t="str">
        <f t="shared" si="10"/>
        <v>YES</v>
      </c>
      <c r="BD339" s="10" t="str">
        <f t="shared" si="11"/>
        <v>YES</v>
      </c>
      <c r="BE339" s="29" t="str">
        <f t="shared" ca="1" si="12"/>
        <v>NO</v>
      </c>
      <c r="BF339" s="29" t="str">
        <f t="shared" ca="1" si="13"/>
        <v>YES</v>
      </c>
      <c r="BG339" s="29" t="str">
        <f t="shared" ca="1" si="14"/>
        <v>YES</v>
      </c>
      <c r="BH339" s="29" t="str">
        <f t="shared" ca="1" si="15"/>
        <v>YES</v>
      </c>
      <c r="BI339" s="10">
        <f t="shared" ca="1" si="16"/>
        <v>1</v>
      </c>
      <c r="BJ339" s="28">
        <f t="shared" si="17"/>
        <v>0</v>
      </c>
      <c r="BK339" s="30">
        <f t="shared" si="18"/>
        <v>0</v>
      </c>
      <c r="BL339" s="31">
        <f t="shared" ca="1" si="19"/>
        <v>-119.72328767123288</v>
      </c>
      <c r="BM339" s="28">
        <f t="shared" si="20"/>
        <v>0</v>
      </c>
      <c r="BN339" s="28">
        <f t="shared" si="21"/>
        <v>0</v>
      </c>
      <c r="BO339" s="30">
        <f t="shared" si="22"/>
        <v>0</v>
      </c>
      <c r="BP339" s="31">
        <f t="shared" ca="1" si="23"/>
        <v>-119.72328767123288</v>
      </c>
      <c r="BQ339" s="32">
        <f t="shared" ca="1" si="24"/>
        <v>119.72328767123288</v>
      </c>
      <c r="BR339" s="32"/>
    </row>
    <row r="340" spans="1:70" ht="12" customHeight="1" x14ac:dyDescent="0.25">
      <c r="A340" s="10">
        <f t="shared" si="25"/>
        <v>339</v>
      </c>
      <c r="B340" s="11"/>
      <c r="C340" s="12"/>
      <c r="D340" s="13"/>
      <c r="E340" s="13"/>
      <c r="F340" s="13"/>
      <c r="G340" s="14"/>
      <c r="H340" s="15"/>
      <c r="I340" s="27"/>
      <c r="J340" s="17"/>
      <c r="K340" s="17"/>
      <c r="L340" s="17"/>
      <c r="M340" s="17"/>
      <c r="N340" s="17"/>
      <c r="O340" s="17"/>
      <c r="P340" s="10" t="str">
        <f>VLOOKUP(J340,'Offence Database'!$A$7:$B$1360,2, )</f>
        <v>-</v>
      </c>
      <c r="Q340" s="10" t="str">
        <f>VLOOKUP(K340,'Offence Database'!$A$7:$B$1360,2, )</f>
        <v>-</v>
      </c>
      <c r="R340" s="10" t="str">
        <f>VLOOKUP(L340,'Offence Database'!$A$7:$B$1360,2, )</f>
        <v>-</v>
      </c>
      <c r="S340" s="10" t="str">
        <f>VLOOKUP(M340,'Offence Database'!$A$7:$B$1360,2, )</f>
        <v>-</v>
      </c>
      <c r="T340" s="10" t="str">
        <f>VLOOKUP(N340,'Offence Database'!$A$7:$B$1360,2, )</f>
        <v>-</v>
      </c>
      <c r="U340" s="10" t="str">
        <f>VLOOKUP(O340,'Offence Database'!$A$7:$B$1360,2, )</f>
        <v>-</v>
      </c>
      <c r="V340" s="10" t="str">
        <f>VLOOKUP(J340,'Offence Database'!$A$7:$C$1360,3, )</f>
        <v>-</v>
      </c>
      <c r="W340" s="10" t="str">
        <f>VLOOKUP(K340,'Offence Database'!$A$7:$C$1360,3, )</f>
        <v>-</v>
      </c>
      <c r="X340" s="10" t="str">
        <f>VLOOKUP(L340,'Offence Database'!$A$7:$C$1360,3, )</f>
        <v>-</v>
      </c>
      <c r="Y340" s="10" t="str">
        <f>VLOOKUP(M340,'Offence Database'!$A$7:$C$1360,3, )</f>
        <v>-</v>
      </c>
      <c r="Z340" s="10" t="str">
        <f>VLOOKUP(N340,'Offence Database'!$A$7:$C$1360,3, )</f>
        <v>-</v>
      </c>
      <c r="AA340" s="10" t="str">
        <f>VLOOKUP(O340,'Offence Database'!$A$7:$C$1360,3, )</f>
        <v>-</v>
      </c>
      <c r="AB340" s="10">
        <f t="shared" ref="AB340:AG340" si="700">IF(V340="Non-Bailable",$AB$1,$AC$1)</f>
        <v>0</v>
      </c>
      <c r="AC340" s="10">
        <f t="shared" si="700"/>
        <v>0</v>
      </c>
      <c r="AD340" s="10">
        <f t="shared" si="700"/>
        <v>0</v>
      </c>
      <c r="AE340" s="10">
        <f t="shared" si="700"/>
        <v>0</v>
      </c>
      <c r="AF340" s="10">
        <f t="shared" si="700"/>
        <v>0</v>
      </c>
      <c r="AG340" s="10">
        <f t="shared" si="700"/>
        <v>0</v>
      </c>
      <c r="AH340" s="10">
        <f t="shared" si="1"/>
        <v>0</v>
      </c>
      <c r="AI340" s="17" t="str">
        <f t="shared" si="2"/>
        <v>Bailable</v>
      </c>
      <c r="AJ340" s="10" t="str">
        <f>VLOOKUP(J340,'Offence Database'!$A$7:$D$1360,4, )</f>
        <v>-</v>
      </c>
      <c r="AK340" s="10" t="str">
        <f>VLOOKUP(K340,'Offence Database'!$A$7:$D$1360,4, )</f>
        <v>-</v>
      </c>
      <c r="AL340" s="10" t="str">
        <f>VLOOKUP(L340,'Offence Database'!$A$7:$D$1360,4, )</f>
        <v>-</v>
      </c>
      <c r="AM340" s="10" t="str">
        <f>VLOOKUP(M340,'Offence Database'!$A$7:$D$1360,4, )</f>
        <v>-</v>
      </c>
      <c r="AN340" s="10" t="str">
        <f>VLOOKUP(N340,'Offence Database'!$A$7:$D$1360,4, )</f>
        <v>-</v>
      </c>
      <c r="AO340" s="10" t="str">
        <f>VLOOKUP(O340,'Offence Database'!$A$7:$D$1360,4, )</f>
        <v>-</v>
      </c>
      <c r="AP340" s="10">
        <f t="shared" ref="AP340:AU340" si="701">IF(AJ340="Non-Compoundable",$AB$1,$AC$1)</f>
        <v>0</v>
      </c>
      <c r="AQ340" s="10">
        <f t="shared" si="701"/>
        <v>0</v>
      </c>
      <c r="AR340" s="10">
        <f t="shared" si="701"/>
        <v>0</v>
      </c>
      <c r="AS340" s="10">
        <f t="shared" si="701"/>
        <v>0</v>
      </c>
      <c r="AT340" s="10">
        <f t="shared" si="701"/>
        <v>0</v>
      </c>
      <c r="AU340" s="10">
        <f t="shared" si="701"/>
        <v>0</v>
      </c>
      <c r="AV340" s="10">
        <f t="shared" si="4"/>
        <v>0</v>
      </c>
      <c r="AW340" s="17" t="str">
        <f t="shared" si="5"/>
        <v>Compoundable</v>
      </c>
      <c r="AX340" s="24"/>
      <c r="AY340" s="26">
        <f t="shared" si="6"/>
        <v>2</v>
      </c>
      <c r="AZ340" s="27">
        <f t="shared" si="7"/>
        <v>60</v>
      </c>
      <c r="BA340" s="28">
        <f t="shared" si="8"/>
        <v>0</v>
      </c>
      <c r="BB340" s="28">
        <f t="shared" ca="1" si="9"/>
        <v>0</v>
      </c>
      <c r="BC340" s="29" t="str">
        <f t="shared" si="10"/>
        <v>YES</v>
      </c>
      <c r="BD340" s="10" t="str">
        <f t="shared" si="11"/>
        <v>YES</v>
      </c>
      <c r="BE340" s="29" t="str">
        <f t="shared" ca="1" si="12"/>
        <v>NO</v>
      </c>
      <c r="BF340" s="29" t="str">
        <f t="shared" ca="1" si="13"/>
        <v>YES</v>
      </c>
      <c r="BG340" s="29" t="str">
        <f t="shared" ca="1" si="14"/>
        <v>YES</v>
      </c>
      <c r="BH340" s="29" t="str">
        <f t="shared" ca="1" si="15"/>
        <v>YES</v>
      </c>
      <c r="BI340" s="10">
        <f t="shared" ca="1" si="16"/>
        <v>1</v>
      </c>
      <c r="BJ340" s="28">
        <f t="shared" si="17"/>
        <v>0</v>
      </c>
      <c r="BK340" s="30">
        <f t="shared" si="18"/>
        <v>0</v>
      </c>
      <c r="BL340" s="31">
        <f t="shared" ca="1" si="19"/>
        <v>-119.72328767123288</v>
      </c>
      <c r="BM340" s="28">
        <f t="shared" si="20"/>
        <v>0</v>
      </c>
      <c r="BN340" s="28">
        <f t="shared" si="21"/>
        <v>0</v>
      </c>
      <c r="BO340" s="30">
        <f t="shared" si="22"/>
        <v>0</v>
      </c>
      <c r="BP340" s="31">
        <f t="shared" ca="1" si="23"/>
        <v>-119.72328767123288</v>
      </c>
      <c r="BQ340" s="32">
        <f t="shared" ca="1" si="24"/>
        <v>119.72328767123288</v>
      </c>
      <c r="BR340" s="32"/>
    </row>
    <row r="341" spans="1:70" ht="12" customHeight="1" x14ac:dyDescent="0.25">
      <c r="A341" s="10">
        <f t="shared" si="25"/>
        <v>340</v>
      </c>
      <c r="B341" s="11"/>
      <c r="C341" s="12"/>
      <c r="D341" s="13"/>
      <c r="E341" s="13"/>
      <c r="F341" s="13"/>
      <c r="G341" s="14"/>
      <c r="H341" s="15"/>
      <c r="I341" s="27"/>
      <c r="J341" s="17"/>
      <c r="K341" s="17"/>
      <c r="L341" s="17"/>
      <c r="M341" s="17"/>
      <c r="N341" s="17"/>
      <c r="O341" s="17"/>
      <c r="P341" s="10" t="str">
        <f>VLOOKUP(J341,'Offence Database'!$A$7:$B$1360,2, )</f>
        <v>-</v>
      </c>
      <c r="Q341" s="10" t="str">
        <f>VLOOKUP(K341,'Offence Database'!$A$7:$B$1360,2, )</f>
        <v>-</v>
      </c>
      <c r="R341" s="10" t="str">
        <f>VLOOKUP(L341,'Offence Database'!$A$7:$B$1360,2, )</f>
        <v>-</v>
      </c>
      <c r="S341" s="10" t="str">
        <f>VLOOKUP(M341,'Offence Database'!$A$7:$B$1360,2, )</f>
        <v>-</v>
      </c>
      <c r="T341" s="10" t="str">
        <f>VLOOKUP(N341,'Offence Database'!$A$7:$B$1360,2, )</f>
        <v>-</v>
      </c>
      <c r="U341" s="10" t="str">
        <f>VLOOKUP(O341,'Offence Database'!$A$7:$B$1360,2, )</f>
        <v>-</v>
      </c>
      <c r="V341" s="10" t="str">
        <f>VLOOKUP(J341,'Offence Database'!$A$7:$C$1360,3, )</f>
        <v>-</v>
      </c>
      <c r="W341" s="10" t="str">
        <f>VLOOKUP(K341,'Offence Database'!$A$7:$C$1360,3, )</f>
        <v>-</v>
      </c>
      <c r="X341" s="10" t="str">
        <f>VLOOKUP(L341,'Offence Database'!$A$7:$C$1360,3, )</f>
        <v>-</v>
      </c>
      <c r="Y341" s="10" t="str">
        <f>VLOOKUP(M341,'Offence Database'!$A$7:$C$1360,3, )</f>
        <v>-</v>
      </c>
      <c r="Z341" s="10" t="str">
        <f>VLOOKUP(N341,'Offence Database'!$A$7:$C$1360,3, )</f>
        <v>-</v>
      </c>
      <c r="AA341" s="10" t="str">
        <f>VLOOKUP(O341,'Offence Database'!$A$7:$C$1360,3, )</f>
        <v>-</v>
      </c>
      <c r="AB341" s="10">
        <f t="shared" ref="AB341:AG341" si="702">IF(V341="Non-Bailable",$AB$1,$AC$1)</f>
        <v>0</v>
      </c>
      <c r="AC341" s="10">
        <f t="shared" si="702"/>
        <v>0</v>
      </c>
      <c r="AD341" s="10">
        <f t="shared" si="702"/>
        <v>0</v>
      </c>
      <c r="AE341" s="10">
        <f t="shared" si="702"/>
        <v>0</v>
      </c>
      <c r="AF341" s="10">
        <f t="shared" si="702"/>
        <v>0</v>
      </c>
      <c r="AG341" s="10">
        <f t="shared" si="702"/>
        <v>0</v>
      </c>
      <c r="AH341" s="10">
        <f t="shared" si="1"/>
        <v>0</v>
      </c>
      <c r="AI341" s="17" t="str">
        <f t="shared" si="2"/>
        <v>Bailable</v>
      </c>
      <c r="AJ341" s="10" t="str">
        <f>VLOOKUP(J341,'Offence Database'!$A$7:$D$1360,4, )</f>
        <v>-</v>
      </c>
      <c r="AK341" s="10" t="str">
        <f>VLOOKUP(K341,'Offence Database'!$A$7:$D$1360,4, )</f>
        <v>-</v>
      </c>
      <c r="AL341" s="10" t="str">
        <f>VLOOKUP(L341,'Offence Database'!$A$7:$D$1360,4, )</f>
        <v>-</v>
      </c>
      <c r="AM341" s="10" t="str">
        <f>VLOOKUP(M341,'Offence Database'!$A$7:$D$1360,4, )</f>
        <v>-</v>
      </c>
      <c r="AN341" s="10" t="str">
        <f>VLOOKUP(N341,'Offence Database'!$A$7:$D$1360,4, )</f>
        <v>-</v>
      </c>
      <c r="AO341" s="10" t="str">
        <f>VLOOKUP(O341,'Offence Database'!$A$7:$D$1360,4, )</f>
        <v>-</v>
      </c>
      <c r="AP341" s="10">
        <f t="shared" ref="AP341:AU341" si="703">IF(AJ341="Non-Compoundable",$AB$1,$AC$1)</f>
        <v>0</v>
      </c>
      <c r="AQ341" s="10">
        <f t="shared" si="703"/>
        <v>0</v>
      </c>
      <c r="AR341" s="10">
        <f t="shared" si="703"/>
        <v>0</v>
      </c>
      <c r="AS341" s="10">
        <f t="shared" si="703"/>
        <v>0</v>
      </c>
      <c r="AT341" s="10">
        <f t="shared" si="703"/>
        <v>0</v>
      </c>
      <c r="AU341" s="10">
        <f t="shared" si="703"/>
        <v>0</v>
      </c>
      <c r="AV341" s="10">
        <f t="shared" si="4"/>
        <v>0</v>
      </c>
      <c r="AW341" s="17" t="str">
        <f t="shared" si="5"/>
        <v>Compoundable</v>
      </c>
      <c r="AX341" s="24"/>
      <c r="AY341" s="26">
        <f t="shared" si="6"/>
        <v>2</v>
      </c>
      <c r="AZ341" s="27">
        <f t="shared" si="7"/>
        <v>60</v>
      </c>
      <c r="BA341" s="28">
        <f t="shared" si="8"/>
        <v>0</v>
      </c>
      <c r="BB341" s="28">
        <f t="shared" ca="1" si="9"/>
        <v>0</v>
      </c>
      <c r="BC341" s="29" t="str">
        <f t="shared" si="10"/>
        <v>YES</v>
      </c>
      <c r="BD341" s="10" t="str">
        <f t="shared" si="11"/>
        <v>YES</v>
      </c>
      <c r="BE341" s="29" t="str">
        <f t="shared" ca="1" si="12"/>
        <v>NO</v>
      </c>
      <c r="BF341" s="29" t="str">
        <f t="shared" ca="1" si="13"/>
        <v>YES</v>
      </c>
      <c r="BG341" s="29" t="str">
        <f t="shared" ca="1" si="14"/>
        <v>YES</v>
      </c>
      <c r="BH341" s="29" t="str">
        <f t="shared" ca="1" si="15"/>
        <v>YES</v>
      </c>
      <c r="BI341" s="10">
        <f t="shared" ca="1" si="16"/>
        <v>1</v>
      </c>
      <c r="BJ341" s="28">
        <f t="shared" si="17"/>
        <v>0</v>
      </c>
      <c r="BK341" s="30">
        <f t="shared" si="18"/>
        <v>0</v>
      </c>
      <c r="BL341" s="31">
        <f t="shared" ca="1" si="19"/>
        <v>-119.72328767123288</v>
      </c>
      <c r="BM341" s="28">
        <f t="shared" si="20"/>
        <v>0</v>
      </c>
      <c r="BN341" s="28">
        <f t="shared" si="21"/>
        <v>0</v>
      </c>
      <c r="BO341" s="30">
        <f t="shared" si="22"/>
        <v>0</v>
      </c>
      <c r="BP341" s="31">
        <f t="shared" ca="1" si="23"/>
        <v>-119.72328767123288</v>
      </c>
      <c r="BQ341" s="32">
        <f t="shared" ca="1" si="24"/>
        <v>119.72328767123288</v>
      </c>
      <c r="BR341" s="32"/>
    </row>
    <row r="342" spans="1:70" ht="12" customHeight="1" x14ac:dyDescent="0.25">
      <c r="A342" s="10">
        <f t="shared" si="25"/>
        <v>341</v>
      </c>
      <c r="B342" s="11"/>
      <c r="C342" s="12"/>
      <c r="D342" s="13"/>
      <c r="E342" s="13"/>
      <c r="F342" s="13"/>
      <c r="G342" s="14"/>
      <c r="H342" s="15"/>
      <c r="I342" s="27"/>
      <c r="J342" s="17"/>
      <c r="K342" s="17"/>
      <c r="L342" s="17"/>
      <c r="M342" s="17"/>
      <c r="N342" s="17"/>
      <c r="O342" s="17"/>
      <c r="P342" s="10" t="str">
        <f>VLOOKUP(J342,'Offence Database'!$A$7:$B$1360,2, )</f>
        <v>-</v>
      </c>
      <c r="Q342" s="10" t="str">
        <f>VLOOKUP(K342,'Offence Database'!$A$7:$B$1360,2, )</f>
        <v>-</v>
      </c>
      <c r="R342" s="10" t="str">
        <f>VLOOKUP(L342,'Offence Database'!$A$7:$B$1360,2, )</f>
        <v>-</v>
      </c>
      <c r="S342" s="10" t="str">
        <f>VLOOKUP(M342,'Offence Database'!$A$7:$B$1360,2, )</f>
        <v>-</v>
      </c>
      <c r="T342" s="10" t="str">
        <f>VLOOKUP(N342,'Offence Database'!$A$7:$B$1360,2, )</f>
        <v>-</v>
      </c>
      <c r="U342" s="10" t="str">
        <f>VLOOKUP(O342,'Offence Database'!$A$7:$B$1360,2, )</f>
        <v>-</v>
      </c>
      <c r="V342" s="10" t="str">
        <f>VLOOKUP(J342,'Offence Database'!$A$7:$C$1360,3, )</f>
        <v>-</v>
      </c>
      <c r="W342" s="10" t="str">
        <f>VLOOKUP(K342,'Offence Database'!$A$7:$C$1360,3, )</f>
        <v>-</v>
      </c>
      <c r="X342" s="10" t="str">
        <f>VLOOKUP(L342,'Offence Database'!$A$7:$C$1360,3, )</f>
        <v>-</v>
      </c>
      <c r="Y342" s="10" t="str">
        <f>VLOOKUP(M342,'Offence Database'!$A$7:$C$1360,3, )</f>
        <v>-</v>
      </c>
      <c r="Z342" s="10" t="str">
        <f>VLOOKUP(N342,'Offence Database'!$A$7:$C$1360,3, )</f>
        <v>-</v>
      </c>
      <c r="AA342" s="10" t="str">
        <f>VLOOKUP(O342,'Offence Database'!$A$7:$C$1360,3, )</f>
        <v>-</v>
      </c>
      <c r="AB342" s="10">
        <f t="shared" ref="AB342:AG342" si="704">IF(V342="Non-Bailable",$AB$1,$AC$1)</f>
        <v>0</v>
      </c>
      <c r="AC342" s="10">
        <f t="shared" si="704"/>
        <v>0</v>
      </c>
      <c r="AD342" s="10">
        <f t="shared" si="704"/>
        <v>0</v>
      </c>
      <c r="AE342" s="10">
        <f t="shared" si="704"/>
        <v>0</v>
      </c>
      <c r="AF342" s="10">
        <f t="shared" si="704"/>
        <v>0</v>
      </c>
      <c r="AG342" s="10">
        <f t="shared" si="704"/>
        <v>0</v>
      </c>
      <c r="AH342" s="10">
        <f t="shared" si="1"/>
        <v>0</v>
      </c>
      <c r="AI342" s="17" t="str">
        <f t="shared" si="2"/>
        <v>Bailable</v>
      </c>
      <c r="AJ342" s="10" t="str">
        <f>VLOOKUP(J342,'Offence Database'!$A$7:$D$1360,4, )</f>
        <v>-</v>
      </c>
      <c r="AK342" s="10" t="str">
        <f>VLOOKUP(K342,'Offence Database'!$A$7:$D$1360,4, )</f>
        <v>-</v>
      </c>
      <c r="AL342" s="10" t="str">
        <f>VLOOKUP(L342,'Offence Database'!$A$7:$D$1360,4, )</f>
        <v>-</v>
      </c>
      <c r="AM342" s="10" t="str">
        <f>VLOOKUP(M342,'Offence Database'!$A$7:$D$1360,4, )</f>
        <v>-</v>
      </c>
      <c r="AN342" s="10" t="str">
        <f>VLOOKUP(N342,'Offence Database'!$A$7:$D$1360,4, )</f>
        <v>-</v>
      </c>
      <c r="AO342" s="10" t="str">
        <f>VLOOKUP(O342,'Offence Database'!$A$7:$D$1360,4, )</f>
        <v>-</v>
      </c>
      <c r="AP342" s="10">
        <f t="shared" ref="AP342:AU342" si="705">IF(AJ342="Non-Compoundable",$AB$1,$AC$1)</f>
        <v>0</v>
      </c>
      <c r="AQ342" s="10">
        <f t="shared" si="705"/>
        <v>0</v>
      </c>
      <c r="AR342" s="10">
        <f t="shared" si="705"/>
        <v>0</v>
      </c>
      <c r="AS342" s="10">
        <f t="shared" si="705"/>
        <v>0</v>
      </c>
      <c r="AT342" s="10">
        <f t="shared" si="705"/>
        <v>0</v>
      </c>
      <c r="AU342" s="10">
        <f t="shared" si="705"/>
        <v>0</v>
      </c>
      <c r="AV342" s="10">
        <f t="shared" si="4"/>
        <v>0</v>
      </c>
      <c r="AW342" s="17" t="str">
        <f t="shared" si="5"/>
        <v>Compoundable</v>
      </c>
      <c r="AX342" s="24"/>
      <c r="AY342" s="26">
        <f t="shared" si="6"/>
        <v>2</v>
      </c>
      <c r="AZ342" s="27">
        <f t="shared" si="7"/>
        <v>60</v>
      </c>
      <c r="BA342" s="28">
        <f t="shared" si="8"/>
        <v>0</v>
      </c>
      <c r="BB342" s="28">
        <f t="shared" ca="1" si="9"/>
        <v>0</v>
      </c>
      <c r="BC342" s="29" t="str">
        <f t="shared" si="10"/>
        <v>YES</v>
      </c>
      <c r="BD342" s="10" t="str">
        <f t="shared" si="11"/>
        <v>YES</v>
      </c>
      <c r="BE342" s="29" t="str">
        <f t="shared" ca="1" si="12"/>
        <v>NO</v>
      </c>
      <c r="BF342" s="29" t="str">
        <f t="shared" ca="1" si="13"/>
        <v>YES</v>
      </c>
      <c r="BG342" s="29" t="str">
        <f t="shared" ca="1" si="14"/>
        <v>YES</v>
      </c>
      <c r="BH342" s="29" t="str">
        <f t="shared" ca="1" si="15"/>
        <v>YES</v>
      </c>
      <c r="BI342" s="10">
        <f t="shared" ca="1" si="16"/>
        <v>1</v>
      </c>
      <c r="BJ342" s="28">
        <f t="shared" si="17"/>
        <v>0</v>
      </c>
      <c r="BK342" s="30">
        <f t="shared" si="18"/>
        <v>0</v>
      </c>
      <c r="BL342" s="31">
        <f t="shared" ca="1" si="19"/>
        <v>-119.72328767123288</v>
      </c>
      <c r="BM342" s="28">
        <f t="shared" si="20"/>
        <v>0</v>
      </c>
      <c r="BN342" s="28">
        <f t="shared" si="21"/>
        <v>0</v>
      </c>
      <c r="BO342" s="30">
        <f t="shared" si="22"/>
        <v>0</v>
      </c>
      <c r="BP342" s="31">
        <f t="shared" ca="1" si="23"/>
        <v>-119.72328767123288</v>
      </c>
      <c r="BQ342" s="32">
        <f t="shared" ca="1" si="24"/>
        <v>119.72328767123288</v>
      </c>
      <c r="BR342" s="32"/>
    </row>
    <row r="343" spans="1:70" ht="12" customHeight="1" x14ac:dyDescent="0.25">
      <c r="A343" s="10">
        <f t="shared" si="25"/>
        <v>342</v>
      </c>
      <c r="B343" s="11"/>
      <c r="C343" s="12"/>
      <c r="D343" s="13"/>
      <c r="E343" s="13"/>
      <c r="F343" s="13"/>
      <c r="G343" s="14"/>
      <c r="H343" s="15"/>
      <c r="I343" s="27"/>
      <c r="J343" s="17"/>
      <c r="K343" s="17"/>
      <c r="L343" s="17"/>
      <c r="M343" s="17"/>
      <c r="N343" s="17"/>
      <c r="O343" s="17"/>
      <c r="P343" s="10" t="str">
        <f>VLOOKUP(J343,'Offence Database'!$A$7:$B$1360,2, )</f>
        <v>-</v>
      </c>
      <c r="Q343" s="10" t="str">
        <f>VLOOKUP(K343,'Offence Database'!$A$7:$B$1360,2, )</f>
        <v>-</v>
      </c>
      <c r="R343" s="10" t="str">
        <f>VLOOKUP(L343,'Offence Database'!$A$7:$B$1360,2, )</f>
        <v>-</v>
      </c>
      <c r="S343" s="10" t="str">
        <f>VLOOKUP(M343,'Offence Database'!$A$7:$B$1360,2, )</f>
        <v>-</v>
      </c>
      <c r="T343" s="10" t="str">
        <f>VLOOKUP(N343,'Offence Database'!$A$7:$B$1360,2, )</f>
        <v>-</v>
      </c>
      <c r="U343" s="10" t="str">
        <f>VLOOKUP(O343,'Offence Database'!$A$7:$B$1360,2, )</f>
        <v>-</v>
      </c>
      <c r="V343" s="10" t="str">
        <f>VLOOKUP(J343,'Offence Database'!$A$7:$C$1360,3, )</f>
        <v>-</v>
      </c>
      <c r="W343" s="10" t="str">
        <f>VLOOKUP(K343,'Offence Database'!$A$7:$C$1360,3, )</f>
        <v>-</v>
      </c>
      <c r="X343" s="10" t="str">
        <f>VLOOKUP(L343,'Offence Database'!$A$7:$C$1360,3, )</f>
        <v>-</v>
      </c>
      <c r="Y343" s="10" t="str">
        <f>VLOOKUP(M343,'Offence Database'!$A$7:$C$1360,3, )</f>
        <v>-</v>
      </c>
      <c r="Z343" s="10" t="str">
        <f>VLOOKUP(N343,'Offence Database'!$A$7:$C$1360,3, )</f>
        <v>-</v>
      </c>
      <c r="AA343" s="10" t="str">
        <f>VLOOKUP(O343,'Offence Database'!$A$7:$C$1360,3, )</f>
        <v>-</v>
      </c>
      <c r="AB343" s="10">
        <f t="shared" ref="AB343:AG343" si="706">IF(V343="Non-Bailable",$AB$1,$AC$1)</f>
        <v>0</v>
      </c>
      <c r="AC343" s="10">
        <f t="shared" si="706"/>
        <v>0</v>
      </c>
      <c r="AD343" s="10">
        <f t="shared" si="706"/>
        <v>0</v>
      </c>
      <c r="AE343" s="10">
        <f t="shared" si="706"/>
        <v>0</v>
      </c>
      <c r="AF343" s="10">
        <f t="shared" si="706"/>
        <v>0</v>
      </c>
      <c r="AG343" s="10">
        <f t="shared" si="706"/>
        <v>0</v>
      </c>
      <c r="AH343" s="10">
        <f t="shared" si="1"/>
        <v>0</v>
      </c>
      <c r="AI343" s="17" t="str">
        <f t="shared" si="2"/>
        <v>Bailable</v>
      </c>
      <c r="AJ343" s="10" t="str">
        <f>VLOOKUP(J343,'Offence Database'!$A$7:$D$1360,4, )</f>
        <v>-</v>
      </c>
      <c r="AK343" s="10" t="str">
        <f>VLOOKUP(K343,'Offence Database'!$A$7:$D$1360,4, )</f>
        <v>-</v>
      </c>
      <c r="AL343" s="10" t="str">
        <f>VLOOKUP(L343,'Offence Database'!$A$7:$D$1360,4, )</f>
        <v>-</v>
      </c>
      <c r="AM343" s="10" t="str">
        <f>VLOOKUP(M343,'Offence Database'!$A$7:$D$1360,4, )</f>
        <v>-</v>
      </c>
      <c r="AN343" s="10" t="str">
        <f>VLOOKUP(N343,'Offence Database'!$A$7:$D$1360,4, )</f>
        <v>-</v>
      </c>
      <c r="AO343" s="10" t="str">
        <f>VLOOKUP(O343,'Offence Database'!$A$7:$D$1360,4, )</f>
        <v>-</v>
      </c>
      <c r="AP343" s="10">
        <f t="shared" ref="AP343:AU343" si="707">IF(AJ343="Non-Compoundable",$AB$1,$AC$1)</f>
        <v>0</v>
      </c>
      <c r="AQ343" s="10">
        <f t="shared" si="707"/>
        <v>0</v>
      </c>
      <c r="AR343" s="10">
        <f t="shared" si="707"/>
        <v>0</v>
      </c>
      <c r="AS343" s="10">
        <f t="shared" si="707"/>
        <v>0</v>
      </c>
      <c r="AT343" s="10">
        <f t="shared" si="707"/>
        <v>0</v>
      </c>
      <c r="AU343" s="10">
        <f t="shared" si="707"/>
        <v>0</v>
      </c>
      <c r="AV343" s="10">
        <f t="shared" si="4"/>
        <v>0</v>
      </c>
      <c r="AW343" s="17" t="str">
        <f t="shared" si="5"/>
        <v>Compoundable</v>
      </c>
      <c r="AX343" s="24"/>
      <c r="AY343" s="26">
        <f t="shared" si="6"/>
        <v>2</v>
      </c>
      <c r="AZ343" s="27">
        <f t="shared" si="7"/>
        <v>60</v>
      </c>
      <c r="BA343" s="28">
        <f t="shared" si="8"/>
        <v>0</v>
      </c>
      <c r="BB343" s="28">
        <f t="shared" ca="1" si="9"/>
        <v>0</v>
      </c>
      <c r="BC343" s="29" t="str">
        <f t="shared" si="10"/>
        <v>YES</v>
      </c>
      <c r="BD343" s="10" t="str">
        <f t="shared" si="11"/>
        <v>YES</v>
      </c>
      <c r="BE343" s="29" t="str">
        <f t="shared" ca="1" si="12"/>
        <v>NO</v>
      </c>
      <c r="BF343" s="29" t="str">
        <f t="shared" ca="1" si="13"/>
        <v>YES</v>
      </c>
      <c r="BG343" s="29" t="str">
        <f t="shared" ca="1" si="14"/>
        <v>YES</v>
      </c>
      <c r="BH343" s="29" t="str">
        <f t="shared" ca="1" si="15"/>
        <v>YES</v>
      </c>
      <c r="BI343" s="10">
        <f t="shared" ca="1" si="16"/>
        <v>1</v>
      </c>
      <c r="BJ343" s="28">
        <f t="shared" si="17"/>
        <v>0</v>
      </c>
      <c r="BK343" s="30">
        <f t="shared" si="18"/>
        <v>0</v>
      </c>
      <c r="BL343" s="31">
        <f t="shared" ca="1" si="19"/>
        <v>-119.72328767123288</v>
      </c>
      <c r="BM343" s="28">
        <f t="shared" si="20"/>
        <v>0</v>
      </c>
      <c r="BN343" s="28">
        <f t="shared" si="21"/>
        <v>0</v>
      </c>
      <c r="BO343" s="30">
        <f t="shared" si="22"/>
        <v>0</v>
      </c>
      <c r="BP343" s="31">
        <f t="shared" ca="1" si="23"/>
        <v>-119.72328767123288</v>
      </c>
      <c r="BQ343" s="32">
        <f t="shared" ca="1" si="24"/>
        <v>119.72328767123288</v>
      </c>
      <c r="BR343" s="32"/>
    </row>
    <row r="344" spans="1:70" ht="12" customHeight="1" x14ac:dyDescent="0.25">
      <c r="A344" s="10">
        <f t="shared" si="25"/>
        <v>343</v>
      </c>
      <c r="B344" s="11"/>
      <c r="C344" s="12"/>
      <c r="D344" s="13"/>
      <c r="E344" s="13"/>
      <c r="F344" s="13"/>
      <c r="G344" s="14"/>
      <c r="H344" s="15"/>
      <c r="I344" s="27"/>
      <c r="J344" s="17"/>
      <c r="K344" s="17"/>
      <c r="L344" s="17"/>
      <c r="M344" s="17"/>
      <c r="N344" s="17"/>
      <c r="O344" s="17"/>
      <c r="P344" s="10" t="str">
        <f>VLOOKUP(J344,'Offence Database'!$A$7:$B$1360,2, )</f>
        <v>-</v>
      </c>
      <c r="Q344" s="10" t="str">
        <f>VLOOKUP(K344,'Offence Database'!$A$7:$B$1360,2, )</f>
        <v>-</v>
      </c>
      <c r="R344" s="10" t="str">
        <f>VLOOKUP(L344,'Offence Database'!$A$7:$B$1360,2, )</f>
        <v>-</v>
      </c>
      <c r="S344" s="10" t="str">
        <f>VLOOKUP(M344,'Offence Database'!$A$7:$B$1360,2, )</f>
        <v>-</v>
      </c>
      <c r="T344" s="10" t="str">
        <f>VLOOKUP(N344,'Offence Database'!$A$7:$B$1360,2, )</f>
        <v>-</v>
      </c>
      <c r="U344" s="10" t="str">
        <f>VLOOKUP(O344,'Offence Database'!$A$7:$B$1360,2, )</f>
        <v>-</v>
      </c>
      <c r="V344" s="10" t="str">
        <f>VLOOKUP(J344,'Offence Database'!$A$7:$C$1360,3, )</f>
        <v>-</v>
      </c>
      <c r="W344" s="10" t="str">
        <f>VLOOKUP(K344,'Offence Database'!$A$7:$C$1360,3, )</f>
        <v>-</v>
      </c>
      <c r="X344" s="10" t="str">
        <f>VLOOKUP(L344,'Offence Database'!$A$7:$C$1360,3, )</f>
        <v>-</v>
      </c>
      <c r="Y344" s="10" t="str">
        <f>VLOOKUP(M344,'Offence Database'!$A$7:$C$1360,3, )</f>
        <v>-</v>
      </c>
      <c r="Z344" s="10" t="str">
        <f>VLOOKUP(N344,'Offence Database'!$A$7:$C$1360,3, )</f>
        <v>-</v>
      </c>
      <c r="AA344" s="10" t="str">
        <f>VLOOKUP(O344,'Offence Database'!$A$7:$C$1360,3, )</f>
        <v>-</v>
      </c>
      <c r="AB344" s="10">
        <f t="shared" ref="AB344:AG344" si="708">IF(V344="Non-Bailable",$AB$1,$AC$1)</f>
        <v>0</v>
      </c>
      <c r="AC344" s="10">
        <f t="shared" si="708"/>
        <v>0</v>
      </c>
      <c r="AD344" s="10">
        <f t="shared" si="708"/>
        <v>0</v>
      </c>
      <c r="AE344" s="10">
        <f t="shared" si="708"/>
        <v>0</v>
      </c>
      <c r="AF344" s="10">
        <f t="shared" si="708"/>
        <v>0</v>
      </c>
      <c r="AG344" s="10">
        <f t="shared" si="708"/>
        <v>0</v>
      </c>
      <c r="AH344" s="10">
        <f t="shared" si="1"/>
        <v>0</v>
      </c>
      <c r="AI344" s="17" t="str">
        <f t="shared" si="2"/>
        <v>Bailable</v>
      </c>
      <c r="AJ344" s="10" t="str">
        <f>VLOOKUP(J344,'Offence Database'!$A$7:$D$1360,4, )</f>
        <v>-</v>
      </c>
      <c r="AK344" s="10" t="str">
        <f>VLOOKUP(K344,'Offence Database'!$A$7:$D$1360,4, )</f>
        <v>-</v>
      </c>
      <c r="AL344" s="10" t="str">
        <f>VLOOKUP(L344,'Offence Database'!$A$7:$D$1360,4, )</f>
        <v>-</v>
      </c>
      <c r="AM344" s="10" t="str">
        <f>VLOOKUP(M344,'Offence Database'!$A$7:$D$1360,4, )</f>
        <v>-</v>
      </c>
      <c r="AN344" s="10" t="str">
        <f>VLOOKUP(N344,'Offence Database'!$A$7:$D$1360,4, )</f>
        <v>-</v>
      </c>
      <c r="AO344" s="10" t="str">
        <f>VLOOKUP(O344,'Offence Database'!$A$7:$D$1360,4, )</f>
        <v>-</v>
      </c>
      <c r="AP344" s="10">
        <f t="shared" ref="AP344:AU344" si="709">IF(AJ344="Non-Compoundable",$AB$1,$AC$1)</f>
        <v>0</v>
      </c>
      <c r="AQ344" s="10">
        <f t="shared" si="709"/>
        <v>0</v>
      </c>
      <c r="AR344" s="10">
        <f t="shared" si="709"/>
        <v>0</v>
      </c>
      <c r="AS344" s="10">
        <f t="shared" si="709"/>
        <v>0</v>
      </c>
      <c r="AT344" s="10">
        <f t="shared" si="709"/>
        <v>0</v>
      </c>
      <c r="AU344" s="10">
        <f t="shared" si="709"/>
        <v>0</v>
      </c>
      <c r="AV344" s="10">
        <f t="shared" si="4"/>
        <v>0</v>
      </c>
      <c r="AW344" s="17" t="str">
        <f t="shared" si="5"/>
        <v>Compoundable</v>
      </c>
      <c r="AX344" s="24"/>
      <c r="AY344" s="26">
        <f t="shared" si="6"/>
        <v>2</v>
      </c>
      <c r="AZ344" s="27">
        <f t="shared" si="7"/>
        <v>60</v>
      </c>
      <c r="BA344" s="28">
        <f t="shared" si="8"/>
        <v>0</v>
      </c>
      <c r="BB344" s="28">
        <f t="shared" ca="1" si="9"/>
        <v>0</v>
      </c>
      <c r="BC344" s="29" t="str">
        <f t="shared" si="10"/>
        <v>YES</v>
      </c>
      <c r="BD344" s="10" t="str">
        <f t="shared" si="11"/>
        <v>YES</v>
      </c>
      <c r="BE344" s="29" t="str">
        <f t="shared" ca="1" si="12"/>
        <v>NO</v>
      </c>
      <c r="BF344" s="29" t="str">
        <f t="shared" ca="1" si="13"/>
        <v>YES</v>
      </c>
      <c r="BG344" s="29" t="str">
        <f t="shared" ca="1" si="14"/>
        <v>YES</v>
      </c>
      <c r="BH344" s="29" t="str">
        <f t="shared" ca="1" si="15"/>
        <v>YES</v>
      </c>
      <c r="BI344" s="10">
        <f t="shared" ca="1" si="16"/>
        <v>1</v>
      </c>
      <c r="BJ344" s="28">
        <f t="shared" si="17"/>
        <v>0</v>
      </c>
      <c r="BK344" s="30">
        <f t="shared" si="18"/>
        <v>0</v>
      </c>
      <c r="BL344" s="31">
        <f t="shared" ca="1" si="19"/>
        <v>-119.72328767123288</v>
      </c>
      <c r="BM344" s="28">
        <f t="shared" si="20"/>
        <v>0</v>
      </c>
      <c r="BN344" s="28">
        <f t="shared" si="21"/>
        <v>0</v>
      </c>
      <c r="BO344" s="30">
        <f t="shared" si="22"/>
        <v>0</v>
      </c>
      <c r="BP344" s="31">
        <f t="shared" ca="1" si="23"/>
        <v>-119.72328767123288</v>
      </c>
      <c r="BQ344" s="32">
        <f t="shared" ca="1" si="24"/>
        <v>119.72328767123288</v>
      </c>
      <c r="BR344" s="32"/>
    </row>
    <row r="345" spans="1:70" ht="12" customHeight="1" x14ac:dyDescent="0.25">
      <c r="A345" s="10">
        <f t="shared" si="25"/>
        <v>344</v>
      </c>
      <c r="B345" s="11"/>
      <c r="C345" s="12"/>
      <c r="D345" s="13"/>
      <c r="E345" s="13"/>
      <c r="F345" s="13"/>
      <c r="G345" s="14"/>
      <c r="H345" s="15"/>
      <c r="I345" s="27"/>
      <c r="J345" s="17"/>
      <c r="K345" s="17"/>
      <c r="L345" s="17"/>
      <c r="M345" s="17"/>
      <c r="N345" s="17"/>
      <c r="O345" s="17"/>
      <c r="P345" s="10" t="str">
        <f>VLOOKUP(J345,'Offence Database'!$A$7:$B$1360,2, )</f>
        <v>-</v>
      </c>
      <c r="Q345" s="10" t="str">
        <f>VLOOKUP(K345,'Offence Database'!$A$7:$B$1360,2, )</f>
        <v>-</v>
      </c>
      <c r="R345" s="10" t="str">
        <f>VLOOKUP(L345,'Offence Database'!$A$7:$B$1360,2, )</f>
        <v>-</v>
      </c>
      <c r="S345" s="10" t="str">
        <f>VLOOKUP(M345,'Offence Database'!$A$7:$B$1360,2, )</f>
        <v>-</v>
      </c>
      <c r="T345" s="10" t="str">
        <f>VLOOKUP(N345,'Offence Database'!$A$7:$B$1360,2, )</f>
        <v>-</v>
      </c>
      <c r="U345" s="10" t="str">
        <f>VLOOKUP(O345,'Offence Database'!$A$7:$B$1360,2, )</f>
        <v>-</v>
      </c>
      <c r="V345" s="10" t="str">
        <f>VLOOKUP(J345,'Offence Database'!$A$7:$C$1360,3, )</f>
        <v>-</v>
      </c>
      <c r="W345" s="10" t="str">
        <f>VLOOKUP(K345,'Offence Database'!$A$7:$C$1360,3, )</f>
        <v>-</v>
      </c>
      <c r="X345" s="10" t="str">
        <f>VLOOKUP(L345,'Offence Database'!$A$7:$C$1360,3, )</f>
        <v>-</v>
      </c>
      <c r="Y345" s="10" t="str">
        <f>VLOOKUP(M345,'Offence Database'!$A$7:$C$1360,3, )</f>
        <v>-</v>
      </c>
      <c r="Z345" s="10" t="str">
        <f>VLOOKUP(N345,'Offence Database'!$A$7:$C$1360,3, )</f>
        <v>-</v>
      </c>
      <c r="AA345" s="10" t="str">
        <f>VLOOKUP(O345,'Offence Database'!$A$7:$C$1360,3, )</f>
        <v>-</v>
      </c>
      <c r="AB345" s="10">
        <f t="shared" ref="AB345:AG345" si="710">IF(V345="Non-Bailable",$AB$1,$AC$1)</f>
        <v>0</v>
      </c>
      <c r="AC345" s="10">
        <f t="shared" si="710"/>
        <v>0</v>
      </c>
      <c r="AD345" s="10">
        <f t="shared" si="710"/>
        <v>0</v>
      </c>
      <c r="AE345" s="10">
        <f t="shared" si="710"/>
        <v>0</v>
      </c>
      <c r="AF345" s="10">
        <f t="shared" si="710"/>
        <v>0</v>
      </c>
      <c r="AG345" s="10">
        <f t="shared" si="710"/>
        <v>0</v>
      </c>
      <c r="AH345" s="10">
        <f t="shared" si="1"/>
        <v>0</v>
      </c>
      <c r="AI345" s="17" t="str">
        <f t="shared" si="2"/>
        <v>Bailable</v>
      </c>
      <c r="AJ345" s="10" t="str">
        <f>VLOOKUP(J345,'Offence Database'!$A$7:$D$1360,4, )</f>
        <v>-</v>
      </c>
      <c r="AK345" s="10" t="str">
        <f>VLOOKUP(K345,'Offence Database'!$A$7:$D$1360,4, )</f>
        <v>-</v>
      </c>
      <c r="AL345" s="10" t="str">
        <f>VLOOKUP(L345,'Offence Database'!$A$7:$D$1360,4, )</f>
        <v>-</v>
      </c>
      <c r="AM345" s="10" t="str">
        <f>VLOOKUP(M345,'Offence Database'!$A$7:$D$1360,4, )</f>
        <v>-</v>
      </c>
      <c r="AN345" s="10" t="str">
        <f>VLOOKUP(N345,'Offence Database'!$A$7:$D$1360,4, )</f>
        <v>-</v>
      </c>
      <c r="AO345" s="10" t="str">
        <f>VLOOKUP(O345,'Offence Database'!$A$7:$D$1360,4, )</f>
        <v>-</v>
      </c>
      <c r="AP345" s="10">
        <f t="shared" ref="AP345:AU345" si="711">IF(AJ345="Non-Compoundable",$AB$1,$AC$1)</f>
        <v>0</v>
      </c>
      <c r="AQ345" s="10">
        <f t="shared" si="711"/>
        <v>0</v>
      </c>
      <c r="AR345" s="10">
        <f t="shared" si="711"/>
        <v>0</v>
      </c>
      <c r="AS345" s="10">
        <f t="shared" si="711"/>
        <v>0</v>
      </c>
      <c r="AT345" s="10">
        <f t="shared" si="711"/>
        <v>0</v>
      </c>
      <c r="AU345" s="10">
        <f t="shared" si="711"/>
        <v>0</v>
      </c>
      <c r="AV345" s="10">
        <f t="shared" si="4"/>
        <v>0</v>
      </c>
      <c r="AW345" s="17" t="str">
        <f t="shared" si="5"/>
        <v>Compoundable</v>
      </c>
      <c r="AX345" s="24"/>
      <c r="AY345" s="26">
        <f t="shared" si="6"/>
        <v>2</v>
      </c>
      <c r="AZ345" s="27">
        <f t="shared" si="7"/>
        <v>60</v>
      </c>
      <c r="BA345" s="28">
        <f t="shared" si="8"/>
        <v>0</v>
      </c>
      <c r="BB345" s="28">
        <f t="shared" ca="1" si="9"/>
        <v>0</v>
      </c>
      <c r="BC345" s="29" t="str">
        <f t="shared" si="10"/>
        <v>YES</v>
      </c>
      <c r="BD345" s="10" t="str">
        <f t="shared" si="11"/>
        <v>YES</v>
      </c>
      <c r="BE345" s="29" t="str">
        <f t="shared" ca="1" si="12"/>
        <v>NO</v>
      </c>
      <c r="BF345" s="29" t="str">
        <f t="shared" ca="1" si="13"/>
        <v>YES</v>
      </c>
      <c r="BG345" s="29" t="str">
        <f t="shared" ca="1" si="14"/>
        <v>YES</v>
      </c>
      <c r="BH345" s="29" t="str">
        <f t="shared" ca="1" si="15"/>
        <v>YES</v>
      </c>
      <c r="BI345" s="10">
        <f t="shared" ca="1" si="16"/>
        <v>1</v>
      </c>
      <c r="BJ345" s="28">
        <f t="shared" si="17"/>
        <v>0</v>
      </c>
      <c r="BK345" s="30">
        <f t="shared" si="18"/>
        <v>0</v>
      </c>
      <c r="BL345" s="31">
        <f t="shared" ca="1" si="19"/>
        <v>-119.72328767123288</v>
      </c>
      <c r="BM345" s="28">
        <f t="shared" si="20"/>
        <v>0</v>
      </c>
      <c r="BN345" s="28">
        <f t="shared" si="21"/>
        <v>0</v>
      </c>
      <c r="BO345" s="30">
        <f t="shared" si="22"/>
        <v>0</v>
      </c>
      <c r="BP345" s="31">
        <f t="shared" ca="1" si="23"/>
        <v>-119.72328767123288</v>
      </c>
      <c r="BQ345" s="32">
        <f t="shared" ca="1" si="24"/>
        <v>119.72328767123288</v>
      </c>
      <c r="BR345" s="32"/>
    </row>
    <row r="346" spans="1:70" ht="12" customHeight="1" x14ac:dyDescent="0.25">
      <c r="A346" s="10">
        <f t="shared" si="25"/>
        <v>345</v>
      </c>
      <c r="B346" s="11"/>
      <c r="C346" s="12"/>
      <c r="D346" s="13"/>
      <c r="E346" s="13"/>
      <c r="F346" s="13"/>
      <c r="G346" s="14"/>
      <c r="H346" s="15"/>
      <c r="I346" s="27"/>
      <c r="J346" s="17"/>
      <c r="K346" s="17"/>
      <c r="L346" s="17"/>
      <c r="M346" s="17"/>
      <c r="N346" s="17"/>
      <c r="O346" s="17"/>
      <c r="P346" s="10" t="str">
        <f>VLOOKUP(J346,'Offence Database'!$A$7:$B$1360,2, )</f>
        <v>-</v>
      </c>
      <c r="Q346" s="10" t="str">
        <f>VLOOKUP(K346,'Offence Database'!$A$7:$B$1360,2, )</f>
        <v>-</v>
      </c>
      <c r="R346" s="10" t="str">
        <f>VLOOKUP(L346,'Offence Database'!$A$7:$B$1360,2, )</f>
        <v>-</v>
      </c>
      <c r="S346" s="10" t="str">
        <f>VLOOKUP(M346,'Offence Database'!$A$7:$B$1360,2, )</f>
        <v>-</v>
      </c>
      <c r="T346" s="10" t="str">
        <f>VLOOKUP(N346,'Offence Database'!$A$7:$B$1360,2, )</f>
        <v>-</v>
      </c>
      <c r="U346" s="10" t="str">
        <f>VLOOKUP(O346,'Offence Database'!$A$7:$B$1360,2, )</f>
        <v>-</v>
      </c>
      <c r="V346" s="10" t="str">
        <f>VLOOKUP(J346,'Offence Database'!$A$7:$C$1360,3, )</f>
        <v>-</v>
      </c>
      <c r="W346" s="10" t="str">
        <f>VLOOKUP(K346,'Offence Database'!$A$7:$C$1360,3, )</f>
        <v>-</v>
      </c>
      <c r="X346" s="10" t="str">
        <f>VLOOKUP(L346,'Offence Database'!$A$7:$C$1360,3, )</f>
        <v>-</v>
      </c>
      <c r="Y346" s="10" t="str">
        <f>VLOOKUP(M346,'Offence Database'!$A$7:$C$1360,3, )</f>
        <v>-</v>
      </c>
      <c r="Z346" s="10" t="str">
        <f>VLOOKUP(N346,'Offence Database'!$A$7:$C$1360,3, )</f>
        <v>-</v>
      </c>
      <c r="AA346" s="10" t="str">
        <f>VLOOKUP(O346,'Offence Database'!$A$7:$C$1360,3, )</f>
        <v>-</v>
      </c>
      <c r="AB346" s="10">
        <f t="shared" ref="AB346:AG346" si="712">IF(V346="Non-Bailable",$AB$1,$AC$1)</f>
        <v>0</v>
      </c>
      <c r="AC346" s="10">
        <f t="shared" si="712"/>
        <v>0</v>
      </c>
      <c r="AD346" s="10">
        <f t="shared" si="712"/>
        <v>0</v>
      </c>
      <c r="AE346" s="10">
        <f t="shared" si="712"/>
        <v>0</v>
      </c>
      <c r="AF346" s="10">
        <f t="shared" si="712"/>
        <v>0</v>
      </c>
      <c r="AG346" s="10">
        <f t="shared" si="712"/>
        <v>0</v>
      </c>
      <c r="AH346" s="10">
        <f t="shared" si="1"/>
        <v>0</v>
      </c>
      <c r="AI346" s="17" t="str">
        <f t="shared" si="2"/>
        <v>Bailable</v>
      </c>
      <c r="AJ346" s="10" t="str">
        <f>VLOOKUP(J346,'Offence Database'!$A$7:$D$1360,4, )</f>
        <v>-</v>
      </c>
      <c r="AK346" s="10" t="str">
        <f>VLOOKUP(K346,'Offence Database'!$A$7:$D$1360,4, )</f>
        <v>-</v>
      </c>
      <c r="AL346" s="10" t="str">
        <f>VLOOKUP(L346,'Offence Database'!$A$7:$D$1360,4, )</f>
        <v>-</v>
      </c>
      <c r="AM346" s="10" t="str">
        <f>VLOOKUP(M346,'Offence Database'!$A$7:$D$1360,4, )</f>
        <v>-</v>
      </c>
      <c r="AN346" s="10" t="str">
        <f>VLOOKUP(N346,'Offence Database'!$A$7:$D$1360,4, )</f>
        <v>-</v>
      </c>
      <c r="AO346" s="10" t="str">
        <f>VLOOKUP(O346,'Offence Database'!$A$7:$D$1360,4, )</f>
        <v>-</v>
      </c>
      <c r="AP346" s="10">
        <f t="shared" ref="AP346:AU346" si="713">IF(AJ346="Non-Compoundable",$AB$1,$AC$1)</f>
        <v>0</v>
      </c>
      <c r="AQ346" s="10">
        <f t="shared" si="713"/>
        <v>0</v>
      </c>
      <c r="AR346" s="10">
        <f t="shared" si="713"/>
        <v>0</v>
      </c>
      <c r="AS346" s="10">
        <f t="shared" si="713"/>
        <v>0</v>
      </c>
      <c r="AT346" s="10">
        <f t="shared" si="713"/>
        <v>0</v>
      </c>
      <c r="AU346" s="10">
        <f t="shared" si="713"/>
        <v>0</v>
      </c>
      <c r="AV346" s="10">
        <f t="shared" si="4"/>
        <v>0</v>
      </c>
      <c r="AW346" s="17" t="str">
        <f t="shared" si="5"/>
        <v>Compoundable</v>
      </c>
      <c r="AX346" s="24"/>
      <c r="AY346" s="26">
        <f t="shared" si="6"/>
        <v>2</v>
      </c>
      <c r="AZ346" s="27">
        <f t="shared" si="7"/>
        <v>60</v>
      </c>
      <c r="BA346" s="28">
        <f t="shared" si="8"/>
        <v>0</v>
      </c>
      <c r="BB346" s="28">
        <f t="shared" ca="1" si="9"/>
        <v>0</v>
      </c>
      <c r="BC346" s="29" t="str">
        <f t="shared" si="10"/>
        <v>YES</v>
      </c>
      <c r="BD346" s="10" t="str">
        <f t="shared" si="11"/>
        <v>YES</v>
      </c>
      <c r="BE346" s="29" t="str">
        <f t="shared" ca="1" si="12"/>
        <v>NO</v>
      </c>
      <c r="BF346" s="29" t="str">
        <f t="shared" ca="1" si="13"/>
        <v>YES</v>
      </c>
      <c r="BG346" s="29" t="str">
        <f t="shared" ca="1" si="14"/>
        <v>YES</v>
      </c>
      <c r="BH346" s="29" t="str">
        <f t="shared" ca="1" si="15"/>
        <v>YES</v>
      </c>
      <c r="BI346" s="10">
        <f t="shared" ca="1" si="16"/>
        <v>1</v>
      </c>
      <c r="BJ346" s="28">
        <f t="shared" si="17"/>
        <v>0</v>
      </c>
      <c r="BK346" s="30">
        <f t="shared" si="18"/>
        <v>0</v>
      </c>
      <c r="BL346" s="31">
        <f t="shared" ca="1" si="19"/>
        <v>-119.72328767123288</v>
      </c>
      <c r="BM346" s="28">
        <f t="shared" si="20"/>
        <v>0</v>
      </c>
      <c r="BN346" s="28">
        <f t="shared" si="21"/>
        <v>0</v>
      </c>
      <c r="BO346" s="30">
        <f t="shared" si="22"/>
        <v>0</v>
      </c>
      <c r="BP346" s="31">
        <f t="shared" ca="1" si="23"/>
        <v>-119.72328767123288</v>
      </c>
      <c r="BQ346" s="32">
        <f t="shared" ca="1" si="24"/>
        <v>119.72328767123288</v>
      </c>
      <c r="BR346" s="32"/>
    </row>
    <row r="347" spans="1:70" ht="12" customHeight="1" x14ac:dyDescent="0.25">
      <c r="A347" s="10">
        <f t="shared" si="25"/>
        <v>346</v>
      </c>
      <c r="B347" s="11"/>
      <c r="C347" s="12"/>
      <c r="D347" s="13"/>
      <c r="E347" s="13"/>
      <c r="F347" s="13"/>
      <c r="G347" s="14"/>
      <c r="H347" s="15"/>
      <c r="I347" s="27"/>
      <c r="J347" s="17"/>
      <c r="K347" s="17"/>
      <c r="L347" s="17"/>
      <c r="M347" s="17"/>
      <c r="N347" s="17"/>
      <c r="O347" s="17"/>
      <c r="P347" s="10" t="str">
        <f>VLOOKUP(J347,'Offence Database'!$A$7:$B$1360,2, )</f>
        <v>-</v>
      </c>
      <c r="Q347" s="10" t="str">
        <f>VLOOKUP(K347,'Offence Database'!$A$7:$B$1360,2, )</f>
        <v>-</v>
      </c>
      <c r="R347" s="10" t="str">
        <f>VLOOKUP(L347,'Offence Database'!$A$7:$B$1360,2, )</f>
        <v>-</v>
      </c>
      <c r="S347" s="10" t="str">
        <f>VLOOKUP(M347,'Offence Database'!$A$7:$B$1360,2, )</f>
        <v>-</v>
      </c>
      <c r="T347" s="10" t="str">
        <f>VLOOKUP(N347,'Offence Database'!$A$7:$B$1360,2, )</f>
        <v>-</v>
      </c>
      <c r="U347" s="10" t="str">
        <f>VLOOKUP(O347,'Offence Database'!$A$7:$B$1360,2, )</f>
        <v>-</v>
      </c>
      <c r="V347" s="10" t="str">
        <f>VLOOKUP(J347,'Offence Database'!$A$7:$C$1360,3, )</f>
        <v>-</v>
      </c>
      <c r="W347" s="10" t="str">
        <f>VLOOKUP(K347,'Offence Database'!$A$7:$C$1360,3, )</f>
        <v>-</v>
      </c>
      <c r="X347" s="10" t="str">
        <f>VLOOKUP(L347,'Offence Database'!$A$7:$C$1360,3, )</f>
        <v>-</v>
      </c>
      <c r="Y347" s="10" t="str">
        <f>VLOOKUP(M347,'Offence Database'!$A$7:$C$1360,3, )</f>
        <v>-</v>
      </c>
      <c r="Z347" s="10" t="str">
        <f>VLOOKUP(N347,'Offence Database'!$A$7:$C$1360,3, )</f>
        <v>-</v>
      </c>
      <c r="AA347" s="10" t="str">
        <f>VLOOKUP(O347,'Offence Database'!$A$7:$C$1360,3, )</f>
        <v>-</v>
      </c>
      <c r="AB347" s="10">
        <f t="shared" ref="AB347:AG347" si="714">IF(V347="Non-Bailable",$AB$1,$AC$1)</f>
        <v>0</v>
      </c>
      <c r="AC347" s="10">
        <f t="shared" si="714"/>
        <v>0</v>
      </c>
      <c r="AD347" s="10">
        <f t="shared" si="714"/>
        <v>0</v>
      </c>
      <c r="AE347" s="10">
        <f t="shared" si="714"/>
        <v>0</v>
      </c>
      <c r="AF347" s="10">
        <f t="shared" si="714"/>
        <v>0</v>
      </c>
      <c r="AG347" s="10">
        <f t="shared" si="714"/>
        <v>0</v>
      </c>
      <c r="AH347" s="10">
        <f t="shared" si="1"/>
        <v>0</v>
      </c>
      <c r="AI347" s="17" t="str">
        <f t="shared" si="2"/>
        <v>Bailable</v>
      </c>
      <c r="AJ347" s="10" t="str">
        <f>VLOOKUP(J347,'Offence Database'!$A$7:$D$1360,4, )</f>
        <v>-</v>
      </c>
      <c r="AK347" s="10" t="str">
        <f>VLOOKUP(K347,'Offence Database'!$A$7:$D$1360,4, )</f>
        <v>-</v>
      </c>
      <c r="AL347" s="10" t="str">
        <f>VLOOKUP(L347,'Offence Database'!$A$7:$D$1360,4, )</f>
        <v>-</v>
      </c>
      <c r="AM347" s="10" t="str">
        <f>VLOOKUP(M347,'Offence Database'!$A$7:$D$1360,4, )</f>
        <v>-</v>
      </c>
      <c r="AN347" s="10" t="str">
        <f>VLOOKUP(N347,'Offence Database'!$A$7:$D$1360,4, )</f>
        <v>-</v>
      </c>
      <c r="AO347" s="10" t="str">
        <f>VLOOKUP(O347,'Offence Database'!$A$7:$D$1360,4, )</f>
        <v>-</v>
      </c>
      <c r="AP347" s="10">
        <f t="shared" ref="AP347:AU347" si="715">IF(AJ347="Non-Compoundable",$AB$1,$AC$1)</f>
        <v>0</v>
      </c>
      <c r="AQ347" s="10">
        <f t="shared" si="715"/>
        <v>0</v>
      </c>
      <c r="AR347" s="10">
        <f t="shared" si="715"/>
        <v>0</v>
      </c>
      <c r="AS347" s="10">
        <f t="shared" si="715"/>
        <v>0</v>
      </c>
      <c r="AT347" s="10">
        <f t="shared" si="715"/>
        <v>0</v>
      </c>
      <c r="AU347" s="10">
        <f t="shared" si="715"/>
        <v>0</v>
      </c>
      <c r="AV347" s="10">
        <f t="shared" si="4"/>
        <v>0</v>
      </c>
      <c r="AW347" s="17" t="str">
        <f t="shared" si="5"/>
        <v>Compoundable</v>
      </c>
      <c r="AX347" s="24"/>
      <c r="AY347" s="26">
        <f t="shared" si="6"/>
        <v>2</v>
      </c>
      <c r="AZ347" s="27">
        <f t="shared" si="7"/>
        <v>60</v>
      </c>
      <c r="BA347" s="28">
        <f t="shared" si="8"/>
        <v>0</v>
      </c>
      <c r="BB347" s="28">
        <f t="shared" ca="1" si="9"/>
        <v>0</v>
      </c>
      <c r="BC347" s="29" t="str">
        <f t="shared" si="10"/>
        <v>YES</v>
      </c>
      <c r="BD347" s="10" t="str">
        <f t="shared" si="11"/>
        <v>YES</v>
      </c>
      <c r="BE347" s="29" t="str">
        <f t="shared" ca="1" si="12"/>
        <v>NO</v>
      </c>
      <c r="BF347" s="29" t="str">
        <f t="shared" ca="1" si="13"/>
        <v>YES</v>
      </c>
      <c r="BG347" s="29" t="str">
        <f t="shared" ca="1" si="14"/>
        <v>YES</v>
      </c>
      <c r="BH347" s="29" t="str">
        <f t="shared" ca="1" si="15"/>
        <v>YES</v>
      </c>
      <c r="BI347" s="10">
        <f t="shared" ca="1" si="16"/>
        <v>1</v>
      </c>
      <c r="BJ347" s="28">
        <f t="shared" si="17"/>
        <v>0</v>
      </c>
      <c r="BK347" s="30">
        <f t="shared" si="18"/>
        <v>0</v>
      </c>
      <c r="BL347" s="31">
        <f t="shared" ca="1" si="19"/>
        <v>-119.72328767123288</v>
      </c>
      <c r="BM347" s="28">
        <f t="shared" si="20"/>
        <v>0</v>
      </c>
      <c r="BN347" s="28">
        <f t="shared" si="21"/>
        <v>0</v>
      </c>
      <c r="BO347" s="30">
        <f t="shared" si="22"/>
        <v>0</v>
      </c>
      <c r="BP347" s="31">
        <f t="shared" ca="1" si="23"/>
        <v>-119.72328767123288</v>
      </c>
      <c r="BQ347" s="32">
        <f t="shared" ca="1" si="24"/>
        <v>119.72328767123288</v>
      </c>
      <c r="BR347" s="32"/>
    </row>
    <row r="348" spans="1:70" ht="12" customHeight="1" x14ac:dyDescent="0.25">
      <c r="A348" s="10">
        <f t="shared" si="25"/>
        <v>347</v>
      </c>
      <c r="B348" s="11"/>
      <c r="C348" s="12"/>
      <c r="D348" s="13"/>
      <c r="E348" s="13"/>
      <c r="F348" s="13"/>
      <c r="G348" s="14"/>
      <c r="H348" s="15"/>
      <c r="I348" s="27"/>
      <c r="J348" s="17"/>
      <c r="K348" s="17"/>
      <c r="L348" s="17"/>
      <c r="M348" s="17"/>
      <c r="N348" s="17"/>
      <c r="O348" s="17"/>
      <c r="P348" s="10" t="str">
        <f>VLOOKUP(J348,'Offence Database'!$A$7:$B$1360,2, )</f>
        <v>-</v>
      </c>
      <c r="Q348" s="10" t="str">
        <f>VLOOKUP(K348,'Offence Database'!$A$7:$B$1360,2, )</f>
        <v>-</v>
      </c>
      <c r="R348" s="10" t="str">
        <f>VLOOKUP(L348,'Offence Database'!$A$7:$B$1360,2, )</f>
        <v>-</v>
      </c>
      <c r="S348" s="10" t="str">
        <f>VLOOKUP(M348,'Offence Database'!$A$7:$B$1360,2, )</f>
        <v>-</v>
      </c>
      <c r="T348" s="10" t="str">
        <f>VLOOKUP(N348,'Offence Database'!$A$7:$B$1360,2, )</f>
        <v>-</v>
      </c>
      <c r="U348" s="10" t="str">
        <f>VLOOKUP(O348,'Offence Database'!$A$7:$B$1360,2, )</f>
        <v>-</v>
      </c>
      <c r="V348" s="10" t="str">
        <f>VLOOKUP(J348,'Offence Database'!$A$7:$C$1360,3, )</f>
        <v>-</v>
      </c>
      <c r="W348" s="10" t="str">
        <f>VLOOKUP(K348,'Offence Database'!$A$7:$C$1360,3, )</f>
        <v>-</v>
      </c>
      <c r="X348" s="10" t="str">
        <f>VLOOKUP(L348,'Offence Database'!$A$7:$C$1360,3, )</f>
        <v>-</v>
      </c>
      <c r="Y348" s="10" t="str">
        <f>VLOOKUP(M348,'Offence Database'!$A$7:$C$1360,3, )</f>
        <v>-</v>
      </c>
      <c r="Z348" s="10" t="str">
        <f>VLOOKUP(N348,'Offence Database'!$A$7:$C$1360,3, )</f>
        <v>-</v>
      </c>
      <c r="AA348" s="10" t="str">
        <f>VLOOKUP(O348,'Offence Database'!$A$7:$C$1360,3, )</f>
        <v>-</v>
      </c>
      <c r="AB348" s="10">
        <f t="shared" ref="AB348:AG348" si="716">IF(V348="Non-Bailable",$AB$1,$AC$1)</f>
        <v>0</v>
      </c>
      <c r="AC348" s="10">
        <f t="shared" si="716"/>
        <v>0</v>
      </c>
      <c r="AD348" s="10">
        <f t="shared" si="716"/>
        <v>0</v>
      </c>
      <c r="AE348" s="10">
        <f t="shared" si="716"/>
        <v>0</v>
      </c>
      <c r="AF348" s="10">
        <f t="shared" si="716"/>
        <v>0</v>
      </c>
      <c r="AG348" s="10">
        <f t="shared" si="716"/>
        <v>0</v>
      </c>
      <c r="AH348" s="10">
        <f t="shared" si="1"/>
        <v>0</v>
      </c>
      <c r="AI348" s="17" t="str">
        <f t="shared" si="2"/>
        <v>Bailable</v>
      </c>
      <c r="AJ348" s="10" t="str">
        <f>VLOOKUP(J348,'Offence Database'!$A$7:$D$1360,4, )</f>
        <v>-</v>
      </c>
      <c r="AK348" s="10" t="str">
        <f>VLOOKUP(K348,'Offence Database'!$A$7:$D$1360,4, )</f>
        <v>-</v>
      </c>
      <c r="AL348" s="10" t="str">
        <f>VLOOKUP(L348,'Offence Database'!$A$7:$D$1360,4, )</f>
        <v>-</v>
      </c>
      <c r="AM348" s="10" t="str">
        <f>VLOOKUP(M348,'Offence Database'!$A$7:$D$1360,4, )</f>
        <v>-</v>
      </c>
      <c r="AN348" s="10" t="str">
        <f>VLOOKUP(N348,'Offence Database'!$A$7:$D$1360,4, )</f>
        <v>-</v>
      </c>
      <c r="AO348" s="10" t="str">
        <f>VLOOKUP(O348,'Offence Database'!$A$7:$D$1360,4, )</f>
        <v>-</v>
      </c>
      <c r="AP348" s="10">
        <f t="shared" ref="AP348:AU348" si="717">IF(AJ348="Non-Compoundable",$AB$1,$AC$1)</f>
        <v>0</v>
      </c>
      <c r="AQ348" s="10">
        <f t="shared" si="717"/>
        <v>0</v>
      </c>
      <c r="AR348" s="10">
        <f t="shared" si="717"/>
        <v>0</v>
      </c>
      <c r="AS348" s="10">
        <f t="shared" si="717"/>
        <v>0</v>
      </c>
      <c r="AT348" s="10">
        <f t="shared" si="717"/>
        <v>0</v>
      </c>
      <c r="AU348" s="10">
        <f t="shared" si="717"/>
        <v>0</v>
      </c>
      <c r="AV348" s="10">
        <f t="shared" si="4"/>
        <v>0</v>
      </c>
      <c r="AW348" s="17" t="str">
        <f t="shared" si="5"/>
        <v>Compoundable</v>
      </c>
      <c r="AX348" s="24"/>
      <c r="AY348" s="26">
        <f t="shared" si="6"/>
        <v>2</v>
      </c>
      <c r="AZ348" s="27">
        <f t="shared" si="7"/>
        <v>60</v>
      </c>
      <c r="BA348" s="28">
        <f t="shared" si="8"/>
        <v>0</v>
      </c>
      <c r="BB348" s="28">
        <f t="shared" ca="1" si="9"/>
        <v>0</v>
      </c>
      <c r="BC348" s="29" t="str">
        <f t="shared" si="10"/>
        <v>YES</v>
      </c>
      <c r="BD348" s="10" t="str">
        <f t="shared" si="11"/>
        <v>YES</v>
      </c>
      <c r="BE348" s="29" t="str">
        <f t="shared" ca="1" si="12"/>
        <v>NO</v>
      </c>
      <c r="BF348" s="29" t="str">
        <f t="shared" ca="1" si="13"/>
        <v>YES</v>
      </c>
      <c r="BG348" s="29" t="str">
        <f t="shared" ca="1" si="14"/>
        <v>YES</v>
      </c>
      <c r="BH348" s="29" t="str">
        <f t="shared" ca="1" si="15"/>
        <v>YES</v>
      </c>
      <c r="BI348" s="10">
        <f t="shared" ca="1" si="16"/>
        <v>1</v>
      </c>
      <c r="BJ348" s="28">
        <f t="shared" si="17"/>
        <v>0</v>
      </c>
      <c r="BK348" s="30">
        <f t="shared" si="18"/>
        <v>0</v>
      </c>
      <c r="BL348" s="31">
        <f t="shared" ca="1" si="19"/>
        <v>-119.72328767123288</v>
      </c>
      <c r="BM348" s="28">
        <f t="shared" si="20"/>
        <v>0</v>
      </c>
      <c r="BN348" s="28">
        <f t="shared" si="21"/>
        <v>0</v>
      </c>
      <c r="BO348" s="30">
        <f t="shared" si="22"/>
        <v>0</v>
      </c>
      <c r="BP348" s="31">
        <f t="shared" ca="1" si="23"/>
        <v>-119.72328767123288</v>
      </c>
      <c r="BQ348" s="32">
        <f t="shared" ca="1" si="24"/>
        <v>119.72328767123288</v>
      </c>
      <c r="BR348" s="32"/>
    </row>
    <row r="349" spans="1:70" ht="12" customHeight="1" x14ac:dyDescent="0.25">
      <c r="A349" s="10">
        <f t="shared" si="25"/>
        <v>348</v>
      </c>
      <c r="B349" s="11"/>
      <c r="C349" s="12"/>
      <c r="D349" s="13"/>
      <c r="E349" s="13"/>
      <c r="F349" s="13"/>
      <c r="G349" s="14"/>
      <c r="H349" s="15"/>
      <c r="I349" s="27"/>
      <c r="J349" s="17"/>
      <c r="K349" s="17"/>
      <c r="L349" s="17"/>
      <c r="M349" s="17"/>
      <c r="N349" s="17"/>
      <c r="O349" s="17"/>
      <c r="P349" s="10" t="str">
        <f>VLOOKUP(J349,'Offence Database'!$A$7:$B$1360,2, )</f>
        <v>-</v>
      </c>
      <c r="Q349" s="10" t="str">
        <f>VLOOKUP(K349,'Offence Database'!$A$7:$B$1360,2, )</f>
        <v>-</v>
      </c>
      <c r="R349" s="10" t="str">
        <f>VLOOKUP(L349,'Offence Database'!$A$7:$B$1360,2, )</f>
        <v>-</v>
      </c>
      <c r="S349" s="10" t="str">
        <f>VLOOKUP(M349,'Offence Database'!$A$7:$B$1360,2, )</f>
        <v>-</v>
      </c>
      <c r="T349" s="10" t="str">
        <f>VLOOKUP(N349,'Offence Database'!$A$7:$B$1360,2, )</f>
        <v>-</v>
      </c>
      <c r="U349" s="10" t="str">
        <f>VLOOKUP(O349,'Offence Database'!$A$7:$B$1360,2, )</f>
        <v>-</v>
      </c>
      <c r="V349" s="10" t="str">
        <f>VLOOKUP(J349,'Offence Database'!$A$7:$C$1360,3, )</f>
        <v>-</v>
      </c>
      <c r="W349" s="10" t="str">
        <f>VLOOKUP(K349,'Offence Database'!$A$7:$C$1360,3, )</f>
        <v>-</v>
      </c>
      <c r="X349" s="10" t="str">
        <f>VLOOKUP(L349,'Offence Database'!$A$7:$C$1360,3, )</f>
        <v>-</v>
      </c>
      <c r="Y349" s="10" t="str">
        <f>VLOOKUP(M349,'Offence Database'!$A$7:$C$1360,3, )</f>
        <v>-</v>
      </c>
      <c r="Z349" s="10" t="str">
        <f>VLOOKUP(N349,'Offence Database'!$A$7:$C$1360,3, )</f>
        <v>-</v>
      </c>
      <c r="AA349" s="10" t="str">
        <f>VLOOKUP(O349,'Offence Database'!$A$7:$C$1360,3, )</f>
        <v>-</v>
      </c>
      <c r="AB349" s="10">
        <f t="shared" ref="AB349:AG349" si="718">IF(V349="Non-Bailable",$AB$1,$AC$1)</f>
        <v>0</v>
      </c>
      <c r="AC349" s="10">
        <f t="shared" si="718"/>
        <v>0</v>
      </c>
      <c r="AD349" s="10">
        <f t="shared" si="718"/>
        <v>0</v>
      </c>
      <c r="AE349" s="10">
        <f t="shared" si="718"/>
        <v>0</v>
      </c>
      <c r="AF349" s="10">
        <f t="shared" si="718"/>
        <v>0</v>
      </c>
      <c r="AG349" s="10">
        <f t="shared" si="718"/>
        <v>0</v>
      </c>
      <c r="AH349" s="10">
        <f t="shared" si="1"/>
        <v>0</v>
      </c>
      <c r="AI349" s="17" t="str">
        <f t="shared" si="2"/>
        <v>Bailable</v>
      </c>
      <c r="AJ349" s="10" t="str">
        <f>VLOOKUP(J349,'Offence Database'!$A$7:$D$1360,4, )</f>
        <v>-</v>
      </c>
      <c r="AK349" s="10" t="str">
        <f>VLOOKUP(K349,'Offence Database'!$A$7:$D$1360,4, )</f>
        <v>-</v>
      </c>
      <c r="AL349" s="10" t="str">
        <f>VLOOKUP(L349,'Offence Database'!$A$7:$D$1360,4, )</f>
        <v>-</v>
      </c>
      <c r="AM349" s="10" t="str">
        <f>VLOOKUP(M349,'Offence Database'!$A$7:$D$1360,4, )</f>
        <v>-</v>
      </c>
      <c r="AN349" s="10" t="str">
        <f>VLOOKUP(N349,'Offence Database'!$A$7:$D$1360,4, )</f>
        <v>-</v>
      </c>
      <c r="AO349" s="10" t="str">
        <f>VLOOKUP(O349,'Offence Database'!$A$7:$D$1360,4, )</f>
        <v>-</v>
      </c>
      <c r="AP349" s="10">
        <f t="shared" ref="AP349:AU349" si="719">IF(AJ349="Non-Compoundable",$AB$1,$AC$1)</f>
        <v>0</v>
      </c>
      <c r="AQ349" s="10">
        <f t="shared" si="719"/>
        <v>0</v>
      </c>
      <c r="AR349" s="10">
        <f t="shared" si="719"/>
        <v>0</v>
      </c>
      <c r="AS349" s="10">
        <f t="shared" si="719"/>
        <v>0</v>
      </c>
      <c r="AT349" s="10">
        <f t="shared" si="719"/>
        <v>0</v>
      </c>
      <c r="AU349" s="10">
        <f t="shared" si="719"/>
        <v>0</v>
      </c>
      <c r="AV349" s="10">
        <f t="shared" si="4"/>
        <v>0</v>
      </c>
      <c r="AW349" s="17" t="str">
        <f t="shared" si="5"/>
        <v>Compoundable</v>
      </c>
      <c r="AX349" s="24"/>
      <c r="AY349" s="26">
        <f t="shared" si="6"/>
        <v>2</v>
      </c>
      <c r="AZ349" s="27">
        <f t="shared" si="7"/>
        <v>60</v>
      </c>
      <c r="BA349" s="28">
        <f t="shared" si="8"/>
        <v>0</v>
      </c>
      <c r="BB349" s="28">
        <f t="shared" ca="1" si="9"/>
        <v>0</v>
      </c>
      <c r="BC349" s="29" t="str">
        <f t="shared" si="10"/>
        <v>YES</v>
      </c>
      <c r="BD349" s="10" t="str">
        <f t="shared" si="11"/>
        <v>YES</v>
      </c>
      <c r="BE349" s="29" t="str">
        <f t="shared" ca="1" si="12"/>
        <v>NO</v>
      </c>
      <c r="BF349" s="29" t="str">
        <f t="shared" ca="1" si="13"/>
        <v>YES</v>
      </c>
      <c r="BG349" s="29" t="str">
        <f t="shared" ca="1" si="14"/>
        <v>YES</v>
      </c>
      <c r="BH349" s="29" t="str">
        <f t="shared" ca="1" si="15"/>
        <v>YES</v>
      </c>
      <c r="BI349" s="10">
        <f t="shared" ca="1" si="16"/>
        <v>1</v>
      </c>
      <c r="BJ349" s="28">
        <f t="shared" si="17"/>
        <v>0</v>
      </c>
      <c r="BK349" s="30">
        <f t="shared" si="18"/>
        <v>0</v>
      </c>
      <c r="BL349" s="31">
        <f t="shared" ca="1" si="19"/>
        <v>-119.72328767123288</v>
      </c>
      <c r="BM349" s="28">
        <f t="shared" si="20"/>
        <v>0</v>
      </c>
      <c r="BN349" s="28">
        <f t="shared" si="21"/>
        <v>0</v>
      </c>
      <c r="BO349" s="30">
        <f t="shared" si="22"/>
        <v>0</v>
      </c>
      <c r="BP349" s="31">
        <f t="shared" ca="1" si="23"/>
        <v>-119.72328767123288</v>
      </c>
      <c r="BQ349" s="32">
        <f t="shared" ca="1" si="24"/>
        <v>119.72328767123288</v>
      </c>
      <c r="BR349" s="32"/>
    </row>
    <row r="350" spans="1:70" ht="12" customHeight="1" x14ac:dyDescent="0.25">
      <c r="A350" s="10">
        <f t="shared" si="25"/>
        <v>349</v>
      </c>
      <c r="B350" s="11"/>
      <c r="C350" s="12"/>
      <c r="D350" s="13"/>
      <c r="E350" s="13"/>
      <c r="F350" s="13"/>
      <c r="G350" s="14"/>
      <c r="H350" s="15"/>
      <c r="I350" s="27"/>
      <c r="J350" s="17"/>
      <c r="K350" s="17"/>
      <c r="L350" s="17"/>
      <c r="M350" s="17"/>
      <c r="N350" s="17"/>
      <c r="O350" s="17"/>
      <c r="P350" s="10" t="str">
        <f>VLOOKUP(J350,'Offence Database'!$A$7:$B$1360,2, )</f>
        <v>-</v>
      </c>
      <c r="Q350" s="10" t="str">
        <f>VLOOKUP(K350,'Offence Database'!$A$7:$B$1360,2, )</f>
        <v>-</v>
      </c>
      <c r="R350" s="10" t="str">
        <f>VLOOKUP(L350,'Offence Database'!$A$7:$B$1360,2, )</f>
        <v>-</v>
      </c>
      <c r="S350" s="10" t="str">
        <f>VLOOKUP(M350,'Offence Database'!$A$7:$B$1360,2, )</f>
        <v>-</v>
      </c>
      <c r="T350" s="10" t="str">
        <f>VLOOKUP(N350,'Offence Database'!$A$7:$B$1360,2, )</f>
        <v>-</v>
      </c>
      <c r="U350" s="10" t="str">
        <f>VLOOKUP(O350,'Offence Database'!$A$7:$B$1360,2, )</f>
        <v>-</v>
      </c>
      <c r="V350" s="10" t="str">
        <f>VLOOKUP(J350,'Offence Database'!$A$7:$C$1360,3, )</f>
        <v>-</v>
      </c>
      <c r="W350" s="10" t="str">
        <f>VLOOKUP(K350,'Offence Database'!$A$7:$C$1360,3, )</f>
        <v>-</v>
      </c>
      <c r="X350" s="10" t="str">
        <f>VLOOKUP(L350,'Offence Database'!$A$7:$C$1360,3, )</f>
        <v>-</v>
      </c>
      <c r="Y350" s="10" t="str">
        <f>VLOOKUP(M350,'Offence Database'!$A$7:$C$1360,3, )</f>
        <v>-</v>
      </c>
      <c r="Z350" s="10" t="str">
        <f>VLOOKUP(N350,'Offence Database'!$A$7:$C$1360,3, )</f>
        <v>-</v>
      </c>
      <c r="AA350" s="10" t="str">
        <f>VLOOKUP(O350,'Offence Database'!$A$7:$C$1360,3, )</f>
        <v>-</v>
      </c>
      <c r="AB350" s="10">
        <f t="shared" ref="AB350:AG350" si="720">IF(V350="Non-Bailable",$AB$1,$AC$1)</f>
        <v>0</v>
      </c>
      <c r="AC350" s="10">
        <f t="shared" si="720"/>
        <v>0</v>
      </c>
      <c r="AD350" s="10">
        <f t="shared" si="720"/>
        <v>0</v>
      </c>
      <c r="AE350" s="10">
        <f t="shared" si="720"/>
        <v>0</v>
      </c>
      <c r="AF350" s="10">
        <f t="shared" si="720"/>
        <v>0</v>
      </c>
      <c r="AG350" s="10">
        <f t="shared" si="720"/>
        <v>0</v>
      </c>
      <c r="AH350" s="10">
        <f t="shared" si="1"/>
        <v>0</v>
      </c>
      <c r="AI350" s="17" t="str">
        <f t="shared" si="2"/>
        <v>Bailable</v>
      </c>
      <c r="AJ350" s="10" t="str">
        <f>VLOOKUP(J350,'Offence Database'!$A$7:$D$1360,4, )</f>
        <v>-</v>
      </c>
      <c r="AK350" s="10" t="str">
        <f>VLOOKUP(K350,'Offence Database'!$A$7:$D$1360,4, )</f>
        <v>-</v>
      </c>
      <c r="AL350" s="10" t="str">
        <f>VLOOKUP(L350,'Offence Database'!$A$7:$D$1360,4, )</f>
        <v>-</v>
      </c>
      <c r="AM350" s="10" t="str">
        <f>VLOOKUP(M350,'Offence Database'!$A$7:$D$1360,4, )</f>
        <v>-</v>
      </c>
      <c r="AN350" s="10" t="str">
        <f>VLOOKUP(N350,'Offence Database'!$A$7:$D$1360,4, )</f>
        <v>-</v>
      </c>
      <c r="AO350" s="10" t="str">
        <f>VLOOKUP(O350,'Offence Database'!$A$7:$D$1360,4, )</f>
        <v>-</v>
      </c>
      <c r="AP350" s="10">
        <f t="shared" ref="AP350:AU350" si="721">IF(AJ350="Non-Compoundable",$AB$1,$AC$1)</f>
        <v>0</v>
      </c>
      <c r="AQ350" s="10">
        <f t="shared" si="721"/>
        <v>0</v>
      </c>
      <c r="AR350" s="10">
        <f t="shared" si="721"/>
        <v>0</v>
      </c>
      <c r="AS350" s="10">
        <f t="shared" si="721"/>
        <v>0</v>
      </c>
      <c r="AT350" s="10">
        <f t="shared" si="721"/>
        <v>0</v>
      </c>
      <c r="AU350" s="10">
        <f t="shared" si="721"/>
        <v>0</v>
      </c>
      <c r="AV350" s="10">
        <f t="shared" si="4"/>
        <v>0</v>
      </c>
      <c r="AW350" s="17" t="str">
        <f t="shared" si="5"/>
        <v>Compoundable</v>
      </c>
      <c r="AX350" s="24"/>
      <c r="AY350" s="26">
        <f t="shared" si="6"/>
        <v>2</v>
      </c>
      <c r="AZ350" s="27">
        <f t="shared" si="7"/>
        <v>60</v>
      </c>
      <c r="BA350" s="28">
        <f t="shared" si="8"/>
        <v>0</v>
      </c>
      <c r="BB350" s="28">
        <f t="shared" ca="1" si="9"/>
        <v>0</v>
      </c>
      <c r="BC350" s="29" t="str">
        <f t="shared" si="10"/>
        <v>YES</v>
      </c>
      <c r="BD350" s="10" t="str">
        <f t="shared" si="11"/>
        <v>YES</v>
      </c>
      <c r="BE350" s="29" t="str">
        <f t="shared" ca="1" si="12"/>
        <v>NO</v>
      </c>
      <c r="BF350" s="29" t="str">
        <f t="shared" ca="1" si="13"/>
        <v>YES</v>
      </c>
      <c r="BG350" s="29" t="str">
        <f t="shared" ca="1" si="14"/>
        <v>YES</v>
      </c>
      <c r="BH350" s="29" t="str">
        <f t="shared" ca="1" si="15"/>
        <v>YES</v>
      </c>
      <c r="BI350" s="10">
        <f t="shared" ca="1" si="16"/>
        <v>1</v>
      </c>
      <c r="BJ350" s="28">
        <f t="shared" si="17"/>
        <v>0</v>
      </c>
      <c r="BK350" s="30">
        <f t="shared" si="18"/>
        <v>0</v>
      </c>
      <c r="BL350" s="31">
        <f t="shared" ca="1" si="19"/>
        <v>-119.72328767123288</v>
      </c>
      <c r="BM350" s="28">
        <f t="shared" si="20"/>
        <v>0</v>
      </c>
      <c r="BN350" s="28">
        <f t="shared" si="21"/>
        <v>0</v>
      </c>
      <c r="BO350" s="30">
        <f t="shared" si="22"/>
        <v>0</v>
      </c>
      <c r="BP350" s="31">
        <f t="shared" ca="1" si="23"/>
        <v>-119.72328767123288</v>
      </c>
      <c r="BQ350" s="32">
        <f t="shared" ca="1" si="24"/>
        <v>119.72328767123288</v>
      </c>
      <c r="BR350" s="32"/>
    </row>
    <row r="351" spans="1:70" ht="12" customHeight="1" x14ac:dyDescent="0.25">
      <c r="A351" s="10">
        <f t="shared" si="25"/>
        <v>350</v>
      </c>
      <c r="B351" s="11"/>
      <c r="C351" s="12"/>
      <c r="D351" s="13"/>
      <c r="E351" s="13"/>
      <c r="F351" s="13"/>
      <c r="G351" s="14"/>
      <c r="H351" s="15"/>
      <c r="I351" s="27"/>
      <c r="J351" s="17"/>
      <c r="K351" s="17"/>
      <c r="L351" s="17"/>
      <c r="M351" s="17"/>
      <c r="N351" s="17"/>
      <c r="O351" s="17"/>
      <c r="P351" s="10" t="str">
        <f>VLOOKUP(J351,'Offence Database'!$A$7:$B$1360,2, )</f>
        <v>-</v>
      </c>
      <c r="Q351" s="10" t="str">
        <f>VLOOKUP(K351,'Offence Database'!$A$7:$B$1360,2, )</f>
        <v>-</v>
      </c>
      <c r="R351" s="10" t="str">
        <f>VLOOKUP(L351,'Offence Database'!$A$7:$B$1360,2, )</f>
        <v>-</v>
      </c>
      <c r="S351" s="10" t="str">
        <f>VLOOKUP(M351,'Offence Database'!$A$7:$B$1360,2, )</f>
        <v>-</v>
      </c>
      <c r="T351" s="10" t="str">
        <f>VLOOKUP(N351,'Offence Database'!$A$7:$B$1360,2, )</f>
        <v>-</v>
      </c>
      <c r="U351" s="10" t="str">
        <f>VLOOKUP(O351,'Offence Database'!$A$7:$B$1360,2, )</f>
        <v>-</v>
      </c>
      <c r="V351" s="10" t="str">
        <f>VLOOKUP(J351,'Offence Database'!$A$7:$C$1360,3, )</f>
        <v>-</v>
      </c>
      <c r="W351" s="10" t="str">
        <f>VLOOKUP(K351,'Offence Database'!$A$7:$C$1360,3, )</f>
        <v>-</v>
      </c>
      <c r="X351" s="10" t="str">
        <f>VLOOKUP(L351,'Offence Database'!$A$7:$C$1360,3, )</f>
        <v>-</v>
      </c>
      <c r="Y351" s="10" t="str">
        <f>VLOOKUP(M351,'Offence Database'!$A$7:$C$1360,3, )</f>
        <v>-</v>
      </c>
      <c r="Z351" s="10" t="str">
        <f>VLOOKUP(N351,'Offence Database'!$A$7:$C$1360,3, )</f>
        <v>-</v>
      </c>
      <c r="AA351" s="10" t="str">
        <f>VLOOKUP(O351,'Offence Database'!$A$7:$C$1360,3, )</f>
        <v>-</v>
      </c>
      <c r="AB351" s="10">
        <f t="shared" ref="AB351:AG351" si="722">IF(V351="Non-Bailable",$AB$1,$AC$1)</f>
        <v>0</v>
      </c>
      <c r="AC351" s="10">
        <f t="shared" si="722"/>
        <v>0</v>
      </c>
      <c r="AD351" s="10">
        <f t="shared" si="722"/>
        <v>0</v>
      </c>
      <c r="AE351" s="10">
        <f t="shared" si="722"/>
        <v>0</v>
      </c>
      <c r="AF351" s="10">
        <f t="shared" si="722"/>
        <v>0</v>
      </c>
      <c r="AG351" s="10">
        <f t="shared" si="722"/>
        <v>0</v>
      </c>
      <c r="AH351" s="10">
        <f t="shared" si="1"/>
        <v>0</v>
      </c>
      <c r="AI351" s="17" t="str">
        <f t="shared" si="2"/>
        <v>Bailable</v>
      </c>
      <c r="AJ351" s="10" t="str">
        <f>VLOOKUP(J351,'Offence Database'!$A$7:$D$1360,4, )</f>
        <v>-</v>
      </c>
      <c r="AK351" s="10" t="str">
        <f>VLOOKUP(K351,'Offence Database'!$A$7:$D$1360,4, )</f>
        <v>-</v>
      </c>
      <c r="AL351" s="10" t="str">
        <f>VLOOKUP(L351,'Offence Database'!$A$7:$D$1360,4, )</f>
        <v>-</v>
      </c>
      <c r="AM351" s="10" t="str">
        <f>VLOOKUP(M351,'Offence Database'!$A$7:$D$1360,4, )</f>
        <v>-</v>
      </c>
      <c r="AN351" s="10" t="str">
        <f>VLOOKUP(N351,'Offence Database'!$A$7:$D$1360,4, )</f>
        <v>-</v>
      </c>
      <c r="AO351" s="10" t="str">
        <f>VLOOKUP(O351,'Offence Database'!$A$7:$D$1360,4, )</f>
        <v>-</v>
      </c>
      <c r="AP351" s="10">
        <f t="shared" ref="AP351:AU351" si="723">IF(AJ351="Non-Compoundable",$AB$1,$AC$1)</f>
        <v>0</v>
      </c>
      <c r="AQ351" s="10">
        <f t="shared" si="723"/>
        <v>0</v>
      </c>
      <c r="AR351" s="10">
        <f t="shared" si="723"/>
        <v>0</v>
      </c>
      <c r="AS351" s="10">
        <f t="shared" si="723"/>
        <v>0</v>
      </c>
      <c r="AT351" s="10">
        <f t="shared" si="723"/>
        <v>0</v>
      </c>
      <c r="AU351" s="10">
        <f t="shared" si="723"/>
        <v>0</v>
      </c>
      <c r="AV351" s="10">
        <f t="shared" si="4"/>
        <v>0</v>
      </c>
      <c r="AW351" s="17" t="str">
        <f t="shared" si="5"/>
        <v>Compoundable</v>
      </c>
      <c r="AX351" s="24"/>
      <c r="AY351" s="26">
        <f t="shared" si="6"/>
        <v>2</v>
      </c>
      <c r="AZ351" s="27">
        <f t="shared" si="7"/>
        <v>60</v>
      </c>
      <c r="BA351" s="28">
        <f t="shared" si="8"/>
        <v>0</v>
      </c>
      <c r="BB351" s="28">
        <f t="shared" ca="1" si="9"/>
        <v>0</v>
      </c>
      <c r="BC351" s="29" t="str">
        <f t="shared" si="10"/>
        <v>YES</v>
      </c>
      <c r="BD351" s="10" t="str">
        <f t="shared" si="11"/>
        <v>YES</v>
      </c>
      <c r="BE351" s="29" t="str">
        <f t="shared" ca="1" si="12"/>
        <v>NO</v>
      </c>
      <c r="BF351" s="29" t="str">
        <f t="shared" ca="1" si="13"/>
        <v>YES</v>
      </c>
      <c r="BG351" s="29" t="str">
        <f t="shared" ca="1" si="14"/>
        <v>YES</v>
      </c>
      <c r="BH351" s="29" t="str">
        <f t="shared" ca="1" si="15"/>
        <v>YES</v>
      </c>
      <c r="BI351" s="10">
        <f t="shared" ca="1" si="16"/>
        <v>1</v>
      </c>
      <c r="BJ351" s="28">
        <f t="shared" si="17"/>
        <v>0</v>
      </c>
      <c r="BK351" s="30">
        <f t="shared" si="18"/>
        <v>0</v>
      </c>
      <c r="BL351" s="31">
        <f t="shared" ca="1" si="19"/>
        <v>-119.72328767123288</v>
      </c>
      <c r="BM351" s="28">
        <f t="shared" si="20"/>
        <v>0</v>
      </c>
      <c r="BN351" s="28">
        <f t="shared" si="21"/>
        <v>0</v>
      </c>
      <c r="BO351" s="30">
        <f t="shared" si="22"/>
        <v>0</v>
      </c>
      <c r="BP351" s="31">
        <f t="shared" ca="1" si="23"/>
        <v>-119.72328767123288</v>
      </c>
      <c r="BQ351" s="32">
        <f t="shared" ca="1" si="24"/>
        <v>119.72328767123288</v>
      </c>
      <c r="BR351" s="32"/>
    </row>
    <row r="352" spans="1:70" ht="12" customHeight="1" x14ac:dyDescent="0.25">
      <c r="A352" s="10">
        <f t="shared" si="25"/>
        <v>351</v>
      </c>
      <c r="B352" s="11"/>
      <c r="C352" s="12"/>
      <c r="D352" s="13"/>
      <c r="E352" s="13"/>
      <c r="F352" s="13"/>
      <c r="G352" s="14"/>
      <c r="H352" s="15"/>
      <c r="I352" s="27"/>
      <c r="J352" s="17"/>
      <c r="K352" s="17"/>
      <c r="L352" s="17"/>
      <c r="M352" s="17"/>
      <c r="N352" s="17"/>
      <c r="O352" s="17"/>
      <c r="P352" s="10" t="str">
        <f>VLOOKUP(J352,'Offence Database'!$A$7:$B$1360,2, )</f>
        <v>-</v>
      </c>
      <c r="Q352" s="10" t="str">
        <f>VLOOKUP(K352,'Offence Database'!$A$7:$B$1360,2, )</f>
        <v>-</v>
      </c>
      <c r="R352" s="10" t="str">
        <f>VLOOKUP(L352,'Offence Database'!$A$7:$B$1360,2, )</f>
        <v>-</v>
      </c>
      <c r="S352" s="10" t="str">
        <f>VLOOKUP(M352,'Offence Database'!$A$7:$B$1360,2, )</f>
        <v>-</v>
      </c>
      <c r="T352" s="10" t="str">
        <f>VLOOKUP(N352,'Offence Database'!$A$7:$B$1360,2, )</f>
        <v>-</v>
      </c>
      <c r="U352" s="10" t="str">
        <f>VLOOKUP(O352,'Offence Database'!$A$7:$B$1360,2, )</f>
        <v>-</v>
      </c>
      <c r="V352" s="10" t="str">
        <f>VLOOKUP(J352,'Offence Database'!$A$7:$C$1360,3, )</f>
        <v>-</v>
      </c>
      <c r="W352" s="10" t="str">
        <f>VLOOKUP(K352,'Offence Database'!$A$7:$C$1360,3, )</f>
        <v>-</v>
      </c>
      <c r="X352" s="10" t="str">
        <f>VLOOKUP(L352,'Offence Database'!$A$7:$C$1360,3, )</f>
        <v>-</v>
      </c>
      <c r="Y352" s="10" t="str">
        <f>VLOOKUP(M352,'Offence Database'!$A$7:$C$1360,3, )</f>
        <v>-</v>
      </c>
      <c r="Z352" s="10" t="str">
        <f>VLOOKUP(N352,'Offence Database'!$A$7:$C$1360,3, )</f>
        <v>-</v>
      </c>
      <c r="AA352" s="10" t="str">
        <f>VLOOKUP(O352,'Offence Database'!$A$7:$C$1360,3, )</f>
        <v>-</v>
      </c>
      <c r="AB352" s="10">
        <f t="shared" ref="AB352:AG352" si="724">IF(V352="Non-Bailable",$AB$1,$AC$1)</f>
        <v>0</v>
      </c>
      <c r="AC352" s="10">
        <f t="shared" si="724"/>
        <v>0</v>
      </c>
      <c r="AD352" s="10">
        <f t="shared" si="724"/>
        <v>0</v>
      </c>
      <c r="AE352" s="10">
        <f t="shared" si="724"/>
        <v>0</v>
      </c>
      <c r="AF352" s="10">
        <f t="shared" si="724"/>
        <v>0</v>
      </c>
      <c r="AG352" s="10">
        <f t="shared" si="724"/>
        <v>0</v>
      </c>
      <c r="AH352" s="10">
        <f t="shared" si="1"/>
        <v>0</v>
      </c>
      <c r="AI352" s="17" t="str">
        <f t="shared" si="2"/>
        <v>Bailable</v>
      </c>
      <c r="AJ352" s="10" t="str">
        <f>VLOOKUP(J352,'Offence Database'!$A$7:$D$1360,4, )</f>
        <v>-</v>
      </c>
      <c r="AK352" s="10" t="str">
        <f>VLOOKUP(K352,'Offence Database'!$A$7:$D$1360,4, )</f>
        <v>-</v>
      </c>
      <c r="AL352" s="10" t="str">
        <f>VLOOKUP(L352,'Offence Database'!$A$7:$D$1360,4, )</f>
        <v>-</v>
      </c>
      <c r="AM352" s="10" t="str">
        <f>VLOOKUP(M352,'Offence Database'!$A$7:$D$1360,4, )</f>
        <v>-</v>
      </c>
      <c r="AN352" s="10" t="str">
        <f>VLOOKUP(N352,'Offence Database'!$A$7:$D$1360,4, )</f>
        <v>-</v>
      </c>
      <c r="AO352" s="10" t="str">
        <f>VLOOKUP(O352,'Offence Database'!$A$7:$D$1360,4, )</f>
        <v>-</v>
      </c>
      <c r="AP352" s="10">
        <f t="shared" ref="AP352:AU352" si="725">IF(AJ352="Non-Compoundable",$AB$1,$AC$1)</f>
        <v>0</v>
      </c>
      <c r="AQ352" s="10">
        <f t="shared" si="725"/>
        <v>0</v>
      </c>
      <c r="AR352" s="10">
        <f t="shared" si="725"/>
        <v>0</v>
      </c>
      <c r="AS352" s="10">
        <f t="shared" si="725"/>
        <v>0</v>
      </c>
      <c r="AT352" s="10">
        <f t="shared" si="725"/>
        <v>0</v>
      </c>
      <c r="AU352" s="10">
        <f t="shared" si="725"/>
        <v>0</v>
      </c>
      <c r="AV352" s="10">
        <f t="shared" si="4"/>
        <v>0</v>
      </c>
      <c r="AW352" s="17" t="str">
        <f t="shared" si="5"/>
        <v>Compoundable</v>
      </c>
      <c r="AX352" s="24"/>
      <c r="AY352" s="26">
        <f t="shared" si="6"/>
        <v>2</v>
      </c>
      <c r="AZ352" s="27">
        <f t="shared" si="7"/>
        <v>60</v>
      </c>
      <c r="BA352" s="28">
        <f t="shared" si="8"/>
        <v>0</v>
      </c>
      <c r="BB352" s="28">
        <f t="shared" ca="1" si="9"/>
        <v>0</v>
      </c>
      <c r="BC352" s="29" t="str">
        <f t="shared" si="10"/>
        <v>YES</v>
      </c>
      <c r="BD352" s="10" t="str">
        <f t="shared" si="11"/>
        <v>YES</v>
      </c>
      <c r="BE352" s="29" t="str">
        <f t="shared" ca="1" si="12"/>
        <v>NO</v>
      </c>
      <c r="BF352" s="29" t="str">
        <f t="shared" ca="1" si="13"/>
        <v>YES</v>
      </c>
      <c r="BG352" s="29" t="str">
        <f t="shared" ca="1" si="14"/>
        <v>YES</v>
      </c>
      <c r="BH352" s="29" t="str">
        <f t="shared" ca="1" si="15"/>
        <v>YES</v>
      </c>
      <c r="BI352" s="10">
        <f t="shared" ca="1" si="16"/>
        <v>1</v>
      </c>
      <c r="BJ352" s="28">
        <f t="shared" si="17"/>
        <v>0</v>
      </c>
      <c r="BK352" s="30">
        <f t="shared" si="18"/>
        <v>0</v>
      </c>
      <c r="BL352" s="31">
        <f t="shared" ca="1" si="19"/>
        <v>-119.72328767123288</v>
      </c>
      <c r="BM352" s="28">
        <f t="shared" si="20"/>
        <v>0</v>
      </c>
      <c r="BN352" s="28">
        <f t="shared" si="21"/>
        <v>0</v>
      </c>
      <c r="BO352" s="30">
        <f t="shared" si="22"/>
        <v>0</v>
      </c>
      <c r="BP352" s="31">
        <f t="shared" ca="1" si="23"/>
        <v>-119.72328767123288</v>
      </c>
      <c r="BQ352" s="32">
        <f t="shared" ca="1" si="24"/>
        <v>119.72328767123288</v>
      </c>
      <c r="BR352" s="32"/>
    </row>
    <row r="353" spans="1:70" ht="12" customHeight="1" x14ac:dyDescent="0.25">
      <c r="A353" s="10">
        <f t="shared" si="25"/>
        <v>352</v>
      </c>
      <c r="B353" s="11"/>
      <c r="C353" s="12"/>
      <c r="D353" s="13"/>
      <c r="E353" s="13"/>
      <c r="F353" s="13"/>
      <c r="G353" s="14"/>
      <c r="H353" s="15"/>
      <c r="I353" s="27"/>
      <c r="J353" s="17"/>
      <c r="K353" s="17"/>
      <c r="L353" s="17"/>
      <c r="M353" s="17"/>
      <c r="N353" s="17"/>
      <c r="O353" s="17"/>
      <c r="P353" s="10" t="str">
        <f>VLOOKUP(J353,'Offence Database'!$A$7:$B$1360,2, )</f>
        <v>-</v>
      </c>
      <c r="Q353" s="10" t="str">
        <f>VLOOKUP(K353,'Offence Database'!$A$7:$B$1360,2, )</f>
        <v>-</v>
      </c>
      <c r="R353" s="10" t="str">
        <f>VLOOKUP(L353,'Offence Database'!$A$7:$B$1360,2, )</f>
        <v>-</v>
      </c>
      <c r="S353" s="10" t="str">
        <f>VLOOKUP(M353,'Offence Database'!$A$7:$B$1360,2, )</f>
        <v>-</v>
      </c>
      <c r="T353" s="10" t="str">
        <f>VLOOKUP(N353,'Offence Database'!$A$7:$B$1360,2, )</f>
        <v>-</v>
      </c>
      <c r="U353" s="10" t="str">
        <f>VLOOKUP(O353,'Offence Database'!$A$7:$B$1360,2, )</f>
        <v>-</v>
      </c>
      <c r="V353" s="10" t="str">
        <f>VLOOKUP(J353,'Offence Database'!$A$7:$C$1360,3, )</f>
        <v>-</v>
      </c>
      <c r="W353" s="10" t="str">
        <f>VLOOKUP(K353,'Offence Database'!$A$7:$C$1360,3, )</f>
        <v>-</v>
      </c>
      <c r="X353" s="10" t="str">
        <f>VLOOKUP(L353,'Offence Database'!$A$7:$C$1360,3, )</f>
        <v>-</v>
      </c>
      <c r="Y353" s="10" t="str">
        <f>VLOOKUP(M353,'Offence Database'!$A$7:$C$1360,3, )</f>
        <v>-</v>
      </c>
      <c r="Z353" s="10" t="str">
        <f>VLOOKUP(N353,'Offence Database'!$A$7:$C$1360,3, )</f>
        <v>-</v>
      </c>
      <c r="AA353" s="10" t="str">
        <f>VLOOKUP(O353,'Offence Database'!$A$7:$C$1360,3, )</f>
        <v>-</v>
      </c>
      <c r="AB353" s="10">
        <f t="shared" ref="AB353:AG353" si="726">IF(V353="Non-Bailable",$AB$1,$AC$1)</f>
        <v>0</v>
      </c>
      <c r="AC353" s="10">
        <f t="shared" si="726"/>
        <v>0</v>
      </c>
      <c r="AD353" s="10">
        <f t="shared" si="726"/>
        <v>0</v>
      </c>
      <c r="AE353" s="10">
        <f t="shared" si="726"/>
        <v>0</v>
      </c>
      <c r="AF353" s="10">
        <f t="shared" si="726"/>
        <v>0</v>
      </c>
      <c r="AG353" s="10">
        <f t="shared" si="726"/>
        <v>0</v>
      </c>
      <c r="AH353" s="10">
        <f t="shared" si="1"/>
        <v>0</v>
      </c>
      <c r="AI353" s="17" t="str">
        <f t="shared" si="2"/>
        <v>Bailable</v>
      </c>
      <c r="AJ353" s="10" t="str">
        <f>VLOOKUP(J353,'Offence Database'!$A$7:$D$1360,4, )</f>
        <v>-</v>
      </c>
      <c r="AK353" s="10" t="str">
        <f>VLOOKUP(K353,'Offence Database'!$A$7:$D$1360,4, )</f>
        <v>-</v>
      </c>
      <c r="AL353" s="10" t="str">
        <f>VLOOKUP(L353,'Offence Database'!$A$7:$D$1360,4, )</f>
        <v>-</v>
      </c>
      <c r="AM353" s="10" t="str">
        <f>VLOOKUP(M353,'Offence Database'!$A$7:$D$1360,4, )</f>
        <v>-</v>
      </c>
      <c r="AN353" s="10" t="str">
        <f>VLOOKUP(N353,'Offence Database'!$A$7:$D$1360,4, )</f>
        <v>-</v>
      </c>
      <c r="AO353" s="10" t="str">
        <f>VLOOKUP(O353,'Offence Database'!$A$7:$D$1360,4, )</f>
        <v>-</v>
      </c>
      <c r="AP353" s="10">
        <f t="shared" ref="AP353:AU353" si="727">IF(AJ353="Non-Compoundable",$AB$1,$AC$1)</f>
        <v>0</v>
      </c>
      <c r="AQ353" s="10">
        <f t="shared" si="727"/>
        <v>0</v>
      </c>
      <c r="AR353" s="10">
        <f t="shared" si="727"/>
        <v>0</v>
      </c>
      <c r="AS353" s="10">
        <f t="shared" si="727"/>
        <v>0</v>
      </c>
      <c r="AT353" s="10">
        <f t="shared" si="727"/>
        <v>0</v>
      </c>
      <c r="AU353" s="10">
        <f t="shared" si="727"/>
        <v>0</v>
      </c>
      <c r="AV353" s="10">
        <f t="shared" si="4"/>
        <v>0</v>
      </c>
      <c r="AW353" s="17" t="str">
        <f t="shared" si="5"/>
        <v>Compoundable</v>
      </c>
      <c r="AX353" s="24"/>
      <c r="AY353" s="26">
        <f t="shared" si="6"/>
        <v>2</v>
      </c>
      <c r="AZ353" s="27">
        <f t="shared" si="7"/>
        <v>60</v>
      </c>
      <c r="BA353" s="28">
        <f t="shared" si="8"/>
        <v>0</v>
      </c>
      <c r="BB353" s="28">
        <f t="shared" ca="1" si="9"/>
        <v>0</v>
      </c>
      <c r="BC353" s="29" t="str">
        <f t="shared" si="10"/>
        <v>YES</v>
      </c>
      <c r="BD353" s="10" t="str">
        <f t="shared" si="11"/>
        <v>YES</v>
      </c>
      <c r="BE353" s="29" t="str">
        <f t="shared" ca="1" si="12"/>
        <v>NO</v>
      </c>
      <c r="BF353" s="29" t="str">
        <f t="shared" ca="1" si="13"/>
        <v>YES</v>
      </c>
      <c r="BG353" s="29" t="str">
        <f t="shared" ca="1" si="14"/>
        <v>YES</v>
      </c>
      <c r="BH353" s="29" t="str">
        <f t="shared" ca="1" si="15"/>
        <v>YES</v>
      </c>
      <c r="BI353" s="10">
        <f t="shared" ca="1" si="16"/>
        <v>1</v>
      </c>
      <c r="BJ353" s="28">
        <f t="shared" si="17"/>
        <v>0</v>
      </c>
      <c r="BK353" s="30">
        <f t="shared" si="18"/>
        <v>0</v>
      </c>
      <c r="BL353" s="31">
        <f t="shared" ca="1" si="19"/>
        <v>-119.72328767123288</v>
      </c>
      <c r="BM353" s="28">
        <f t="shared" si="20"/>
        <v>0</v>
      </c>
      <c r="BN353" s="28">
        <f t="shared" si="21"/>
        <v>0</v>
      </c>
      <c r="BO353" s="30">
        <f t="shared" si="22"/>
        <v>0</v>
      </c>
      <c r="BP353" s="31">
        <f t="shared" ca="1" si="23"/>
        <v>-119.72328767123288</v>
      </c>
      <c r="BQ353" s="32">
        <f t="shared" ca="1" si="24"/>
        <v>119.72328767123288</v>
      </c>
      <c r="BR353" s="32"/>
    </row>
    <row r="354" spans="1:70" ht="12" customHeight="1" x14ac:dyDescent="0.25">
      <c r="A354" s="10">
        <f t="shared" si="25"/>
        <v>353</v>
      </c>
      <c r="B354" s="11"/>
      <c r="C354" s="12"/>
      <c r="D354" s="13"/>
      <c r="E354" s="13"/>
      <c r="F354" s="13"/>
      <c r="G354" s="14"/>
      <c r="H354" s="15"/>
      <c r="I354" s="27"/>
      <c r="J354" s="17"/>
      <c r="K354" s="17"/>
      <c r="L354" s="17"/>
      <c r="M354" s="17"/>
      <c r="N354" s="17"/>
      <c r="O354" s="17"/>
      <c r="P354" s="10" t="str">
        <f>VLOOKUP(J354,'Offence Database'!$A$7:$B$1360,2, )</f>
        <v>-</v>
      </c>
      <c r="Q354" s="10" t="str">
        <f>VLOOKUP(K354,'Offence Database'!$A$7:$B$1360,2, )</f>
        <v>-</v>
      </c>
      <c r="R354" s="10" t="str">
        <f>VLOOKUP(L354,'Offence Database'!$A$7:$B$1360,2, )</f>
        <v>-</v>
      </c>
      <c r="S354" s="10" t="str">
        <f>VLOOKUP(M354,'Offence Database'!$A$7:$B$1360,2, )</f>
        <v>-</v>
      </c>
      <c r="T354" s="10" t="str">
        <f>VLOOKUP(N354,'Offence Database'!$A$7:$B$1360,2, )</f>
        <v>-</v>
      </c>
      <c r="U354" s="10" t="str">
        <f>VLOOKUP(O354,'Offence Database'!$A$7:$B$1360,2, )</f>
        <v>-</v>
      </c>
      <c r="V354" s="10" t="str">
        <f>VLOOKUP(J354,'Offence Database'!$A$7:$C$1360,3, )</f>
        <v>-</v>
      </c>
      <c r="W354" s="10" t="str">
        <f>VLOOKUP(K354,'Offence Database'!$A$7:$C$1360,3, )</f>
        <v>-</v>
      </c>
      <c r="X354" s="10" t="str">
        <f>VLOOKUP(L354,'Offence Database'!$A$7:$C$1360,3, )</f>
        <v>-</v>
      </c>
      <c r="Y354" s="10" t="str">
        <f>VLOOKUP(M354,'Offence Database'!$A$7:$C$1360,3, )</f>
        <v>-</v>
      </c>
      <c r="Z354" s="10" t="str">
        <f>VLOOKUP(N354,'Offence Database'!$A$7:$C$1360,3, )</f>
        <v>-</v>
      </c>
      <c r="AA354" s="10" t="str">
        <f>VLOOKUP(O354,'Offence Database'!$A$7:$C$1360,3, )</f>
        <v>-</v>
      </c>
      <c r="AB354" s="10">
        <f t="shared" ref="AB354:AG354" si="728">IF(V354="Non-Bailable",$AB$1,$AC$1)</f>
        <v>0</v>
      </c>
      <c r="AC354" s="10">
        <f t="shared" si="728"/>
        <v>0</v>
      </c>
      <c r="AD354" s="10">
        <f t="shared" si="728"/>
        <v>0</v>
      </c>
      <c r="AE354" s="10">
        <f t="shared" si="728"/>
        <v>0</v>
      </c>
      <c r="AF354" s="10">
        <f t="shared" si="728"/>
        <v>0</v>
      </c>
      <c r="AG354" s="10">
        <f t="shared" si="728"/>
        <v>0</v>
      </c>
      <c r="AH354" s="10">
        <f t="shared" si="1"/>
        <v>0</v>
      </c>
      <c r="AI354" s="17" t="str">
        <f t="shared" si="2"/>
        <v>Bailable</v>
      </c>
      <c r="AJ354" s="10" t="str">
        <f>VLOOKUP(J354,'Offence Database'!$A$7:$D$1360,4, )</f>
        <v>-</v>
      </c>
      <c r="AK354" s="10" t="str">
        <f>VLOOKUP(K354,'Offence Database'!$A$7:$D$1360,4, )</f>
        <v>-</v>
      </c>
      <c r="AL354" s="10" t="str">
        <f>VLOOKUP(L354,'Offence Database'!$A$7:$D$1360,4, )</f>
        <v>-</v>
      </c>
      <c r="AM354" s="10" t="str">
        <f>VLOOKUP(M354,'Offence Database'!$A$7:$D$1360,4, )</f>
        <v>-</v>
      </c>
      <c r="AN354" s="10" t="str">
        <f>VLOOKUP(N354,'Offence Database'!$A$7:$D$1360,4, )</f>
        <v>-</v>
      </c>
      <c r="AO354" s="10" t="str">
        <f>VLOOKUP(O354,'Offence Database'!$A$7:$D$1360,4, )</f>
        <v>-</v>
      </c>
      <c r="AP354" s="10">
        <f t="shared" ref="AP354:AU354" si="729">IF(AJ354="Non-Compoundable",$AB$1,$AC$1)</f>
        <v>0</v>
      </c>
      <c r="AQ354" s="10">
        <f t="shared" si="729"/>
        <v>0</v>
      </c>
      <c r="AR354" s="10">
        <f t="shared" si="729"/>
        <v>0</v>
      </c>
      <c r="AS354" s="10">
        <f t="shared" si="729"/>
        <v>0</v>
      </c>
      <c r="AT354" s="10">
        <f t="shared" si="729"/>
        <v>0</v>
      </c>
      <c r="AU354" s="10">
        <f t="shared" si="729"/>
        <v>0</v>
      </c>
      <c r="AV354" s="10">
        <f t="shared" si="4"/>
        <v>0</v>
      </c>
      <c r="AW354" s="17" t="str">
        <f t="shared" si="5"/>
        <v>Compoundable</v>
      </c>
      <c r="AX354" s="24"/>
      <c r="AY354" s="26">
        <f t="shared" si="6"/>
        <v>2</v>
      </c>
      <c r="AZ354" s="27">
        <f t="shared" si="7"/>
        <v>60</v>
      </c>
      <c r="BA354" s="28">
        <f t="shared" si="8"/>
        <v>0</v>
      </c>
      <c r="BB354" s="28">
        <f t="shared" ca="1" si="9"/>
        <v>0</v>
      </c>
      <c r="BC354" s="29" t="str">
        <f t="shared" si="10"/>
        <v>YES</v>
      </c>
      <c r="BD354" s="10" t="str">
        <f t="shared" si="11"/>
        <v>YES</v>
      </c>
      <c r="BE354" s="29" t="str">
        <f t="shared" ca="1" si="12"/>
        <v>NO</v>
      </c>
      <c r="BF354" s="29" t="str">
        <f t="shared" ca="1" si="13"/>
        <v>YES</v>
      </c>
      <c r="BG354" s="29" t="str">
        <f t="shared" ca="1" si="14"/>
        <v>YES</v>
      </c>
      <c r="BH354" s="29" t="str">
        <f t="shared" ca="1" si="15"/>
        <v>YES</v>
      </c>
      <c r="BI354" s="10">
        <f t="shared" ca="1" si="16"/>
        <v>1</v>
      </c>
      <c r="BJ354" s="28">
        <f t="shared" si="17"/>
        <v>0</v>
      </c>
      <c r="BK354" s="30">
        <f t="shared" si="18"/>
        <v>0</v>
      </c>
      <c r="BL354" s="31">
        <f t="shared" ca="1" si="19"/>
        <v>-119.72328767123288</v>
      </c>
      <c r="BM354" s="28">
        <f t="shared" si="20"/>
        <v>0</v>
      </c>
      <c r="BN354" s="28">
        <f t="shared" si="21"/>
        <v>0</v>
      </c>
      <c r="BO354" s="30">
        <f t="shared" si="22"/>
        <v>0</v>
      </c>
      <c r="BP354" s="31">
        <f t="shared" ca="1" si="23"/>
        <v>-119.72328767123288</v>
      </c>
      <c r="BQ354" s="32">
        <f t="shared" ca="1" si="24"/>
        <v>119.72328767123288</v>
      </c>
      <c r="BR354" s="32"/>
    </row>
    <row r="355" spans="1:70" ht="12" customHeight="1" x14ac:dyDescent="0.25">
      <c r="A355" s="10">
        <f t="shared" si="25"/>
        <v>354</v>
      </c>
      <c r="B355" s="11"/>
      <c r="C355" s="12"/>
      <c r="D355" s="13"/>
      <c r="E355" s="13"/>
      <c r="F355" s="13"/>
      <c r="G355" s="14"/>
      <c r="H355" s="15"/>
      <c r="I355" s="27"/>
      <c r="J355" s="17"/>
      <c r="K355" s="17"/>
      <c r="L355" s="17"/>
      <c r="M355" s="17"/>
      <c r="N355" s="17"/>
      <c r="O355" s="17"/>
      <c r="P355" s="10" t="str">
        <f>VLOOKUP(J355,'Offence Database'!$A$7:$B$1360,2, )</f>
        <v>-</v>
      </c>
      <c r="Q355" s="10" t="str">
        <f>VLOOKUP(K355,'Offence Database'!$A$7:$B$1360,2, )</f>
        <v>-</v>
      </c>
      <c r="R355" s="10" t="str">
        <f>VLOOKUP(L355,'Offence Database'!$A$7:$B$1360,2, )</f>
        <v>-</v>
      </c>
      <c r="S355" s="10" t="str">
        <f>VLOOKUP(M355,'Offence Database'!$A$7:$B$1360,2, )</f>
        <v>-</v>
      </c>
      <c r="T355" s="10" t="str">
        <f>VLOOKUP(N355,'Offence Database'!$A$7:$B$1360,2, )</f>
        <v>-</v>
      </c>
      <c r="U355" s="10" t="str">
        <f>VLOOKUP(O355,'Offence Database'!$A$7:$B$1360,2, )</f>
        <v>-</v>
      </c>
      <c r="V355" s="10" t="str">
        <f>VLOOKUP(J355,'Offence Database'!$A$7:$C$1360,3, )</f>
        <v>-</v>
      </c>
      <c r="W355" s="10" t="str">
        <f>VLOOKUP(K355,'Offence Database'!$A$7:$C$1360,3, )</f>
        <v>-</v>
      </c>
      <c r="X355" s="10" t="str">
        <f>VLOOKUP(L355,'Offence Database'!$A$7:$C$1360,3, )</f>
        <v>-</v>
      </c>
      <c r="Y355" s="10" t="str">
        <f>VLOOKUP(M355,'Offence Database'!$A$7:$C$1360,3, )</f>
        <v>-</v>
      </c>
      <c r="Z355" s="10" t="str">
        <f>VLOOKUP(N355,'Offence Database'!$A$7:$C$1360,3, )</f>
        <v>-</v>
      </c>
      <c r="AA355" s="10" t="str">
        <f>VLOOKUP(O355,'Offence Database'!$A$7:$C$1360,3, )</f>
        <v>-</v>
      </c>
      <c r="AB355" s="10">
        <f t="shared" ref="AB355:AG355" si="730">IF(V355="Non-Bailable",$AB$1,$AC$1)</f>
        <v>0</v>
      </c>
      <c r="AC355" s="10">
        <f t="shared" si="730"/>
        <v>0</v>
      </c>
      <c r="AD355" s="10">
        <f t="shared" si="730"/>
        <v>0</v>
      </c>
      <c r="AE355" s="10">
        <f t="shared" si="730"/>
        <v>0</v>
      </c>
      <c r="AF355" s="10">
        <f t="shared" si="730"/>
        <v>0</v>
      </c>
      <c r="AG355" s="10">
        <f t="shared" si="730"/>
        <v>0</v>
      </c>
      <c r="AH355" s="10">
        <f t="shared" si="1"/>
        <v>0</v>
      </c>
      <c r="AI355" s="17" t="str">
        <f t="shared" si="2"/>
        <v>Bailable</v>
      </c>
      <c r="AJ355" s="10" t="str">
        <f>VLOOKUP(J355,'Offence Database'!$A$7:$D$1360,4, )</f>
        <v>-</v>
      </c>
      <c r="AK355" s="10" t="str">
        <f>VLOOKUP(K355,'Offence Database'!$A$7:$D$1360,4, )</f>
        <v>-</v>
      </c>
      <c r="AL355" s="10" t="str">
        <f>VLOOKUP(L355,'Offence Database'!$A$7:$D$1360,4, )</f>
        <v>-</v>
      </c>
      <c r="AM355" s="10" t="str">
        <f>VLOOKUP(M355,'Offence Database'!$A$7:$D$1360,4, )</f>
        <v>-</v>
      </c>
      <c r="AN355" s="10" t="str">
        <f>VLOOKUP(N355,'Offence Database'!$A$7:$D$1360,4, )</f>
        <v>-</v>
      </c>
      <c r="AO355" s="10" t="str">
        <f>VLOOKUP(O355,'Offence Database'!$A$7:$D$1360,4, )</f>
        <v>-</v>
      </c>
      <c r="AP355" s="10">
        <f t="shared" ref="AP355:AU355" si="731">IF(AJ355="Non-Compoundable",$AB$1,$AC$1)</f>
        <v>0</v>
      </c>
      <c r="AQ355" s="10">
        <f t="shared" si="731"/>
        <v>0</v>
      </c>
      <c r="AR355" s="10">
        <f t="shared" si="731"/>
        <v>0</v>
      </c>
      <c r="AS355" s="10">
        <f t="shared" si="731"/>
        <v>0</v>
      </c>
      <c r="AT355" s="10">
        <f t="shared" si="731"/>
        <v>0</v>
      </c>
      <c r="AU355" s="10">
        <f t="shared" si="731"/>
        <v>0</v>
      </c>
      <c r="AV355" s="10">
        <f t="shared" si="4"/>
        <v>0</v>
      </c>
      <c r="AW355" s="17" t="str">
        <f t="shared" si="5"/>
        <v>Compoundable</v>
      </c>
      <c r="AX355" s="24"/>
      <c r="AY355" s="26">
        <f t="shared" si="6"/>
        <v>2</v>
      </c>
      <c r="AZ355" s="27">
        <f t="shared" si="7"/>
        <v>60</v>
      </c>
      <c r="BA355" s="28">
        <f t="shared" si="8"/>
        <v>0</v>
      </c>
      <c r="BB355" s="28">
        <f t="shared" ca="1" si="9"/>
        <v>0</v>
      </c>
      <c r="BC355" s="29" t="str">
        <f t="shared" si="10"/>
        <v>YES</v>
      </c>
      <c r="BD355" s="10" t="str">
        <f t="shared" si="11"/>
        <v>YES</v>
      </c>
      <c r="BE355" s="29" t="str">
        <f t="shared" ca="1" si="12"/>
        <v>NO</v>
      </c>
      <c r="BF355" s="29" t="str">
        <f t="shared" ca="1" si="13"/>
        <v>YES</v>
      </c>
      <c r="BG355" s="29" t="str">
        <f t="shared" ca="1" si="14"/>
        <v>YES</v>
      </c>
      <c r="BH355" s="29" t="str">
        <f t="shared" ca="1" si="15"/>
        <v>YES</v>
      </c>
      <c r="BI355" s="10">
        <f t="shared" ca="1" si="16"/>
        <v>1</v>
      </c>
      <c r="BJ355" s="28">
        <f t="shared" si="17"/>
        <v>0</v>
      </c>
      <c r="BK355" s="30">
        <f t="shared" si="18"/>
        <v>0</v>
      </c>
      <c r="BL355" s="31">
        <f t="shared" ca="1" si="19"/>
        <v>-119.72328767123288</v>
      </c>
      <c r="BM355" s="28">
        <f t="shared" si="20"/>
        <v>0</v>
      </c>
      <c r="BN355" s="28">
        <f t="shared" si="21"/>
        <v>0</v>
      </c>
      <c r="BO355" s="30">
        <f t="shared" si="22"/>
        <v>0</v>
      </c>
      <c r="BP355" s="31">
        <f t="shared" ca="1" si="23"/>
        <v>-119.72328767123288</v>
      </c>
      <c r="BQ355" s="32">
        <f t="shared" ca="1" si="24"/>
        <v>119.72328767123288</v>
      </c>
      <c r="BR355" s="32"/>
    </row>
    <row r="356" spans="1:70" ht="12" customHeight="1" x14ac:dyDescent="0.25">
      <c r="A356" s="10">
        <f t="shared" si="25"/>
        <v>355</v>
      </c>
      <c r="B356" s="11"/>
      <c r="C356" s="12"/>
      <c r="D356" s="13"/>
      <c r="E356" s="13"/>
      <c r="F356" s="13"/>
      <c r="G356" s="14"/>
      <c r="H356" s="15"/>
      <c r="I356" s="27"/>
      <c r="J356" s="17"/>
      <c r="K356" s="17"/>
      <c r="L356" s="17"/>
      <c r="M356" s="17"/>
      <c r="N356" s="17"/>
      <c r="O356" s="17"/>
      <c r="P356" s="10" t="str">
        <f>VLOOKUP(J356,'Offence Database'!$A$7:$B$1360,2, )</f>
        <v>-</v>
      </c>
      <c r="Q356" s="10" t="str">
        <f>VLOOKUP(K356,'Offence Database'!$A$7:$B$1360,2, )</f>
        <v>-</v>
      </c>
      <c r="R356" s="10" t="str">
        <f>VLOOKUP(L356,'Offence Database'!$A$7:$B$1360,2, )</f>
        <v>-</v>
      </c>
      <c r="S356" s="10" t="str">
        <f>VLOOKUP(M356,'Offence Database'!$A$7:$B$1360,2, )</f>
        <v>-</v>
      </c>
      <c r="T356" s="10" t="str">
        <f>VLOOKUP(N356,'Offence Database'!$A$7:$B$1360,2, )</f>
        <v>-</v>
      </c>
      <c r="U356" s="10" t="str">
        <f>VLOOKUP(O356,'Offence Database'!$A$7:$B$1360,2, )</f>
        <v>-</v>
      </c>
      <c r="V356" s="10" t="str">
        <f>VLOOKUP(J356,'Offence Database'!$A$7:$C$1360,3, )</f>
        <v>-</v>
      </c>
      <c r="W356" s="10" t="str">
        <f>VLOOKUP(K356,'Offence Database'!$A$7:$C$1360,3, )</f>
        <v>-</v>
      </c>
      <c r="X356" s="10" t="str">
        <f>VLOOKUP(L356,'Offence Database'!$A$7:$C$1360,3, )</f>
        <v>-</v>
      </c>
      <c r="Y356" s="10" t="str">
        <f>VLOOKUP(M356,'Offence Database'!$A$7:$C$1360,3, )</f>
        <v>-</v>
      </c>
      <c r="Z356" s="10" t="str">
        <f>VLOOKUP(N356,'Offence Database'!$A$7:$C$1360,3, )</f>
        <v>-</v>
      </c>
      <c r="AA356" s="10" t="str">
        <f>VLOOKUP(O356,'Offence Database'!$A$7:$C$1360,3, )</f>
        <v>-</v>
      </c>
      <c r="AB356" s="10">
        <f t="shared" ref="AB356:AG356" si="732">IF(V356="Non-Bailable",$AB$1,$AC$1)</f>
        <v>0</v>
      </c>
      <c r="AC356" s="10">
        <f t="shared" si="732"/>
        <v>0</v>
      </c>
      <c r="AD356" s="10">
        <f t="shared" si="732"/>
        <v>0</v>
      </c>
      <c r="AE356" s="10">
        <f t="shared" si="732"/>
        <v>0</v>
      </c>
      <c r="AF356" s="10">
        <f t="shared" si="732"/>
        <v>0</v>
      </c>
      <c r="AG356" s="10">
        <f t="shared" si="732"/>
        <v>0</v>
      </c>
      <c r="AH356" s="10">
        <f t="shared" si="1"/>
        <v>0</v>
      </c>
      <c r="AI356" s="17" t="str">
        <f t="shared" si="2"/>
        <v>Bailable</v>
      </c>
      <c r="AJ356" s="10" t="str">
        <f>VLOOKUP(J356,'Offence Database'!$A$7:$D$1360,4, )</f>
        <v>-</v>
      </c>
      <c r="AK356" s="10" t="str">
        <f>VLOOKUP(K356,'Offence Database'!$A$7:$D$1360,4, )</f>
        <v>-</v>
      </c>
      <c r="AL356" s="10" t="str">
        <f>VLOOKUP(L356,'Offence Database'!$A$7:$D$1360,4, )</f>
        <v>-</v>
      </c>
      <c r="AM356" s="10" t="str">
        <f>VLOOKUP(M356,'Offence Database'!$A$7:$D$1360,4, )</f>
        <v>-</v>
      </c>
      <c r="AN356" s="10" t="str">
        <f>VLOOKUP(N356,'Offence Database'!$A$7:$D$1360,4, )</f>
        <v>-</v>
      </c>
      <c r="AO356" s="10" t="str">
        <f>VLOOKUP(O356,'Offence Database'!$A$7:$D$1360,4, )</f>
        <v>-</v>
      </c>
      <c r="AP356" s="10">
        <f t="shared" ref="AP356:AU356" si="733">IF(AJ356="Non-Compoundable",$AB$1,$AC$1)</f>
        <v>0</v>
      </c>
      <c r="AQ356" s="10">
        <f t="shared" si="733"/>
        <v>0</v>
      </c>
      <c r="AR356" s="10">
        <f t="shared" si="733"/>
        <v>0</v>
      </c>
      <c r="AS356" s="10">
        <f t="shared" si="733"/>
        <v>0</v>
      </c>
      <c r="AT356" s="10">
        <f t="shared" si="733"/>
        <v>0</v>
      </c>
      <c r="AU356" s="10">
        <f t="shared" si="733"/>
        <v>0</v>
      </c>
      <c r="AV356" s="10">
        <f t="shared" si="4"/>
        <v>0</v>
      </c>
      <c r="AW356" s="17" t="str">
        <f t="shared" si="5"/>
        <v>Compoundable</v>
      </c>
      <c r="AX356" s="24"/>
      <c r="AY356" s="26">
        <f t="shared" si="6"/>
        <v>2</v>
      </c>
      <c r="AZ356" s="27">
        <f t="shared" si="7"/>
        <v>60</v>
      </c>
      <c r="BA356" s="28">
        <f t="shared" si="8"/>
        <v>0</v>
      </c>
      <c r="BB356" s="28">
        <f t="shared" ca="1" si="9"/>
        <v>0</v>
      </c>
      <c r="BC356" s="29" t="str">
        <f t="shared" si="10"/>
        <v>YES</v>
      </c>
      <c r="BD356" s="10" t="str">
        <f t="shared" si="11"/>
        <v>YES</v>
      </c>
      <c r="BE356" s="29" t="str">
        <f t="shared" ca="1" si="12"/>
        <v>NO</v>
      </c>
      <c r="BF356" s="29" t="str">
        <f t="shared" ca="1" si="13"/>
        <v>YES</v>
      </c>
      <c r="BG356" s="29" t="str">
        <f t="shared" ca="1" si="14"/>
        <v>YES</v>
      </c>
      <c r="BH356" s="29" t="str">
        <f t="shared" ca="1" si="15"/>
        <v>YES</v>
      </c>
      <c r="BI356" s="10">
        <f t="shared" ca="1" si="16"/>
        <v>1</v>
      </c>
      <c r="BJ356" s="28">
        <f t="shared" si="17"/>
        <v>0</v>
      </c>
      <c r="BK356" s="30">
        <f t="shared" si="18"/>
        <v>0</v>
      </c>
      <c r="BL356" s="31">
        <f t="shared" ca="1" si="19"/>
        <v>-119.72328767123288</v>
      </c>
      <c r="BM356" s="28">
        <f t="shared" si="20"/>
        <v>0</v>
      </c>
      <c r="BN356" s="28">
        <f t="shared" si="21"/>
        <v>0</v>
      </c>
      <c r="BO356" s="30">
        <f t="shared" si="22"/>
        <v>0</v>
      </c>
      <c r="BP356" s="31">
        <f t="shared" ca="1" si="23"/>
        <v>-119.72328767123288</v>
      </c>
      <c r="BQ356" s="32">
        <f t="shared" ca="1" si="24"/>
        <v>119.72328767123288</v>
      </c>
      <c r="BR356" s="32"/>
    </row>
    <row r="357" spans="1:70" ht="12" customHeight="1" x14ac:dyDescent="0.25">
      <c r="A357" s="10">
        <f t="shared" si="25"/>
        <v>356</v>
      </c>
      <c r="B357" s="11"/>
      <c r="C357" s="12"/>
      <c r="D357" s="13"/>
      <c r="E357" s="13"/>
      <c r="F357" s="13"/>
      <c r="G357" s="14"/>
      <c r="H357" s="15"/>
      <c r="I357" s="27"/>
      <c r="J357" s="17"/>
      <c r="K357" s="17"/>
      <c r="L357" s="17"/>
      <c r="M357" s="17"/>
      <c r="N357" s="17"/>
      <c r="O357" s="17"/>
      <c r="P357" s="10" t="str">
        <f>VLOOKUP(J357,'Offence Database'!$A$7:$B$1360,2, )</f>
        <v>-</v>
      </c>
      <c r="Q357" s="10" t="str">
        <f>VLOOKUP(K357,'Offence Database'!$A$7:$B$1360,2, )</f>
        <v>-</v>
      </c>
      <c r="R357" s="10" t="str">
        <f>VLOOKUP(L357,'Offence Database'!$A$7:$B$1360,2, )</f>
        <v>-</v>
      </c>
      <c r="S357" s="10" t="str">
        <f>VLOOKUP(M357,'Offence Database'!$A$7:$B$1360,2, )</f>
        <v>-</v>
      </c>
      <c r="T357" s="10" t="str">
        <f>VLOOKUP(N357,'Offence Database'!$A$7:$B$1360,2, )</f>
        <v>-</v>
      </c>
      <c r="U357" s="10" t="str">
        <f>VLOOKUP(O357,'Offence Database'!$A$7:$B$1360,2, )</f>
        <v>-</v>
      </c>
      <c r="V357" s="10" t="str">
        <f>VLOOKUP(J357,'Offence Database'!$A$7:$C$1360,3, )</f>
        <v>-</v>
      </c>
      <c r="W357" s="10" t="str">
        <f>VLOOKUP(K357,'Offence Database'!$A$7:$C$1360,3, )</f>
        <v>-</v>
      </c>
      <c r="X357" s="10" t="str">
        <f>VLOOKUP(L357,'Offence Database'!$A$7:$C$1360,3, )</f>
        <v>-</v>
      </c>
      <c r="Y357" s="10" t="str">
        <f>VLOOKUP(M357,'Offence Database'!$A$7:$C$1360,3, )</f>
        <v>-</v>
      </c>
      <c r="Z357" s="10" t="str">
        <f>VLOOKUP(N357,'Offence Database'!$A$7:$C$1360,3, )</f>
        <v>-</v>
      </c>
      <c r="AA357" s="10" t="str">
        <f>VLOOKUP(O357,'Offence Database'!$A$7:$C$1360,3, )</f>
        <v>-</v>
      </c>
      <c r="AB357" s="10">
        <f t="shared" ref="AB357:AG357" si="734">IF(V357="Non-Bailable",$AB$1,$AC$1)</f>
        <v>0</v>
      </c>
      <c r="AC357" s="10">
        <f t="shared" si="734"/>
        <v>0</v>
      </c>
      <c r="AD357" s="10">
        <f t="shared" si="734"/>
        <v>0</v>
      </c>
      <c r="AE357" s="10">
        <f t="shared" si="734"/>
        <v>0</v>
      </c>
      <c r="AF357" s="10">
        <f t="shared" si="734"/>
        <v>0</v>
      </c>
      <c r="AG357" s="10">
        <f t="shared" si="734"/>
        <v>0</v>
      </c>
      <c r="AH357" s="10">
        <f t="shared" si="1"/>
        <v>0</v>
      </c>
      <c r="AI357" s="17" t="str">
        <f t="shared" si="2"/>
        <v>Bailable</v>
      </c>
      <c r="AJ357" s="10" t="str">
        <f>VLOOKUP(J357,'Offence Database'!$A$7:$D$1360,4, )</f>
        <v>-</v>
      </c>
      <c r="AK357" s="10" t="str">
        <f>VLOOKUP(K357,'Offence Database'!$A$7:$D$1360,4, )</f>
        <v>-</v>
      </c>
      <c r="AL357" s="10" t="str">
        <f>VLOOKUP(L357,'Offence Database'!$A$7:$D$1360,4, )</f>
        <v>-</v>
      </c>
      <c r="AM357" s="10" t="str">
        <f>VLOOKUP(M357,'Offence Database'!$A$7:$D$1360,4, )</f>
        <v>-</v>
      </c>
      <c r="AN357" s="10" t="str">
        <f>VLOOKUP(N357,'Offence Database'!$A$7:$D$1360,4, )</f>
        <v>-</v>
      </c>
      <c r="AO357" s="10" t="str">
        <f>VLOOKUP(O357,'Offence Database'!$A$7:$D$1360,4, )</f>
        <v>-</v>
      </c>
      <c r="AP357" s="10">
        <f t="shared" ref="AP357:AU357" si="735">IF(AJ357="Non-Compoundable",$AB$1,$AC$1)</f>
        <v>0</v>
      </c>
      <c r="AQ357" s="10">
        <f t="shared" si="735"/>
        <v>0</v>
      </c>
      <c r="AR357" s="10">
        <f t="shared" si="735"/>
        <v>0</v>
      </c>
      <c r="AS357" s="10">
        <f t="shared" si="735"/>
        <v>0</v>
      </c>
      <c r="AT357" s="10">
        <f t="shared" si="735"/>
        <v>0</v>
      </c>
      <c r="AU357" s="10">
        <f t="shared" si="735"/>
        <v>0</v>
      </c>
      <c r="AV357" s="10">
        <f t="shared" si="4"/>
        <v>0</v>
      </c>
      <c r="AW357" s="17" t="str">
        <f t="shared" si="5"/>
        <v>Compoundable</v>
      </c>
      <c r="AX357" s="24"/>
      <c r="AY357" s="26">
        <f t="shared" si="6"/>
        <v>2</v>
      </c>
      <c r="AZ357" s="27">
        <f t="shared" si="7"/>
        <v>60</v>
      </c>
      <c r="BA357" s="28">
        <f t="shared" si="8"/>
        <v>0</v>
      </c>
      <c r="BB357" s="28">
        <f t="shared" ca="1" si="9"/>
        <v>0</v>
      </c>
      <c r="BC357" s="29" t="str">
        <f t="shared" si="10"/>
        <v>YES</v>
      </c>
      <c r="BD357" s="10" t="str">
        <f t="shared" si="11"/>
        <v>YES</v>
      </c>
      <c r="BE357" s="29" t="str">
        <f t="shared" ca="1" si="12"/>
        <v>NO</v>
      </c>
      <c r="BF357" s="29" t="str">
        <f t="shared" ca="1" si="13"/>
        <v>YES</v>
      </c>
      <c r="BG357" s="29" t="str">
        <f t="shared" ca="1" si="14"/>
        <v>YES</v>
      </c>
      <c r="BH357" s="29" t="str">
        <f t="shared" ca="1" si="15"/>
        <v>YES</v>
      </c>
      <c r="BI357" s="10">
        <f t="shared" ca="1" si="16"/>
        <v>1</v>
      </c>
      <c r="BJ357" s="28">
        <f t="shared" si="17"/>
        <v>0</v>
      </c>
      <c r="BK357" s="30">
        <f t="shared" si="18"/>
        <v>0</v>
      </c>
      <c r="BL357" s="31">
        <f t="shared" ca="1" si="19"/>
        <v>-119.72328767123288</v>
      </c>
      <c r="BM357" s="28">
        <f t="shared" si="20"/>
        <v>0</v>
      </c>
      <c r="BN357" s="28">
        <f t="shared" si="21"/>
        <v>0</v>
      </c>
      <c r="BO357" s="30">
        <f t="shared" si="22"/>
        <v>0</v>
      </c>
      <c r="BP357" s="31">
        <f t="shared" ca="1" si="23"/>
        <v>-119.72328767123288</v>
      </c>
      <c r="BQ357" s="32">
        <f t="shared" ca="1" si="24"/>
        <v>119.72328767123288</v>
      </c>
      <c r="BR357" s="32"/>
    </row>
    <row r="358" spans="1:70" ht="12" customHeight="1" x14ac:dyDescent="0.25">
      <c r="A358" s="10">
        <f t="shared" si="25"/>
        <v>357</v>
      </c>
      <c r="B358" s="11"/>
      <c r="C358" s="12"/>
      <c r="D358" s="13"/>
      <c r="E358" s="13"/>
      <c r="F358" s="13"/>
      <c r="G358" s="14"/>
      <c r="H358" s="15"/>
      <c r="I358" s="27"/>
      <c r="J358" s="17"/>
      <c r="K358" s="17"/>
      <c r="L358" s="17"/>
      <c r="M358" s="17"/>
      <c r="N358" s="17"/>
      <c r="O358" s="17"/>
      <c r="P358" s="10" t="str">
        <f>VLOOKUP(J358,'Offence Database'!$A$7:$B$1360,2, )</f>
        <v>-</v>
      </c>
      <c r="Q358" s="10" t="str">
        <f>VLOOKUP(K358,'Offence Database'!$A$7:$B$1360,2, )</f>
        <v>-</v>
      </c>
      <c r="R358" s="10" t="str">
        <f>VLOOKUP(L358,'Offence Database'!$A$7:$B$1360,2, )</f>
        <v>-</v>
      </c>
      <c r="S358" s="10" t="str">
        <f>VLOOKUP(M358,'Offence Database'!$A$7:$B$1360,2, )</f>
        <v>-</v>
      </c>
      <c r="T358" s="10" t="str">
        <f>VLOOKUP(N358,'Offence Database'!$A$7:$B$1360,2, )</f>
        <v>-</v>
      </c>
      <c r="U358" s="10" t="str">
        <f>VLOOKUP(O358,'Offence Database'!$A$7:$B$1360,2, )</f>
        <v>-</v>
      </c>
      <c r="V358" s="10" t="str">
        <f>VLOOKUP(J358,'Offence Database'!$A$7:$C$1360,3, )</f>
        <v>-</v>
      </c>
      <c r="W358" s="10" t="str">
        <f>VLOOKUP(K358,'Offence Database'!$A$7:$C$1360,3, )</f>
        <v>-</v>
      </c>
      <c r="X358" s="10" t="str">
        <f>VLOOKUP(L358,'Offence Database'!$A$7:$C$1360,3, )</f>
        <v>-</v>
      </c>
      <c r="Y358" s="10" t="str">
        <f>VLOOKUP(M358,'Offence Database'!$A$7:$C$1360,3, )</f>
        <v>-</v>
      </c>
      <c r="Z358" s="10" t="str">
        <f>VLOOKUP(N358,'Offence Database'!$A$7:$C$1360,3, )</f>
        <v>-</v>
      </c>
      <c r="AA358" s="10" t="str">
        <f>VLOOKUP(O358,'Offence Database'!$A$7:$C$1360,3, )</f>
        <v>-</v>
      </c>
      <c r="AB358" s="10">
        <f t="shared" ref="AB358:AG358" si="736">IF(V358="Non-Bailable",$AB$1,$AC$1)</f>
        <v>0</v>
      </c>
      <c r="AC358" s="10">
        <f t="shared" si="736"/>
        <v>0</v>
      </c>
      <c r="AD358" s="10">
        <f t="shared" si="736"/>
        <v>0</v>
      </c>
      <c r="AE358" s="10">
        <f t="shared" si="736"/>
        <v>0</v>
      </c>
      <c r="AF358" s="10">
        <f t="shared" si="736"/>
        <v>0</v>
      </c>
      <c r="AG358" s="10">
        <f t="shared" si="736"/>
        <v>0</v>
      </c>
      <c r="AH358" s="10">
        <f t="shared" si="1"/>
        <v>0</v>
      </c>
      <c r="AI358" s="17" t="str">
        <f t="shared" si="2"/>
        <v>Bailable</v>
      </c>
      <c r="AJ358" s="10" t="str">
        <f>VLOOKUP(J358,'Offence Database'!$A$7:$D$1360,4, )</f>
        <v>-</v>
      </c>
      <c r="AK358" s="10" t="str">
        <f>VLOOKUP(K358,'Offence Database'!$A$7:$D$1360,4, )</f>
        <v>-</v>
      </c>
      <c r="AL358" s="10" t="str">
        <f>VLOOKUP(L358,'Offence Database'!$A$7:$D$1360,4, )</f>
        <v>-</v>
      </c>
      <c r="AM358" s="10" t="str">
        <f>VLOOKUP(M358,'Offence Database'!$A$7:$D$1360,4, )</f>
        <v>-</v>
      </c>
      <c r="AN358" s="10" t="str">
        <f>VLOOKUP(N358,'Offence Database'!$A$7:$D$1360,4, )</f>
        <v>-</v>
      </c>
      <c r="AO358" s="10" t="str">
        <f>VLOOKUP(O358,'Offence Database'!$A$7:$D$1360,4, )</f>
        <v>-</v>
      </c>
      <c r="AP358" s="10">
        <f t="shared" ref="AP358:AU358" si="737">IF(AJ358="Non-Compoundable",$AB$1,$AC$1)</f>
        <v>0</v>
      </c>
      <c r="AQ358" s="10">
        <f t="shared" si="737"/>
        <v>0</v>
      </c>
      <c r="AR358" s="10">
        <f t="shared" si="737"/>
        <v>0</v>
      </c>
      <c r="AS358" s="10">
        <f t="shared" si="737"/>
        <v>0</v>
      </c>
      <c r="AT358" s="10">
        <f t="shared" si="737"/>
        <v>0</v>
      </c>
      <c r="AU358" s="10">
        <f t="shared" si="737"/>
        <v>0</v>
      </c>
      <c r="AV358" s="10">
        <f t="shared" si="4"/>
        <v>0</v>
      </c>
      <c r="AW358" s="17" t="str">
        <f t="shared" si="5"/>
        <v>Compoundable</v>
      </c>
      <c r="AX358" s="24"/>
      <c r="AY358" s="26">
        <f t="shared" si="6"/>
        <v>2</v>
      </c>
      <c r="AZ358" s="27">
        <f t="shared" si="7"/>
        <v>60</v>
      </c>
      <c r="BA358" s="28">
        <f t="shared" si="8"/>
        <v>0</v>
      </c>
      <c r="BB358" s="28">
        <f t="shared" ca="1" si="9"/>
        <v>0</v>
      </c>
      <c r="BC358" s="29" t="str">
        <f t="shared" si="10"/>
        <v>YES</v>
      </c>
      <c r="BD358" s="10" t="str">
        <f t="shared" si="11"/>
        <v>YES</v>
      </c>
      <c r="BE358" s="29" t="str">
        <f t="shared" ca="1" si="12"/>
        <v>NO</v>
      </c>
      <c r="BF358" s="29" t="str">
        <f t="shared" ca="1" si="13"/>
        <v>YES</v>
      </c>
      <c r="BG358" s="29" t="str">
        <f t="shared" ca="1" si="14"/>
        <v>YES</v>
      </c>
      <c r="BH358" s="29" t="str">
        <f t="shared" ca="1" si="15"/>
        <v>YES</v>
      </c>
      <c r="BI358" s="10">
        <f t="shared" ca="1" si="16"/>
        <v>1</v>
      </c>
      <c r="BJ358" s="28">
        <f t="shared" si="17"/>
        <v>0</v>
      </c>
      <c r="BK358" s="30">
        <f t="shared" si="18"/>
        <v>0</v>
      </c>
      <c r="BL358" s="31">
        <f t="shared" ca="1" si="19"/>
        <v>-119.72328767123288</v>
      </c>
      <c r="BM358" s="28">
        <f t="shared" si="20"/>
        <v>0</v>
      </c>
      <c r="BN358" s="28">
        <f t="shared" si="21"/>
        <v>0</v>
      </c>
      <c r="BO358" s="30">
        <f t="shared" si="22"/>
        <v>0</v>
      </c>
      <c r="BP358" s="31">
        <f t="shared" ca="1" si="23"/>
        <v>-119.72328767123288</v>
      </c>
      <c r="BQ358" s="32">
        <f t="shared" ca="1" si="24"/>
        <v>119.72328767123288</v>
      </c>
      <c r="BR358" s="32"/>
    </row>
    <row r="359" spans="1:70" ht="12" customHeight="1" x14ac:dyDescent="0.25">
      <c r="A359" s="10">
        <f t="shared" si="25"/>
        <v>358</v>
      </c>
      <c r="B359" s="11"/>
      <c r="C359" s="12"/>
      <c r="D359" s="13"/>
      <c r="E359" s="13"/>
      <c r="F359" s="13"/>
      <c r="G359" s="14"/>
      <c r="H359" s="15"/>
      <c r="I359" s="27"/>
      <c r="J359" s="17"/>
      <c r="K359" s="17"/>
      <c r="L359" s="17"/>
      <c r="M359" s="17"/>
      <c r="N359" s="17"/>
      <c r="O359" s="17"/>
      <c r="P359" s="10" t="str">
        <f>VLOOKUP(J359,'Offence Database'!$A$7:$B$1360,2, )</f>
        <v>-</v>
      </c>
      <c r="Q359" s="10" t="str">
        <f>VLOOKUP(K359,'Offence Database'!$A$7:$B$1360,2, )</f>
        <v>-</v>
      </c>
      <c r="R359" s="10" t="str">
        <f>VLOOKUP(L359,'Offence Database'!$A$7:$B$1360,2, )</f>
        <v>-</v>
      </c>
      <c r="S359" s="10" t="str">
        <f>VLOOKUP(M359,'Offence Database'!$A$7:$B$1360,2, )</f>
        <v>-</v>
      </c>
      <c r="T359" s="10" t="str">
        <f>VLOOKUP(N359,'Offence Database'!$A$7:$B$1360,2, )</f>
        <v>-</v>
      </c>
      <c r="U359" s="10" t="str">
        <f>VLOOKUP(O359,'Offence Database'!$A$7:$B$1360,2, )</f>
        <v>-</v>
      </c>
      <c r="V359" s="10" t="str">
        <f>VLOOKUP(J359,'Offence Database'!$A$7:$C$1360,3, )</f>
        <v>-</v>
      </c>
      <c r="W359" s="10" t="str">
        <f>VLOOKUP(K359,'Offence Database'!$A$7:$C$1360,3, )</f>
        <v>-</v>
      </c>
      <c r="X359" s="10" t="str">
        <f>VLOOKUP(L359,'Offence Database'!$A$7:$C$1360,3, )</f>
        <v>-</v>
      </c>
      <c r="Y359" s="10" t="str">
        <f>VLOOKUP(M359,'Offence Database'!$A$7:$C$1360,3, )</f>
        <v>-</v>
      </c>
      <c r="Z359" s="10" t="str">
        <f>VLOOKUP(N359,'Offence Database'!$A$7:$C$1360,3, )</f>
        <v>-</v>
      </c>
      <c r="AA359" s="10" t="str">
        <f>VLOOKUP(O359,'Offence Database'!$A$7:$C$1360,3, )</f>
        <v>-</v>
      </c>
      <c r="AB359" s="10">
        <f t="shared" ref="AB359:AG359" si="738">IF(V359="Non-Bailable",$AB$1,$AC$1)</f>
        <v>0</v>
      </c>
      <c r="AC359" s="10">
        <f t="shared" si="738"/>
        <v>0</v>
      </c>
      <c r="AD359" s="10">
        <f t="shared" si="738"/>
        <v>0</v>
      </c>
      <c r="AE359" s="10">
        <f t="shared" si="738"/>
        <v>0</v>
      </c>
      <c r="AF359" s="10">
        <f t="shared" si="738"/>
        <v>0</v>
      </c>
      <c r="AG359" s="10">
        <f t="shared" si="738"/>
        <v>0</v>
      </c>
      <c r="AH359" s="10">
        <f t="shared" si="1"/>
        <v>0</v>
      </c>
      <c r="AI359" s="17" t="str">
        <f t="shared" si="2"/>
        <v>Bailable</v>
      </c>
      <c r="AJ359" s="10" t="str">
        <f>VLOOKUP(J359,'Offence Database'!$A$7:$D$1360,4, )</f>
        <v>-</v>
      </c>
      <c r="AK359" s="10" t="str">
        <f>VLOOKUP(K359,'Offence Database'!$A$7:$D$1360,4, )</f>
        <v>-</v>
      </c>
      <c r="AL359" s="10" t="str">
        <f>VLOOKUP(L359,'Offence Database'!$A$7:$D$1360,4, )</f>
        <v>-</v>
      </c>
      <c r="AM359" s="10" t="str">
        <f>VLOOKUP(M359,'Offence Database'!$A$7:$D$1360,4, )</f>
        <v>-</v>
      </c>
      <c r="AN359" s="10" t="str">
        <f>VLOOKUP(N359,'Offence Database'!$A$7:$D$1360,4, )</f>
        <v>-</v>
      </c>
      <c r="AO359" s="10" t="str">
        <f>VLOOKUP(O359,'Offence Database'!$A$7:$D$1360,4, )</f>
        <v>-</v>
      </c>
      <c r="AP359" s="10">
        <f t="shared" ref="AP359:AU359" si="739">IF(AJ359="Non-Compoundable",$AB$1,$AC$1)</f>
        <v>0</v>
      </c>
      <c r="AQ359" s="10">
        <f t="shared" si="739"/>
        <v>0</v>
      </c>
      <c r="AR359" s="10">
        <f t="shared" si="739"/>
        <v>0</v>
      </c>
      <c r="AS359" s="10">
        <f t="shared" si="739"/>
        <v>0</v>
      </c>
      <c r="AT359" s="10">
        <f t="shared" si="739"/>
        <v>0</v>
      </c>
      <c r="AU359" s="10">
        <f t="shared" si="739"/>
        <v>0</v>
      </c>
      <c r="AV359" s="10">
        <f t="shared" si="4"/>
        <v>0</v>
      </c>
      <c r="AW359" s="17" t="str">
        <f t="shared" si="5"/>
        <v>Compoundable</v>
      </c>
      <c r="AX359" s="24"/>
      <c r="AY359" s="26">
        <f t="shared" si="6"/>
        <v>2</v>
      </c>
      <c r="AZ359" s="27">
        <f t="shared" si="7"/>
        <v>60</v>
      </c>
      <c r="BA359" s="28">
        <f t="shared" si="8"/>
        <v>0</v>
      </c>
      <c r="BB359" s="28">
        <f t="shared" ca="1" si="9"/>
        <v>0</v>
      </c>
      <c r="BC359" s="29" t="str">
        <f t="shared" si="10"/>
        <v>YES</v>
      </c>
      <c r="BD359" s="10" t="str">
        <f t="shared" si="11"/>
        <v>YES</v>
      </c>
      <c r="BE359" s="29" t="str">
        <f t="shared" ca="1" si="12"/>
        <v>NO</v>
      </c>
      <c r="BF359" s="29" t="str">
        <f t="shared" ca="1" si="13"/>
        <v>YES</v>
      </c>
      <c r="BG359" s="29" t="str">
        <f t="shared" ca="1" si="14"/>
        <v>YES</v>
      </c>
      <c r="BH359" s="29" t="str">
        <f t="shared" ca="1" si="15"/>
        <v>YES</v>
      </c>
      <c r="BI359" s="10">
        <f t="shared" ca="1" si="16"/>
        <v>1</v>
      </c>
      <c r="BJ359" s="28">
        <f t="shared" si="17"/>
        <v>0</v>
      </c>
      <c r="BK359" s="30">
        <f t="shared" si="18"/>
        <v>0</v>
      </c>
      <c r="BL359" s="31">
        <f t="shared" ca="1" si="19"/>
        <v>-119.72328767123288</v>
      </c>
      <c r="BM359" s="28">
        <f t="shared" si="20"/>
        <v>0</v>
      </c>
      <c r="BN359" s="28">
        <f t="shared" si="21"/>
        <v>0</v>
      </c>
      <c r="BO359" s="30">
        <f t="shared" si="22"/>
        <v>0</v>
      </c>
      <c r="BP359" s="31">
        <f t="shared" ca="1" si="23"/>
        <v>-119.72328767123288</v>
      </c>
      <c r="BQ359" s="32">
        <f t="shared" ca="1" si="24"/>
        <v>119.72328767123288</v>
      </c>
      <c r="BR359" s="32"/>
    </row>
    <row r="360" spans="1:70" ht="12" customHeight="1" x14ac:dyDescent="0.25">
      <c r="A360" s="10">
        <f t="shared" si="25"/>
        <v>359</v>
      </c>
      <c r="B360" s="11"/>
      <c r="C360" s="12"/>
      <c r="D360" s="13"/>
      <c r="E360" s="13"/>
      <c r="F360" s="13"/>
      <c r="G360" s="14"/>
      <c r="H360" s="15"/>
      <c r="I360" s="27"/>
      <c r="J360" s="17"/>
      <c r="K360" s="17"/>
      <c r="L360" s="17"/>
      <c r="M360" s="17"/>
      <c r="N360" s="17"/>
      <c r="O360" s="17"/>
      <c r="P360" s="10" t="str">
        <f>VLOOKUP(J360,'Offence Database'!$A$7:$B$1360,2, )</f>
        <v>-</v>
      </c>
      <c r="Q360" s="10" t="str">
        <f>VLOOKUP(K360,'Offence Database'!$A$7:$B$1360,2, )</f>
        <v>-</v>
      </c>
      <c r="R360" s="10" t="str">
        <f>VLOOKUP(L360,'Offence Database'!$A$7:$B$1360,2, )</f>
        <v>-</v>
      </c>
      <c r="S360" s="10" t="str">
        <f>VLOOKUP(M360,'Offence Database'!$A$7:$B$1360,2, )</f>
        <v>-</v>
      </c>
      <c r="T360" s="10" t="str">
        <f>VLOOKUP(N360,'Offence Database'!$A$7:$B$1360,2, )</f>
        <v>-</v>
      </c>
      <c r="U360" s="10" t="str">
        <f>VLOOKUP(O360,'Offence Database'!$A$7:$B$1360,2, )</f>
        <v>-</v>
      </c>
      <c r="V360" s="10" t="str">
        <f>VLOOKUP(J360,'Offence Database'!$A$7:$C$1360,3, )</f>
        <v>-</v>
      </c>
      <c r="W360" s="10" t="str">
        <f>VLOOKUP(K360,'Offence Database'!$A$7:$C$1360,3, )</f>
        <v>-</v>
      </c>
      <c r="X360" s="10" t="str">
        <f>VLOOKUP(L360,'Offence Database'!$A$7:$C$1360,3, )</f>
        <v>-</v>
      </c>
      <c r="Y360" s="10" t="str">
        <f>VLOOKUP(M360,'Offence Database'!$A$7:$C$1360,3, )</f>
        <v>-</v>
      </c>
      <c r="Z360" s="10" t="str">
        <f>VLOOKUP(N360,'Offence Database'!$A$7:$C$1360,3, )</f>
        <v>-</v>
      </c>
      <c r="AA360" s="10" t="str">
        <f>VLOOKUP(O360,'Offence Database'!$A$7:$C$1360,3, )</f>
        <v>-</v>
      </c>
      <c r="AB360" s="10">
        <f t="shared" ref="AB360:AG360" si="740">IF(V360="Non-Bailable",$AB$1,$AC$1)</f>
        <v>0</v>
      </c>
      <c r="AC360" s="10">
        <f t="shared" si="740"/>
        <v>0</v>
      </c>
      <c r="AD360" s="10">
        <f t="shared" si="740"/>
        <v>0</v>
      </c>
      <c r="AE360" s="10">
        <f t="shared" si="740"/>
        <v>0</v>
      </c>
      <c r="AF360" s="10">
        <f t="shared" si="740"/>
        <v>0</v>
      </c>
      <c r="AG360" s="10">
        <f t="shared" si="740"/>
        <v>0</v>
      </c>
      <c r="AH360" s="10">
        <f t="shared" si="1"/>
        <v>0</v>
      </c>
      <c r="AI360" s="17" t="str">
        <f t="shared" si="2"/>
        <v>Bailable</v>
      </c>
      <c r="AJ360" s="10" t="str">
        <f>VLOOKUP(J360,'Offence Database'!$A$7:$D$1360,4, )</f>
        <v>-</v>
      </c>
      <c r="AK360" s="10" t="str">
        <f>VLOOKUP(K360,'Offence Database'!$A$7:$D$1360,4, )</f>
        <v>-</v>
      </c>
      <c r="AL360" s="10" t="str">
        <f>VLOOKUP(L360,'Offence Database'!$A$7:$D$1360,4, )</f>
        <v>-</v>
      </c>
      <c r="AM360" s="10" t="str">
        <f>VLOOKUP(M360,'Offence Database'!$A$7:$D$1360,4, )</f>
        <v>-</v>
      </c>
      <c r="AN360" s="10" t="str">
        <f>VLOOKUP(N360,'Offence Database'!$A$7:$D$1360,4, )</f>
        <v>-</v>
      </c>
      <c r="AO360" s="10" t="str">
        <f>VLOOKUP(O360,'Offence Database'!$A$7:$D$1360,4, )</f>
        <v>-</v>
      </c>
      <c r="AP360" s="10">
        <f t="shared" ref="AP360:AU360" si="741">IF(AJ360="Non-Compoundable",$AB$1,$AC$1)</f>
        <v>0</v>
      </c>
      <c r="AQ360" s="10">
        <f t="shared" si="741"/>
        <v>0</v>
      </c>
      <c r="AR360" s="10">
        <f t="shared" si="741"/>
        <v>0</v>
      </c>
      <c r="AS360" s="10">
        <f t="shared" si="741"/>
        <v>0</v>
      </c>
      <c r="AT360" s="10">
        <f t="shared" si="741"/>
        <v>0</v>
      </c>
      <c r="AU360" s="10">
        <f t="shared" si="741"/>
        <v>0</v>
      </c>
      <c r="AV360" s="10">
        <f t="shared" si="4"/>
        <v>0</v>
      </c>
      <c r="AW360" s="17" t="str">
        <f t="shared" si="5"/>
        <v>Compoundable</v>
      </c>
      <c r="AX360" s="24"/>
      <c r="AY360" s="26">
        <f t="shared" si="6"/>
        <v>2</v>
      </c>
      <c r="AZ360" s="27">
        <f t="shared" si="7"/>
        <v>60</v>
      </c>
      <c r="BA360" s="28">
        <f t="shared" si="8"/>
        <v>0</v>
      </c>
      <c r="BB360" s="28">
        <f t="shared" ca="1" si="9"/>
        <v>0</v>
      </c>
      <c r="BC360" s="29" t="str">
        <f t="shared" si="10"/>
        <v>YES</v>
      </c>
      <c r="BD360" s="10" t="str">
        <f t="shared" si="11"/>
        <v>YES</v>
      </c>
      <c r="BE360" s="29" t="str">
        <f t="shared" ca="1" si="12"/>
        <v>NO</v>
      </c>
      <c r="BF360" s="29" t="str">
        <f t="shared" ca="1" si="13"/>
        <v>YES</v>
      </c>
      <c r="BG360" s="29" t="str">
        <f t="shared" ca="1" si="14"/>
        <v>YES</v>
      </c>
      <c r="BH360" s="29" t="str">
        <f t="shared" ca="1" si="15"/>
        <v>YES</v>
      </c>
      <c r="BI360" s="10">
        <f t="shared" ca="1" si="16"/>
        <v>1</v>
      </c>
      <c r="BJ360" s="28">
        <f t="shared" si="17"/>
        <v>0</v>
      </c>
      <c r="BK360" s="30">
        <f t="shared" si="18"/>
        <v>0</v>
      </c>
      <c r="BL360" s="31">
        <f t="shared" ca="1" si="19"/>
        <v>-119.72328767123288</v>
      </c>
      <c r="BM360" s="28">
        <f t="shared" si="20"/>
        <v>0</v>
      </c>
      <c r="BN360" s="28">
        <f t="shared" si="21"/>
        <v>0</v>
      </c>
      <c r="BO360" s="30">
        <f t="shared" si="22"/>
        <v>0</v>
      </c>
      <c r="BP360" s="31">
        <f t="shared" ca="1" si="23"/>
        <v>-119.72328767123288</v>
      </c>
      <c r="BQ360" s="32">
        <f t="shared" ca="1" si="24"/>
        <v>119.72328767123288</v>
      </c>
      <c r="BR360" s="32"/>
    </row>
    <row r="361" spans="1:70" ht="12" customHeight="1" x14ac:dyDescent="0.25">
      <c r="A361" s="10">
        <f t="shared" si="25"/>
        <v>360</v>
      </c>
      <c r="B361" s="11"/>
      <c r="C361" s="12"/>
      <c r="D361" s="13"/>
      <c r="E361" s="13"/>
      <c r="F361" s="13"/>
      <c r="G361" s="14"/>
      <c r="H361" s="15"/>
      <c r="I361" s="27"/>
      <c r="J361" s="17"/>
      <c r="K361" s="17"/>
      <c r="L361" s="17"/>
      <c r="M361" s="17"/>
      <c r="N361" s="17"/>
      <c r="O361" s="17"/>
      <c r="P361" s="10" t="str">
        <f>VLOOKUP(J361,'Offence Database'!$A$7:$B$1360,2, )</f>
        <v>-</v>
      </c>
      <c r="Q361" s="10" t="str">
        <f>VLOOKUP(K361,'Offence Database'!$A$7:$B$1360,2, )</f>
        <v>-</v>
      </c>
      <c r="R361" s="10" t="str">
        <f>VLOOKUP(L361,'Offence Database'!$A$7:$B$1360,2, )</f>
        <v>-</v>
      </c>
      <c r="S361" s="10" t="str">
        <f>VLOOKUP(M361,'Offence Database'!$A$7:$B$1360,2, )</f>
        <v>-</v>
      </c>
      <c r="T361" s="10" t="str">
        <f>VLOOKUP(N361,'Offence Database'!$A$7:$B$1360,2, )</f>
        <v>-</v>
      </c>
      <c r="U361" s="10" t="str">
        <f>VLOOKUP(O361,'Offence Database'!$A$7:$B$1360,2, )</f>
        <v>-</v>
      </c>
      <c r="V361" s="10" t="str">
        <f>VLOOKUP(J361,'Offence Database'!$A$7:$C$1360,3, )</f>
        <v>-</v>
      </c>
      <c r="W361" s="10" t="str">
        <f>VLOOKUP(K361,'Offence Database'!$A$7:$C$1360,3, )</f>
        <v>-</v>
      </c>
      <c r="X361" s="10" t="str">
        <f>VLOOKUP(L361,'Offence Database'!$A$7:$C$1360,3, )</f>
        <v>-</v>
      </c>
      <c r="Y361" s="10" t="str">
        <f>VLOOKUP(M361,'Offence Database'!$A$7:$C$1360,3, )</f>
        <v>-</v>
      </c>
      <c r="Z361" s="10" t="str">
        <f>VLOOKUP(N361,'Offence Database'!$A$7:$C$1360,3, )</f>
        <v>-</v>
      </c>
      <c r="AA361" s="10" t="str">
        <f>VLOOKUP(O361,'Offence Database'!$A$7:$C$1360,3, )</f>
        <v>-</v>
      </c>
      <c r="AB361" s="10">
        <f t="shared" ref="AB361:AG361" si="742">IF(V361="Non-Bailable",$AB$1,$AC$1)</f>
        <v>0</v>
      </c>
      <c r="AC361" s="10">
        <f t="shared" si="742"/>
        <v>0</v>
      </c>
      <c r="AD361" s="10">
        <f t="shared" si="742"/>
        <v>0</v>
      </c>
      <c r="AE361" s="10">
        <f t="shared" si="742"/>
        <v>0</v>
      </c>
      <c r="AF361" s="10">
        <f t="shared" si="742"/>
        <v>0</v>
      </c>
      <c r="AG361" s="10">
        <f t="shared" si="742"/>
        <v>0</v>
      </c>
      <c r="AH361" s="10">
        <f t="shared" si="1"/>
        <v>0</v>
      </c>
      <c r="AI361" s="17" t="str">
        <f t="shared" si="2"/>
        <v>Bailable</v>
      </c>
      <c r="AJ361" s="10" t="str">
        <f>VLOOKUP(J361,'Offence Database'!$A$7:$D$1360,4, )</f>
        <v>-</v>
      </c>
      <c r="AK361" s="10" t="str">
        <f>VLOOKUP(K361,'Offence Database'!$A$7:$D$1360,4, )</f>
        <v>-</v>
      </c>
      <c r="AL361" s="10" t="str">
        <f>VLOOKUP(L361,'Offence Database'!$A$7:$D$1360,4, )</f>
        <v>-</v>
      </c>
      <c r="AM361" s="10" t="str">
        <f>VLOOKUP(M361,'Offence Database'!$A$7:$D$1360,4, )</f>
        <v>-</v>
      </c>
      <c r="AN361" s="10" t="str">
        <f>VLOOKUP(N361,'Offence Database'!$A$7:$D$1360,4, )</f>
        <v>-</v>
      </c>
      <c r="AO361" s="10" t="str">
        <f>VLOOKUP(O361,'Offence Database'!$A$7:$D$1360,4, )</f>
        <v>-</v>
      </c>
      <c r="AP361" s="10">
        <f t="shared" ref="AP361:AU361" si="743">IF(AJ361="Non-Compoundable",$AB$1,$AC$1)</f>
        <v>0</v>
      </c>
      <c r="AQ361" s="10">
        <f t="shared" si="743"/>
        <v>0</v>
      </c>
      <c r="AR361" s="10">
        <f t="shared" si="743"/>
        <v>0</v>
      </c>
      <c r="AS361" s="10">
        <f t="shared" si="743"/>
        <v>0</v>
      </c>
      <c r="AT361" s="10">
        <f t="shared" si="743"/>
        <v>0</v>
      </c>
      <c r="AU361" s="10">
        <f t="shared" si="743"/>
        <v>0</v>
      </c>
      <c r="AV361" s="10">
        <f t="shared" si="4"/>
        <v>0</v>
      </c>
      <c r="AW361" s="17" t="str">
        <f t="shared" si="5"/>
        <v>Compoundable</v>
      </c>
      <c r="AX361" s="24"/>
      <c r="AY361" s="26">
        <f t="shared" si="6"/>
        <v>2</v>
      </c>
      <c r="AZ361" s="27">
        <f t="shared" si="7"/>
        <v>60</v>
      </c>
      <c r="BA361" s="28">
        <f t="shared" si="8"/>
        <v>0</v>
      </c>
      <c r="BB361" s="28">
        <f t="shared" ca="1" si="9"/>
        <v>0</v>
      </c>
      <c r="BC361" s="29" t="str">
        <f t="shared" si="10"/>
        <v>YES</v>
      </c>
      <c r="BD361" s="10" t="str">
        <f t="shared" si="11"/>
        <v>YES</v>
      </c>
      <c r="BE361" s="29" t="str">
        <f t="shared" ca="1" si="12"/>
        <v>NO</v>
      </c>
      <c r="BF361" s="29" t="str">
        <f t="shared" ca="1" si="13"/>
        <v>YES</v>
      </c>
      <c r="BG361" s="29" t="str">
        <f t="shared" ca="1" si="14"/>
        <v>YES</v>
      </c>
      <c r="BH361" s="29" t="str">
        <f t="shared" ca="1" si="15"/>
        <v>YES</v>
      </c>
      <c r="BI361" s="10">
        <f t="shared" ca="1" si="16"/>
        <v>1</v>
      </c>
      <c r="BJ361" s="28">
        <f t="shared" si="17"/>
        <v>0</v>
      </c>
      <c r="BK361" s="30">
        <f t="shared" si="18"/>
        <v>0</v>
      </c>
      <c r="BL361" s="31">
        <f t="shared" ca="1" si="19"/>
        <v>-119.72328767123288</v>
      </c>
      <c r="BM361" s="28">
        <f t="shared" si="20"/>
        <v>0</v>
      </c>
      <c r="BN361" s="28">
        <f t="shared" si="21"/>
        <v>0</v>
      </c>
      <c r="BO361" s="30">
        <f t="shared" si="22"/>
        <v>0</v>
      </c>
      <c r="BP361" s="31">
        <f t="shared" ca="1" si="23"/>
        <v>-119.72328767123288</v>
      </c>
      <c r="BQ361" s="32">
        <f t="shared" ca="1" si="24"/>
        <v>119.72328767123288</v>
      </c>
      <c r="BR361" s="32"/>
    </row>
    <row r="362" spans="1:70" ht="12" customHeight="1" x14ac:dyDescent="0.25">
      <c r="A362" s="10">
        <f t="shared" si="25"/>
        <v>361</v>
      </c>
      <c r="B362" s="11"/>
      <c r="C362" s="12"/>
      <c r="D362" s="13"/>
      <c r="E362" s="13"/>
      <c r="F362" s="13"/>
      <c r="G362" s="14"/>
      <c r="H362" s="15"/>
      <c r="I362" s="27"/>
      <c r="J362" s="17"/>
      <c r="K362" s="17"/>
      <c r="L362" s="17"/>
      <c r="M362" s="17"/>
      <c r="N362" s="17"/>
      <c r="O362" s="17"/>
      <c r="P362" s="10" t="str">
        <f>VLOOKUP(J362,'Offence Database'!$A$7:$B$1360,2, )</f>
        <v>-</v>
      </c>
      <c r="Q362" s="10" t="str">
        <f>VLOOKUP(K362,'Offence Database'!$A$7:$B$1360,2, )</f>
        <v>-</v>
      </c>
      <c r="R362" s="10" t="str">
        <f>VLOOKUP(L362,'Offence Database'!$A$7:$B$1360,2, )</f>
        <v>-</v>
      </c>
      <c r="S362" s="10" t="str">
        <f>VLOOKUP(M362,'Offence Database'!$A$7:$B$1360,2, )</f>
        <v>-</v>
      </c>
      <c r="T362" s="10" t="str">
        <f>VLOOKUP(N362,'Offence Database'!$A$7:$B$1360,2, )</f>
        <v>-</v>
      </c>
      <c r="U362" s="10" t="str">
        <f>VLOOKUP(O362,'Offence Database'!$A$7:$B$1360,2, )</f>
        <v>-</v>
      </c>
      <c r="V362" s="10" t="str">
        <f>VLOOKUP(J362,'Offence Database'!$A$7:$C$1360,3, )</f>
        <v>-</v>
      </c>
      <c r="W362" s="10" t="str">
        <f>VLOOKUP(K362,'Offence Database'!$A$7:$C$1360,3, )</f>
        <v>-</v>
      </c>
      <c r="X362" s="10" t="str">
        <f>VLOOKUP(L362,'Offence Database'!$A$7:$C$1360,3, )</f>
        <v>-</v>
      </c>
      <c r="Y362" s="10" t="str">
        <f>VLOOKUP(M362,'Offence Database'!$A$7:$C$1360,3, )</f>
        <v>-</v>
      </c>
      <c r="Z362" s="10" t="str">
        <f>VLOOKUP(N362,'Offence Database'!$A$7:$C$1360,3, )</f>
        <v>-</v>
      </c>
      <c r="AA362" s="10" t="str">
        <f>VLOOKUP(O362,'Offence Database'!$A$7:$C$1360,3, )</f>
        <v>-</v>
      </c>
      <c r="AB362" s="10">
        <f t="shared" ref="AB362:AG362" si="744">IF(V362="Non-Bailable",$AB$1,$AC$1)</f>
        <v>0</v>
      </c>
      <c r="AC362" s="10">
        <f t="shared" si="744"/>
        <v>0</v>
      </c>
      <c r="AD362" s="10">
        <f t="shared" si="744"/>
        <v>0</v>
      </c>
      <c r="AE362" s="10">
        <f t="shared" si="744"/>
        <v>0</v>
      </c>
      <c r="AF362" s="10">
        <f t="shared" si="744"/>
        <v>0</v>
      </c>
      <c r="AG362" s="10">
        <f t="shared" si="744"/>
        <v>0</v>
      </c>
      <c r="AH362" s="10">
        <f t="shared" si="1"/>
        <v>0</v>
      </c>
      <c r="AI362" s="17" t="str">
        <f t="shared" si="2"/>
        <v>Bailable</v>
      </c>
      <c r="AJ362" s="10" t="str">
        <f>VLOOKUP(J362,'Offence Database'!$A$7:$D$1360,4, )</f>
        <v>-</v>
      </c>
      <c r="AK362" s="10" t="str">
        <f>VLOOKUP(K362,'Offence Database'!$A$7:$D$1360,4, )</f>
        <v>-</v>
      </c>
      <c r="AL362" s="10" t="str">
        <f>VLOOKUP(L362,'Offence Database'!$A$7:$D$1360,4, )</f>
        <v>-</v>
      </c>
      <c r="AM362" s="10" t="str">
        <f>VLOOKUP(M362,'Offence Database'!$A$7:$D$1360,4, )</f>
        <v>-</v>
      </c>
      <c r="AN362" s="10" t="str">
        <f>VLOOKUP(N362,'Offence Database'!$A$7:$D$1360,4, )</f>
        <v>-</v>
      </c>
      <c r="AO362" s="10" t="str">
        <f>VLOOKUP(O362,'Offence Database'!$A$7:$D$1360,4, )</f>
        <v>-</v>
      </c>
      <c r="AP362" s="10">
        <f t="shared" ref="AP362:AU362" si="745">IF(AJ362="Non-Compoundable",$AB$1,$AC$1)</f>
        <v>0</v>
      </c>
      <c r="AQ362" s="10">
        <f t="shared" si="745"/>
        <v>0</v>
      </c>
      <c r="AR362" s="10">
        <f t="shared" si="745"/>
        <v>0</v>
      </c>
      <c r="AS362" s="10">
        <f t="shared" si="745"/>
        <v>0</v>
      </c>
      <c r="AT362" s="10">
        <f t="shared" si="745"/>
        <v>0</v>
      </c>
      <c r="AU362" s="10">
        <f t="shared" si="745"/>
        <v>0</v>
      </c>
      <c r="AV362" s="10">
        <f t="shared" si="4"/>
        <v>0</v>
      </c>
      <c r="AW362" s="17" t="str">
        <f t="shared" si="5"/>
        <v>Compoundable</v>
      </c>
      <c r="AX362" s="24"/>
      <c r="AY362" s="26">
        <f t="shared" si="6"/>
        <v>2</v>
      </c>
      <c r="AZ362" s="27">
        <f t="shared" si="7"/>
        <v>60</v>
      </c>
      <c r="BA362" s="28">
        <f t="shared" si="8"/>
        <v>0</v>
      </c>
      <c r="BB362" s="28">
        <f t="shared" ca="1" si="9"/>
        <v>0</v>
      </c>
      <c r="BC362" s="29" t="str">
        <f t="shared" si="10"/>
        <v>YES</v>
      </c>
      <c r="BD362" s="10" t="str">
        <f t="shared" si="11"/>
        <v>YES</v>
      </c>
      <c r="BE362" s="29" t="str">
        <f t="shared" ca="1" si="12"/>
        <v>NO</v>
      </c>
      <c r="BF362" s="29" t="str">
        <f t="shared" ca="1" si="13"/>
        <v>YES</v>
      </c>
      <c r="BG362" s="29" t="str">
        <f t="shared" ca="1" si="14"/>
        <v>YES</v>
      </c>
      <c r="BH362" s="29" t="str">
        <f t="shared" ca="1" si="15"/>
        <v>YES</v>
      </c>
      <c r="BI362" s="10">
        <f t="shared" ca="1" si="16"/>
        <v>1</v>
      </c>
      <c r="BJ362" s="28">
        <f t="shared" si="17"/>
        <v>0</v>
      </c>
      <c r="BK362" s="30">
        <f t="shared" si="18"/>
        <v>0</v>
      </c>
      <c r="BL362" s="31">
        <f t="shared" ca="1" si="19"/>
        <v>-119.72328767123288</v>
      </c>
      <c r="BM362" s="28">
        <f t="shared" si="20"/>
        <v>0</v>
      </c>
      <c r="BN362" s="28">
        <f t="shared" si="21"/>
        <v>0</v>
      </c>
      <c r="BO362" s="30">
        <f t="shared" si="22"/>
        <v>0</v>
      </c>
      <c r="BP362" s="31">
        <f t="shared" ca="1" si="23"/>
        <v>-119.72328767123288</v>
      </c>
      <c r="BQ362" s="32">
        <f t="shared" ca="1" si="24"/>
        <v>119.72328767123288</v>
      </c>
      <c r="BR362" s="32"/>
    </row>
    <row r="363" spans="1:70" ht="12" customHeight="1" x14ac:dyDescent="0.25">
      <c r="A363" s="10">
        <f t="shared" si="25"/>
        <v>362</v>
      </c>
      <c r="B363" s="11"/>
      <c r="C363" s="12"/>
      <c r="D363" s="13"/>
      <c r="E363" s="13"/>
      <c r="F363" s="13"/>
      <c r="G363" s="14"/>
      <c r="H363" s="15"/>
      <c r="I363" s="27"/>
      <c r="J363" s="17"/>
      <c r="K363" s="17"/>
      <c r="L363" s="17"/>
      <c r="M363" s="17"/>
      <c r="N363" s="17"/>
      <c r="O363" s="17"/>
      <c r="P363" s="10" t="str">
        <f>VLOOKUP(J363,'Offence Database'!$A$7:$B$1360,2, )</f>
        <v>-</v>
      </c>
      <c r="Q363" s="10" t="str">
        <f>VLOOKUP(K363,'Offence Database'!$A$7:$B$1360,2, )</f>
        <v>-</v>
      </c>
      <c r="R363" s="10" t="str">
        <f>VLOOKUP(L363,'Offence Database'!$A$7:$B$1360,2, )</f>
        <v>-</v>
      </c>
      <c r="S363" s="10" t="str">
        <f>VLOOKUP(M363,'Offence Database'!$A$7:$B$1360,2, )</f>
        <v>-</v>
      </c>
      <c r="T363" s="10" t="str">
        <f>VLOOKUP(N363,'Offence Database'!$A$7:$B$1360,2, )</f>
        <v>-</v>
      </c>
      <c r="U363" s="10" t="str">
        <f>VLOOKUP(O363,'Offence Database'!$A$7:$B$1360,2, )</f>
        <v>-</v>
      </c>
      <c r="V363" s="10" t="str">
        <f>VLOOKUP(J363,'Offence Database'!$A$7:$C$1360,3, )</f>
        <v>-</v>
      </c>
      <c r="W363" s="10" t="str">
        <f>VLOOKUP(K363,'Offence Database'!$A$7:$C$1360,3, )</f>
        <v>-</v>
      </c>
      <c r="X363" s="10" t="str">
        <f>VLOOKUP(L363,'Offence Database'!$A$7:$C$1360,3, )</f>
        <v>-</v>
      </c>
      <c r="Y363" s="10" t="str">
        <f>VLOOKUP(M363,'Offence Database'!$A$7:$C$1360,3, )</f>
        <v>-</v>
      </c>
      <c r="Z363" s="10" t="str">
        <f>VLOOKUP(N363,'Offence Database'!$A$7:$C$1360,3, )</f>
        <v>-</v>
      </c>
      <c r="AA363" s="10" t="str">
        <f>VLOOKUP(O363,'Offence Database'!$A$7:$C$1360,3, )</f>
        <v>-</v>
      </c>
      <c r="AB363" s="10">
        <f t="shared" ref="AB363:AG363" si="746">IF(V363="Non-Bailable",$AB$1,$AC$1)</f>
        <v>0</v>
      </c>
      <c r="AC363" s="10">
        <f t="shared" si="746"/>
        <v>0</v>
      </c>
      <c r="AD363" s="10">
        <f t="shared" si="746"/>
        <v>0</v>
      </c>
      <c r="AE363" s="10">
        <f t="shared" si="746"/>
        <v>0</v>
      </c>
      <c r="AF363" s="10">
        <f t="shared" si="746"/>
        <v>0</v>
      </c>
      <c r="AG363" s="10">
        <f t="shared" si="746"/>
        <v>0</v>
      </c>
      <c r="AH363" s="10">
        <f t="shared" si="1"/>
        <v>0</v>
      </c>
      <c r="AI363" s="17" t="str">
        <f t="shared" si="2"/>
        <v>Bailable</v>
      </c>
      <c r="AJ363" s="10" t="str">
        <f>VLOOKUP(J363,'Offence Database'!$A$7:$D$1360,4, )</f>
        <v>-</v>
      </c>
      <c r="AK363" s="10" t="str">
        <f>VLOOKUP(K363,'Offence Database'!$A$7:$D$1360,4, )</f>
        <v>-</v>
      </c>
      <c r="AL363" s="10" t="str">
        <f>VLOOKUP(L363,'Offence Database'!$A$7:$D$1360,4, )</f>
        <v>-</v>
      </c>
      <c r="AM363" s="10" t="str">
        <f>VLOOKUP(M363,'Offence Database'!$A$7:$D$1360,4, )</f>
        <v>-</v>
      </c>
      <c r="AN363" s="10" t="str">
        <f>VLOOKUP(N363,'Offence Database'!$A$7:$D$1360,4, )</f>
        <v>-</v>
      </c>
      <c r="AO363" s="10" t="str">
        <f>VLOOKUP(O363,'Offence Database'!$A$7:$D$1360,4, )</f>
        <v>-</v>
      </c>
      <c r="AP363" s="10">
        <f t="shared" ref="AP363:AU363" si="747">IF(AJ363="Non-Compoundable",$AB$1,$AC$1)</f>
        <v>0</v>
      </c>
      <c r="AQ363" s="10">
        <f t="shared" si="747"/>
        <v>0</v>
      </c>
      <c r="AR363" s="10">
        <f t="shared" si="747"/>
        <v>0</v>
      </c>
      <c r="AS363" s="10">
        <f t="shared" si="747"/>
        <v>0</v>
      </c>
      <c r="AT363" s="10">
        <f t="shared" si="747"/>
        <v>0</v>
      </c>
      <c r="AU363" s="10">
        <f t="shared" si="747"/>
        <v>0</v>
      </c>
      <c r="AV363" s="10">
        <f t="shared" si="4"/>
        <v>0</v>
      </c>
      <c r="AW363" s="17" t="str">
        <f t="shared" si="5"/>
        <v>Compoundable</v>
      </c>
      <c r="AX363" s="24"/>
      <c r="AY363" s="26">
        <f t="shared" si="6"/>
        <v>2</v>
      </c>
      <c r="AZ363" s="27">
        <f t="shared" si="7"/>
        <v>60</v>
      </c>
      <c r="BA363" s="28">
        <f t="shared" si="8"/>
        <v>0</v>
      </c>
      <c r="BB363" s="28">
        <f t="shared" ca="1" si="9"/>
        <v>0</v>
      </c>
      <c r="BC363" s="29" t="str">
        <f t="shared" si="10"/>
        <v>YES</v>
      </c>
      <c r="BD363" s="10" t="str">
        <f t="shared" si="11"/>
        <v>YES</v>
      </c>
      <c r="BE363" s="29" t="str">
        <f t="shared" ca="1" si="12"/>
        <v>NO</v>
      </c>
      <c r="BF363" s="29" t="str">
        <f t="shared" ca="1" si="13"/>
        <v>YES</v>
      </c>
      <c r="BG363" s="29" t="str">
        <f t="shared" ca="1" si="14"/>
        <v>YES</v>
      </c>
      <c r="BH363" s="29" t="str">
        <f t="shared" ca="1" si="15"/>
        <v>YES</v>
      </c>
      <c r="BI363" s="10">
        <f t="shared" ca="1" si="16"/>
        <v>1</v>
      </c>
      <c r="BJ363" s="28">
        <f t="shared" si="17"/>
        <v>0</v>
      </c>
      <c r="BK363" s="30">
        <f t="shared" si="18"/>
        <v>0</v>
      </c>
      <c r="BL363" s="31">
        <f t="shared" ca="1" si="19"/>
        <v>-119.72328767123288</v>
      </c>
      <c r="BM363" s="28">
        <f t="shared" si="20"/>
        <v>0</v>
      </c>
      <c r="BN363" s="28">
        <f t="shared" si="21"/>
        <v>0</v>
      </c>
      <c r="BO363" s="30">
        <f t="shared" si="22"/>
        <v>0</v>
      </c>
      <c r="BP363" s="31">
        <f t="shared" ca="1" si="23"/>
        <v>-119.72328767123288</v>
      </c>
      <c r="BQ363" s="32">
        <f t="shared" ca="1" si="24"/>
        <v>119.72328767123288</v>
      </c>
      <c r="BR363" s="32"/>
    </row>
    <row r="364" spans="1:70" ht="12" customHeight="1" x14ac:dyDescent="0.25">
      <c r="A364" s="10">
        <f t="shared" si="25"/>
        <v>363</v>
      </c>
      <c r="B364" s="11"/>
      <c r="C364" s="12"/>
      <c r="D364" s="13"/>
      <c r="E364" s="13"/>
      <c r="F364" s="13"/>
      <c r="G364" s="14"/>
      <c r="H364" s="15"/>
      <c r="I364" s="27"/>
      <c r="J364" s="17"/>
      <c r="K364" s="17"/>
      <c r="L364" s="17"/>
      <c r="M364" s="17"/>
      <c r="N364" s="17"/>
      <c r="O364" s="17"/>
      <c r="P364" s="10" t="str">
        <f>VLOOKUP(J364,'Offence Database'!$A$7:$B$1360,2, )</f>
        <v>-</v>
      </c>
      <c r="Q364" s="10" t="str">
        <f>VLOOKUP(K364,'Offence Database'!$A$7:$B$1360,2, )</f>
        <v>-</v>
      </c>
      <c r="R364" s="10" t="str">
        <f>VLOOKUP(L364,'Offence Database'!$A$7:$B$1360,2, )</f>
        <v>-</v>
      </c>
      <c r="S364" s="10" t="str">
        <f>VLOOKUP(M364,'Offence Database'!$A$7:$B$1360,2, )</f>
        <v>-</v>
      </c>
      <c r="T364" s="10" t="str">
        <f>VLOOKUP(N364,'Offence Database'!$A$7:$B$1360,2, )</f>
        <v>-</v>
      </c>
      <c r="U364" s="10" t="str">
        <f>VLOOKUP(O364,'Offence Database'!$A$7:$B$1360,2, )</f>
        <v>-</v>
      </c>
      <c r="V364" s="10" t="str">
        <f>VLOOKUP(J364,'Offence Database'!$A$7:$C$1360,3, )</f>
        <v>-</v>
      </c>
      <c r="W364" s="10" t="str">
        <f>VLOOKUP(K364,'Offence Database'!$A$7:$C$1360,3, )</f>
        <v>-</v>
      </c>
      <c r="X364" s="10" t="str">
        <f>VLOOKUP(L364,'Offence Database'!$A$7:$C$1360,3, )</f>
        <v>-</v>
      </c>
      <c r="Y364" s="10" t="str">
        <f>VLOOKUP(M364,'Offence Database'!$A$7:$C$1360,3, )</f>
        <v>-</v>
      </c>
      <c r="Z364" s="10" t="str">
        <f>VLOOKUP(N364,'Offence Database'!$A$7:$C$1360,3, )</f>
        <v>-</v>
      </c>
      <c r="AA364" s="10" t="str">
        <f>VLOOKUP(O364,'Offence Database'!$A$7:$C$1360,3, )</f>
        <v>-</v>
      </c>
      <c r="AB364" s="10">
        <f t="shared" ref="AB364:AG364" si="748">IF(V364="Non-Bailable",$AB$1,$AC$1)</f>
        <v>0</v>
      </c>
      <c r="AC364" s="10">
        <f t="shared" si="748"/>
        <v>0</v>
      </c>
      <c r="AD364" s="10">
        <f t="shared" si="748"/>
        <v>0</v>
      </c>
      <c r="AE364" s="10">
        <f t="shared" si="748"/>
        <v>0</v>
      </c>
      <c r="AF364" s="10">
        <f t="shared" si="748"/>
        <v>0</v>
      </c>
      <c r="AG364" s="10">
        <f t="shared" si="748"/>
        <v>0</v>
      </c>
      <c r="AH364" s="10">
        <f t="shared" si="1"/>
        <v>0</v>
      </c>
      <c r="AI364" s="17" t="str">
        <f t="shared" si="2"/>
        <v>Bailable</v>
      </c>
      <c r="AJ364" s="10" t="str">
        <f>VLOOKUP(J364,'Offence Database'!$A$7:$D$1360,4, )</f>
        <v>-</v>
      </c>
      <c r="AK364" s="10" t="str">
        <f>VLOOKUP(K364,'Offence Database'!$A$7:$D$1360,4, )</f>
        <v>-</v>
      </c>
      <c r="AL364" s="10" t="str">
        <f>VLOOKUP(L364,'Offence Database'!$A$7:$D$1360,4, )</f>
        <v>-</v>
      </c>
      <c r="AM364" s="10" t="str">
        <f>VLOOKUP(M364,'Offence Database'!$A$7:$D$1360,4, )</f>
        <v>-</v>
      </c>
      <c r="AN364" s="10" t="str">
        <f>VLOOKUP(N364,'Offence Database'!$A$7:$D$1360,4, )</f>
        <v>-</v>
      </c>
      <c r="AO364" s="10" t="str">
        <f>VLOOKUP(O364,'Offence Database'!$A$7:$D$1360,4, )</f>
        <v>-</v>
      </c>
      <c r="AP364" s="10">
        <f t="shared" ref="AP364:AU364" si="749">IF(AJ364="Non-Compoundable",$AB$1,$AC$1)</f>
        <v>0</v>
      </c>
      <c r="AQ364" s="10">
        <f t="shared" si="749"/>
        <v>0</v>
      </c>
      <c r="AR364" s="10">
        <f t="shared" si="749"/>
        <v>0</v>
      </c>
      <c r="AS364" s="10">
        <f t="shared" si="749"/>
        <v>0</v>
      </c>
      <c r="AT364" s="10">
        <f t="shared" si="749"/>
        <v>0</v>
      </c>
      <c r="AU364" s="10">
        <f t="shared" si="749"/>
        <v>0</v>
      </c>
      <c r="AV364" s="10">
        <f t="shared" si="4"/>
        <v>0</v>
      </c>
      <c r="AW364" s="17" t="str">
        <f t="shared" si="5"/>
        <v>Compoundable</v>
      </c>
      <c r="AX364" s="24"/>
      <c r="AY364" s="26">
        <f t="shared" si="6"/>
        <v>2</v>
      </c>
      <c r="AZ364" s="27">
        <f t="shared" si="7"/>
        <v>60</v>
      </c>
      <c r="BA364" s="28">
        <f t="shared" si="8"/>
        <v>0</v>
      </c>
      <c r="BB364" s="28">
        <f t="shared" ca="1" si="9"/>
        <v>0</v>
      </c>
      <c r="BC364" s="29" t="str">
        <f t="shared" si="10"/>
        <v>YES</v>
      </c>
      <c r="BD364" s="10" t="str">
        <f t="shared" si="11"/>
        <v>YES</v>
      </c>
      <c r="BE364" s="29" t="str">
        <f t="shared" ca="1" si="12"/>
        <v>NO</v>
      </c>
      <c r="BF364" s="29" t="str">
        <f t="shared" ca="1" si="13"/>
        <v>YES</v>
      </c>
      <c r="BG364" s="29" t="str">
        <f t="shared" ca="1" si="14"/>
        <v>YES</v>
      </c>
      <c r="BH364" s="29" t="str">
        <f t="shared" ca="1" si="15"/>
        <v>YES</v>
      </c>
      <c r="BI364" s="10">
        <f t="shared" ca="1" si="16"/>
        <v>1</v>
      </c>
      <c r="BJ364" s="28">
        <f t="shared" si="17"/>
        <v>0</v>
      </c>
      <c r="BK364" s="30">
        <f t="shared" si="18"/>
        <v>0</v>
      </c>
      <c r="BL364" s="31">
        <f t="shared" ca="1" si="19"/>
        <v>-119.72328767123288</v>
      </c>
      <c r="BM364" s="28">
        <f t="shared" si="20"/>
        <v>0</v>
      </c>
      <c r="BN364" s="28">
        <f t="shared" si="21"/>
        <v>0</v>
      </c>
      <c r="BO364" s="30">
        <f t="shared" si="22"/>
        <v>0</v>
      </c>
      <c r="BP364" s="31">
        <f t="shared" ca="1" si="23"/>
        <v>-119.72328767123288</v>
      </c>
      <c r="BQ364" s="32">
        <f t="shared" ca="1" si="24"/>
        <v>119.72328767123288</v>
      </c>
      <c r="BR364" s="32"/>
    </row>
    <row r="365" spans="1:70" ht="12" customHeight="1" x14ac:dyDescent="0.25">
      <c r="A365" s="10">
        <f t="shared" si="25"/>
        <v>364</v>
      </c>
      <c r="B365" s="11"/>
      <c r="C365" s="12"/>
      <c r="D365" s="13"/>
      <c r="E365" s="13"/>
      <c r="F365" s="13"/>
      <c r="G365" s="14"/>
      <c r="H365" s="15"/>
      <c r="I365" s="27"/>
      <c r="J365" s="17"/>
      <c r="K365" s="17"/>
      <c r="L365" s="17"/>
      <c r="M365" s="17"/>
      <c r="N365" s="17"/>
      <c r="O365" s="17"/>
      <c r="P365" s="10" t="str">
        <f>VLOOKUP(J365,'Offence Database'!$A$7:$B$1360,2, )</f>
        <v>-</v>
      </c>
      <c r="Q365" s="10" t="str">
        <f>VLOOKUP(K365,'Offence Database'!$A$7:$B$1360,2, )</f>
        <v>-</v>
      </c>
      <c r="R365" s="10" t="str">
        <f>VLOOKUP(L365,'Offence Database'!$A$7:$B$1360,2, )</f>
        <v>-</v>
      </c>
      <c r="S365" s="10" t="str">
        <f>VLOOKUP(M365,'Offence Database'!$A$7:$B$1360,2, )</f>
        <v>-</v>
      </c>
      <c r="T365" s="10" t="str">
        <f>VLOOKUP(N365,'Offence Database'!$A$7:$B$1360,2, )</f>
        <v>-</v>
      </c>
      <c r="U365" s="10" t="str">
        <f>VLOOKUP(O365,'Offence Database'!$A$7:$B$1360,2, )</f>
        <v>-</v>
      </c>
      <c r="V365" s="10" t="str">
        <f>VLOOKUP(J365,'Offence Database'!$A$7:$C$1360,3, )</f>
        <v>-</v>
      </c>
      <c r="W365" s="10" t="str">
        <f>VLOOKUP(K365,'Offence Database'!$A$7:$C$1360,3, )</f>
        <v>-</v>
      </c>
      <c r="X365" s="10" t="str">
        <f>VLOOKUP(L365,'Offence Database'!$A$7:$C$1360,3, )</f>
        <v>-</v>
      </c>
      <c r="Y365" s="10" t="str">
        <f>VLOOKUP(M365,'Offence Database'!$A$7:$C$1360,3, )</f>
        <v>-</v>
      </c>
      <c r="Z365" s="10" t="str">
        <f>VLOOKUP(N365,'Offence Database'!$A$7:$C$1360,3, )</f>
        <v>-</v>
      </c>
      <c r="AA365" s="10" t="str">
        <f>VLOOKUP(O365,'Offence Database'!$A$7:$C$1360,3, )</f>
        <v>-</v>
      </c>
      <c r="AB365" s="10">
        <f t="shared" ref="AB365:AG365" si="750">IF(V365="Non-Bailable",$AB$1,$AC$1)</f>
        <v>0</v>
      </c>
      <c r="AC365" s="10">
        <f t="shared" si="750"/>
        <v>0</v>
      </c>
      <c r="AD365" s="10">
        <f t="shared" si="750"/>
        <v>0</v>
      </c>
      <c r="AE365" s="10">
        <f t="shared" si="750"/>
        <v>0</v>
      </c>
      <c r="AF365" s="10">
        <f t="shared" si="750"/>
        <v>0</v>
      </c>
      <c r="AG365" s="10">
        <f t="shared" si="750"/>
        <v>0</v>
      </c>
      <c r="AH365" s="10">
        <f t="shared" si="1"/>
        <v>0</v>
      </c>
      <c r="AI365" s="17" t="str">
        <f t="shared" si="2"/>
        <v>Bailable</v>
      </c>
      <c r="AJ365" s="10" t="str">
        <f>VLOOKUP(J365,'Offence Database'!$A$7:$D$1360,4, )</f>
        <v>-</v>
      </c>
      <c r="AK365" s="10" t="str">
        <f>VLOOKUP(K365,'Offence Database'!$A$7:$D$1360,4, )</f>
        <v>-</v>
      </c>
      <c r="AL365" s="10" t="str">
        <f>VLOOKUP(L365,'Offence Database'!$A$7:$D$1360,4, )</f>
        <v>-</v>
      </c>
      <c r="AM365" s="10" t="str">
        <f>VLOOKUP(M365,'Offence Database'!$A$7:$D$1360,4, )</f>
        <v>-</v>
      </c>
      <c r="AN365" s="10" t="str">
        <f>VLOOKUP(N365,'Offence Database'!$A$7:$D$1360,4, )</f>
        <v>-</v>
      </c>
      <c r="AO365" s="10" t="str">
        <f>VLOOKUP(O365,'Offence Database'!$A$7:$D$1360,4, )</f>
        <v>-</v>
      </c>
      <c r="AP365" s="10">
        <f t="shared" ref="AP365:AU365" si="751">IF(AJ365="Non-Compoundable",$AB$1,$AC$1)</f>
        <v>0</v>
      </c>
      <c r="AQ365" s="10">
        <f t="shared" si="751"/>
        <v>0</v>
      </c>
      <c r="AR365" s="10">
        <f t="shared" si="751"/>
        <v>0</v>
      </c>
      <c r="AS365" s="10">
        <f t="shared" si="751"/>
        <v>0</v>
      </c>
      <c r="AT365" s="10">
        <f t="shared" si="751"/>
        <v>0</v>
      </c>
      <c r="AU365" s="10">
        <f t="shared" si="751"/>
        <v>0</v>
      </c>
      <c r="AV365" s="10">
        <f t="shared" si="4"/>
        <v>0</v>
      </c>
      <c r="AW365" s="17" t="str">
        <f t="shared" si="5"/>
        <v>Compoundable</v>
      </c>
      <c r="AX365" s="24"/>
      <c r="AY365" s="26">
        <f t="shared" si="6"/>
        <v>2</v>
      </c>
      <c r="AZ365" s="27">
        <f t="shared" si="7"/>
        <v>60</v>
      </c>
      <c r="BA365" s="28">
        <f t="shared" si="8"/>
        <v>0</v>
      </c>
      <c r="BB365" s="28">
        <f t="shared" ca="1" si="9"/>
        <v>0</v>
      </c>
      <c r="BC365" s="29" t="str">
        <f t="shared" si="10"/>
        <v>YES</v>
      </c>
      <c r="BD365" s="10" t="str">
        <f t="shared" si="11"/>
        <v>YES</v>
      </c>
      <c r="BE365" s="29" t="str">
        <f t="shared" ca="1" si="12"/>
        <v>NO</v>
      </c>
      <c r="BF365" s="29" t="str">
        <f t="shared" ca="1" si="13"/>
        <v>YES</v>
      </c>
      <c r="BG365" s="29" t="str">
        <f t="shared" ca="1" si="14"/>
        <v>YES</v>
      </c>
      <c r="BH365" s="29" t="str">
        <f t="shared" ca="1" si="15"/>
        <v>YES</v>
      </c>
      <c r="BI365" s="10">
        <f t="shared" ca="1" si="16"/>
        <v>1</v>
      </c>
      <c r="BJ365" s="28">
        <f t="shared" si="17"/>
        <v>0</v>
      </c>
      <c r="BK365" s="30">
        <f t="shared" si="18"/>
        <v>0</v>
      </c>
      <c r="BL365" s="31">
        <f t="shared" ca="1" si="19"/>
        <v>-119.72328767123288</v>
      </c>
      <c r="BM365" s="28">
        <f t="shared" si="20"/>
        <v>0</v>
      </c>
      <c r="BN365" s="28">
        <f t="shared" si="21"/>
        <v>0</v>
      </c>
      <c r="BO365" s="30">
        <f t="shared" si="22"/>
        <v>0</v>
      </c>
      <c r="BP365" s="31">
        <f t="shared" ca="1" si="23"/>
        <v>-119.72328767123288</v>
      </c>
      <c r="BQ365" s="32">
        <f t="shared" ca="1" si="24"/>
        <v>119.72328767123288</v>
      </c>
      <c r="BR365" s="32"/>
    </row>
    <row r="366" spans="1:70" ht="12" customHeight="1" x14ac:dyDescent="0.25">
      <c r="A366" s="10">
        <f t="shared" si="25"/>
        <v>365</v>
      </c>
      <c r="B366" s="11"/>
      <c r="C366" s="12"/>
      <c r="D366" s="13"/>
      <c r="E366" s="13"/>
      <c r="F366" s="13"/>
      <c r="G366" s="14"/>
      <c r="H366" s="15"/>
      <c r="I366" s="27"/>
      <c r="J366" s="17"/>
      <c r="K366" s="17"/>
      <c r="L366" s="17"/>
      <c r="M366" s="17"/>
      <c r="N366" s="17"/>
      <c r="O366" s="17"/>
      <c r="P366" s="10" t="str">
        <f>VLOOKUP(J366,'Offence Database'!$A$7:$B$1360,2, )</f>
        <v>-</v>
      </c>
      <c r="Q366" s="10" t="str">
        <f>VLOOKUP(K366,'Offence Database'!$A$7:$B$1360,2, )</f>
        <v>-</v>
      </c>
      <c r="R366" s="10" t="str">
        <f>VLOOKUP(L366,'Offence Database'!$A$7:$B$1360,2, )</f>
        <v>-</v>
      </c>
      <c r="S366" s="10" t="str">
        <f>VLOOKUP(M366,'Offence Database'!$A$7:$B$1360,2, )</f>
        <v>-</v>
      </c>
      <c r="T366" s="10" t="str">
        <f>VLOOKUP(N366,'Offence Database'!$A$7:$B$1360,2, )</f>
        <v>-</v>
      </c>
      <c r="U366" s="10" t="str">
        <f>VLOOKUP(O366,'Offence Database'!$A$7:$B$1360,2, )</f>
        <v>-</v>
      </c>
      <c r="V366" s="10" t="str">
        <f>VLOOKUP(J366,'Offence Database'!$A$7:$C$1360,3, )</f>
        <v>-</v>
      </c>
      <c r="W366" s="10" t="str">
        <f>VLOOKUP(K366,'Offence Database'!$A$7:$C$1360,3, )</f>
        <v>-</v>
      </c>
      <c r="X366" s="10" t="str">
        <f>VLOOKUP(L366,'Offence Database'!$A$7:$C$1360,3, )</f>
        <v>-</v>
      </c>
      <c r="Y366" s="10" t="str">
        <f>VLOOKUP(M366,'Offence Database'!$A$7:$C$1360,3, )</f>
        <v>-</v>
      </c>
      <c r="Z366" s="10" t="str">
        <f>VLOOKUP(N366,'Offence Database'!$A$7:$C$1360,3, )</f>
        <v>-</v>
      </c>
      <c r="AA366" s="10" t="str">
        <f>VLOOKUP(O366,'Offence Database'!$A$7:$C$1360,3, )</f>
        <v>-</v>
      </c>
      <c r="AB366" s="10">
        <f t="shared" ref="AB366:AG366" si="752">IF(V366="Non-Bailable",$AB$1,$AC$1)</f>
        <v>0</v>
      </c>
      <c r="AC366" s="10">
        <f t="shared" si="752"/>
        <v>0</v>
      </c>
      <c r="AD366" s="10">
        <f t="shared" si="752"/>
        <v>0</v>
      </c>
      <c r="AE366" s="10">
        <f t="shared" si="752"/>
        <v>0</v>
      </c>
      <c r="AF366" s="10">
        <f t="shared" si="752"/>
        <v>0</v>
      </c>
      <c r="AG366" s="10">
        <f t="shared" si="752"/>
        <v>0</v>
      </c>
      <c r="AH366" s="10">
        <f t="shared" si="1"/>
        <v>0</v>
      </c>
      <c r="AI366" s="17" t="str">
        <f t="shared" si="2"/>
        <v>Bailable</v>
      </c>
      <c r="AJ366" s="10" t="str">
        <f>VLOOKUP(J366,'Offence Database'!$A$7:$D$1360,4, )</f>
        <v>-</v>
      </c>
      <c r="AK366" s="10" t="str">
        <f>VLOOKUP(K366,'Offence Database'!$A$7:$D$1360,4, )</f>
        <v>-</v>
      </c>
      <c r="AL366" s="10" t="str">
        <f>VLOOKUP(L366,'Offence Database'!$A$7:$D$1360,4, )</f>
        <v>-</v>
      </c>
      <c r="AM366" s="10" t="str">
        <f>VLOOKUP(M366,'Offence Database'!$A$7:$D$1360,4, )</f>
        <v>-</v>
      </c>
      <c r="AN366" s="10" t="str">
        <f>VLOOKUP(N366,'Offence Database'!$A$7:$D$1360,4, )</f>
        <v>-</v>
      </c>
      <c r="AO366" s="10" t="str">
        <f>VLOOKUP(O366,'Offence Database'!$A$7:$D$1360,4, )</f>
        <v>-</v>
      </c>
      <c r="AP366" s="10">
        <f t="shared" ref="AP366:AU366" si="753">IF(AJ366="Non-Compoundable",$AB$1,$AC$1)</f>
        <v>0</v>
      </c>
      <c r="AQ366" s="10">
        <f t="shared" si="753"/>
        <v>0</v>
      </c>
      <c r="AR366" s="10">
        <f t="shared" si="753"/>
        <v>0</v>
      </c>
      <c r="AS366" s="10">
        <f t="shared" si="753"/>
        <v>0</v>
      </c>
      <c r="AT366" s="10">
        <f t="shared" si="753"/>
        <v>0</v>
      </c>
      <c r="AU366" s="10">
        <f t="shared" si="753"/>
        <v>0</v>
      </c>
      <c r="AV366" s="10">
        <f t="shared" si="4"/>
        <v>0</v>
      </c>
      <c r="AW366" s="17" t="str">
        <f t="shared" si="5"/>
        <v>Compoundable</v>
      </c>
      <c r="AX366" s="24"/>
      <c r="AY366" s="26">
        <f t="shared" si="6"/>
        <v>2</v>
      </c>
      <c r="AZ366" s="27">
        <f t="shared" si="7"/>
        <v>60</v>
      </c>
      <c r="BA366" s="28">
        <f t="shared" si="8"/>
        <v>0</v>
      </c>
      <c r="BB366" s="28">
        <f t="shared" ca="1" si="9"/>
        <v>0</v>
      </c>
      <c r="BC366" s="29" t="str">
        <f t="shared" si="10"/>
        <v>YES</v>
      </c>
      <c r="BD366" s="10" t="str">
        <f t="shared" si="11"/>
        <v>YES</v>
      </c>
      <c r="BE366" s="29" t="str">
        <f t="shared" ca="1" si="12"/>
        <v>NO</v>
      </c>
      <c r="BF366" s="29" t="str">
        <f t="shared" ca="1" si="13"/>
        <v>YES</v>
      </c>
      <c r="BG366" s="29" t="str">
        <f t="shared" ca="1" si="14"/>
        <v>YES</v>
      </c>
      <c r="BH366" s="29" t="str">
        <f t="shared" ca="1" si="15"/>
        <v>YES</v>
      </c>
      <c r="BI366" s="10">
        <f t="shared" ca="1" si="16"/>
        <v>1</v>
      </c>
      <c r="BJ366" s="28">
        <f t="shared" si="17"/>
        <v>0</v>
      </c>
      <c r="BK366" s="30">
        <f t="shared" si="18"/>
        <v>0</v>
      </c>
      <c r="BL366" s="31">
        <f t="shared" ca="1" si="19"/>
        <v>-119.72328767123288</v>
      </c>
      <c r="BM366" s="28">
        <f t="shared" si="20"/>
        <v>0</v>
      </c>
      <c r="BN366" s="28">
        <f t="shared" si="21"/>
        <v>0</v>
      </c>
      <c r="BO366" s="30">
        <f t="shared" si="22"/>
        <v>0</v>
      </c>
      <c r="BP366" s="31">
        <f t="shared" ca="1" si="23"/>
        <v>-119.72328767123288</v>
      </c>
      <c r="BQ366" s="32">
        <f t="shared" ca="1" si="24"/>
        <v>119.72328767123288</v>
      </c>
      <c r="BR366" s="32"/>
    </row>
    <row r="367" spans="1:70" ht="12" customHeight="1" x14ac:dyDescent="0.25">
      <c r="A367" s="10">
        <f t="shared" si="25"/>
        <v>366</v>
      </c>
      <c r="B367" s="11"/>
      <c r="C367" s="12"/>
      <c r="D367" s="13"/>
      <c r="E367" s="13"/>
      <c r="F367" s="13"/>
      <c r="G367" s="14"/>
      <c r="H367" s="15"/>
      <c r="I367" s="27"/>
      <c r="J367" s="17"/>
      <c r="K367" s="17"/>
      <c r="L367" s="17"/>
      <c r="M367" s="17"/>
      <c r="N367" s="17"/>
      <c r="O367" s="17"/>
      <c r="P367" s="10" t="str">
        <f>VLOOKUP(J367,'Offence Database'!$A$7:$B$1360,2, )</f>
        <v>-</v>
      </c>
      <c r="Q367" s="10" t="str">
        <f>VLOOKUP(K367,'Offence Database'!$A$7:$B$1360,2, )</f>
        <v>-</v>
      </c>
      <c r="R367" s="10" t="str">
        <f>VLOOKUP(L367,'Offence Database'!$A$7:$B$1360,2, )</f>
        <v>-</v>
      </c>
      <c r="S367" s="10" t="str">
        <f>VLOOKUP(M367,'Offence Database'!$A$7:$B$1360,2, )</f>
        <v>-</v>
      </c>
      <c r="T367" s="10" t="str">
        <f>VLOOKUP(N367,'Offence Database'!$A$7:$B$1360,2, )</f>
        <v>-</v>
      </c>
      <c r="U367" s="10" t="str">
        <f>VLOOKUP(O367,'Offence Database'!$A$7:$B$1360,2, )</f>
        <v>-</v>
      </c>
      <c r="V367" s="10" t="str">
        <f>VLOOKUP(J367,'Offence Database'!$A$7:$C$1360,3, )</f>
        <v>-</v>
      </c>
      <c r="W367" s="10" t="str">
        <f>VLOOKUP(K367,'Offence Database'!$A$7:$C$1360,3, )</f>
        <v>-</v>
      </c>
      <c r="X367" s="10" t="str">
        <f>VLOOKUP(L367,'Offence Database'!$A$7:$C$1360,3, )</f>
        <v>-</v>
      </c>
      <c r="Y367" s="10" t="str">
        <f>VLOOKUP(M367,'Offence Database'!$A$7:$C$1360,3, )</f>
        <v>-</v>
      </c>
      <c r="Z367" s="10" t="str">
        <f>VLOOKUP(N367,'Offence Database'!$A$7:$C$1360,3, )</f>
        <v>-</v>
      </c>
      <c r="AA367" s="10" t="str">
        <f>VLOOKUP(O367,'Offence Database'!$A$7:$C$1360,3, )</f>
        <v>-</v>
      </c>
      <c r="AB367" s="10">
        <f t="shared" ref="AB367:AG367" si="754">IF(V367="Non-Bailable",$AB$1,$AC$1)</f>
        <v>0</v>
      </c>
      <c r="AC367" s="10">
        <f t="shared" si="754"/>
        <v>0</v>
      </c>
      <c r="AD367" s="10">
        <f t="shared" si="754"/>
        <v>0</v>
      </c>
      <c r="AE367" s="10">
        <f t="shared" si="754"/>
        <v>0</v>
      </c>
      <c r="AF367" s="10">
        <f t="shared" si="754"/>
        <v>0</v>
      </c>
      <c r="AG367" s="10">
        <f t="shared" si="754"/>
        <v>0</v>
      </c>
      <c r="AH367" s="10">
        <f t="shared" si="1"/>
        <v>0</v>
      </c>
      <c r="AI367" s="17" t="str">
        <f t="shared" si="2"/>
        <v>Bailable</v>
      </c>
      <c r="AJ367" s="10" t="str">
        <f>VLOOKUP(J367,'Offence Database'!$A$7:$D$1360,4, )</f>
        <v>-</v>
      </c>
      <c r="AK367" s="10" t="str">
        <f>VLOOKUP(K367,'Offence Database'!$A$7:$D$1360,4, )</f>
        <v>-</v>
      </c>
      <c r="AL367" s="10" t="str">
        <f>VLOOKUP(L367,'Offence Database'!$A$7:$D$1360,4, )</f>
        <v>-</v>
      </c>
      <c r="AM367" s="10" t="str">
        <f>VLOOKUP(M367,'Offence Database'!$A$7:$D$1360,4, )</f>
        <v>-</v>
      </c>
      <c r="AN367" s="10" t="str">
        <f>VLOOKUP(N367,'Offence Database'!$A$7:$D$1360,4, )</f>
        <v>-</v>
      </c>
      <c r="AO367" s="10" t="str">
        <f>VLOOKUP(O367,'Offence Database'!$A$7:$D$1360,4, )</f>
        <v>-</v>
      </c>
      <c r="AP367" s="10">
        <f t="shared" ref="AP367:AU367" si="755">IF(AJ367="Non-Compoundable",$AB$1,$AC$1)</f>
        <v>0</v>
      </c>
      <c r="AQ367" s="10">
        <f t="shared" si="755"/>
        <v>0</v>
      </c>
      <c r="AR367" s="10">
        <f t="shared" si="755"/>
        <v>0</v>
      </c>
      <c r="AS367" s="10">
        <f t="shared" si="755"/>
        <v>0</v>
      </c>
      <c r="AT367" s="10">
        <f t="shared" si="755"/>
        <v>0</v>
      </c>
      <c r="AU367" s="10">
        <f t="shared" si="755"/>
        <v>0</v>
      </c>
      <c r="AV367" s="10">
        <f t="shared" si="4"/>
        <v>0</v>
      </c>
      <c r="AW367" s="17" t="str">
        <f t="shared" si="5"/>
        <v>Compoundable</v>
      </c>
      <c r="AX367" s="24"/>
      <c r="AY367" s="26">
        <f t="shared" si="6"/>
        <v>2</v>
      </c>
      <c r="AZ367" s="27">
        <f t="shared" si="7"/>
        <v>60</v>
      </c>
      <c r="BA367" s="28">
        <f t="shared" si="8"/>
        <v>0</v>
      </c>
      <c r="BB367" s="28">
        <f t="shared" ca="1" si="9"/>
        <v>0</v>
      </c>
      <c r="BC367" s="29" t="str">
        <f t="shared" si="10"/>
        <v>YES</v>
      </c>
      <c r="BD367" s="10" t="str">
        <f t="shared" si="11"/>
        <v>YES</v>
      </c>
      <c r="BE367" s="29" t="str">
        <f t="shared" ca="1" si="12"/>
        <v>NO</v>
      </c>
      <c r="BF367" s="29" t="str">
        <f t="shared" ca="1" si="13"/>
        <v>YES</v>
      </c>
      <c r="BG367" s="29" t="str">
        <f t="shared" ca="1" si="14"/>
        <v>YES</v>
      </c>
      <c r="BH367" s="29" t="str">
        <f t="shared" ca="1" si="15"/>
        <v>YES</v>
      </c>
      <c r="BI367" s="10">
        <f t="shared" ca="1" si="16"/>
        <v>1</v>
      </c>
      <c r="BJ367" s="28">
        <f t="shared" si="17"/>
        <v>0</v>
      </c>
      <c r="BK367" s="30">
        <f t="shared" si="18"/>
        <v>0</v>
      </c>
      <c r="BL367" s="31">
        <f t="shared" ca="1" si="19"/>
        <v>-119.72328767123288</v>
      </c>
      <c r="BM367" s="28">
        <f t="shared" si="20"/>
        <v>0</v>
      </c>
      <c r="BN367" s="28">
        <f t="shared" si="21"/>
        <v>0</v>
      </c>
      <c r="BO367" s="30">
        <f t="shared" si="22"/>
        <v>0</v>
      </c>
      <c r="BP367" s="31">
        <f t="shared" ca="1" si="23"/>
        <v>-119.72328767123288</v>
      </c>
      <c r="BQ367" s="32">
        <f t="shared" ca="1" si="24"/>
        <v>119.72328767123288</v>
      </c>
      <c r="BR367" s="32"/>
    </row>
    <row r="368" spans="1:70" ht="12" customHeight="1" x14ac:dyDescent="0.25">
      <c r="A368" s="10">
        <f t="shared" si="25"/>
        <v>367</v>
      </c>
      <c r="B368" s="11"/>
      <c r="C368" s="12"/>
      <c r="D368" s="13"/>
      <c r="E368" s="13"/>
      <c r="F368" s="13"/>
      <c r="G368" s="14"/>
      <c r="H368" s="15"/>
      <c r="I368" s="27"/>
      <c r="J368" s="17"/>
      <c r="K368" s="17"/>
      <c r="L368" s="17"/>
      <c r="M368" s="17"/>
      <c r="N368" s="17"/>
      <c r="O368" s="17"/>
      <c r="P368" s="10" t="str">
        <f>VLOOKUP(J368,'Offence Database'!$A$7:$B$1360,2, )</f>
        <v>-</v>
      </c>
      <c r="Q368" s="10" t="str">
        <f>VLOOKUP(K368,'Offence Database'!$A$7:$B$1360,2, )</f>
        <v>-</v>
      </c>
      <c r="R368" s="10" t="str">
        <f>VLOOKUP(L368,'Offence Database'!$A$7:$B$1360,2, )</f>
        <v>-</v>
      </c>
      <c r="S368" s="10" t="str">
        <f>VLOOKUP(M368,'Offence Database'!$A$7:$B$1360,2, )</f>
        <v>-</v>
      </c>
      <c r="T368" s="10" t="str">
        <f>VLOOKUP(N368,'Offence Database'!$A$7:$B$1360,2, )</f>
        <v>-</v>
      </c>
      <c r="U368" s="10" t="str">
        <f>VLOOKUP(O368,'Offence Database'!$A$7:$B$1360,2, )</f>
        <v>-</v>
      </c>
      <c r="V368" s="10" t="str">
        <f>VLOOKUP(J368,'Offence Database'!$A$7:$C$1360,3, )</f>
        <v>-</v>
      </c>
      <c r="W368" s="10" t="str">
        <f>VLOOKUP(K368,'Offence Database'!$A$7:$C$1360,3, )</f>
        <v>-</v>
      </c>
      <c r="X368" s="10" t="str">
        <f>VLOOKUP(L368,'Offence Database'!$A$7:$C$1360,3, )</f>
        <v>-</v>
      </c>
      <c r="Y368" s="10" t="str">
        <f>VLOOKUP(M368,'Offence Database'!$A$7:$C$1360,3, )</f>
        <v>-</v>
      </c>
      <c r="Z368" s="10" t="str">
        <f>VLOOKUP(N368,'Offence Database'!$A$7:$C$1360,3, )</f>
        <v>-</v>
      </c>
      <c r="AA368" s="10" t="str">
        <f>VLOOKUP(O368,'Offence Database'!$A$7:$C$1360,3, )</f>
        <v>-</v>
      </c>
      <c r="AB368" s="10">
        <f t="shared" ref="AB368:AG368" si="756">IF(V368="Non-Bailable",$AB$1,$AC$1)</f>
        <v>0</v>
      </c>
      <c r="AC368" s="10">
        <f t="shared" si="756"/>
        <v>0</v>
      </c>
      <c r="AD368" s="10">
        <f t="shared" si="756"/>
        <v>0</v>
      </c>
      <c r="AE368" s="10">
        <f t="shared" si="756"/>
        <v>0</v>
      </c>
      <c r="AF368" s="10">
        <f t="shared" si="756"/>
        <v>0</v>
      </c>
      <c r="AG368" s="10">
        <f t="shared" si="756"/>
        <v>0</v>
      </c>
      <c r="AH368" s="10">
        <f t="shared" si="1"/>
        <v>0</v>
      </c>
      <c r="AI368" s="17" t="str">
        <f t="shared" si="2"/>
        <v>Bailable</v>
      </c>
      <c r="AJ368" s="10" t="str">
        <f>VLOOKUP(J368,'Offence Database'!$A$7:$D$1360,4, )</f>
        <v>-</v>
      </c>
      <c r="AK368" s="10" t="str">
        <f>VLOOKUP(K368,'Offence Database'!$A$7:$D$1360,4, )</f>
        <v>-</v>
      </c>
      <c r="AL368" s="10" t="str">
        <f>VLOOKUP(L368,'Offence Database'!$A$7:$D$1360,4, )</f>
        <v>-</v>
      </c>
      <c r="AM368" s="10" t="str">
        <f>VLOOKUP(M368,'Offence Database'!$A$7:$D$1360,4, )</f>
        <v>-</v>
      </c>
      <c r="AN368" s="10" t="str">
        <f>VLOOKUP(N368,'Offence Database'!$A$7:$D$1360,4, )</f>
        <v>-</v>
      </c>
      <c r="AO368" s="10" t="str">
        <f>VLOOKUP(O368,'Offence Database'!$A$7:$D$1360,4, )</f>
        <v>-</v>
      </c>
      <c r="AP368" s="10">
        <f t="shared" ref="AP368:AU368" si="757">IF(AJ368="Non-Compoundable",$AB$1,$AC$1)</f>
        <v>0</v>
      </c>
      <c r="AQ368" s="10">
        <f t="shared" si="757"/>
        <v>0</v>
      </c>
      <c r="AR368" s="10">
        <f t="shared" si="757"/>
        <v>0</v>
      </c>
      <c r="AS368" s="10">
        <f t="shared" si="757"/>
        <v>0</v>
      </c>
      <c r="AT368" s="10">
        <f t="shared" si="757"/>
        <v>0</v>
      </c>
      <c r="AU368" s="10">
        <f t="shared" si="757"/>
        <v>0</v>
      </c>
      <c r="AV368" s="10">
        <f t="shared" si="4"/>
        <v>0</v>
      </c>
      <c r="AW368" s="17" t="str">
        <f t="shared" si="5"/>
        <v>Compoundable</v>
      </c>
      <c r="AX368" s="24"/>
      <c r="AY368" s="26">
        <f t="shared" si="6"/>
        <v>2</v>
      </c>
      <c r="AZ368" s="27">
        <f t="shared" si="7"/>
        <v>60</v>
      </c>
      <c r="BA368" s="28">
        <f t="shared" si="8"/>
        <v>0</v>
      </c>
      <c r="BB368" s="28">
        <f t="shared" ca="1" si="9"/>
        <v>0</v>
      </c>
      <c r="BC368" s="29" t="str">
        <f t="shared" si="10"/>
        <v>YES</v>
      </c>
      <c r="BD368" s="10" t="str">
        <f t="shared" si="11"/>
        <v>YES</v>
      </c>
      <c r="BE368" s="29" t="str">
        <f t="shared" ca="1" si="12"/>
        <v>NO</v>
      </c>
      <c r="BF368" s="29" t="str">
        <f t="shared" ca="1" si="13"/>
        <v>YES</v>
      </c>
      <c r="BG368" s="29" t="str">
        <f t="shared" ca="1" si="14"/>
        <v>YES</v>
      </c>
      <c r="BH368" s="29" t="str">
        <f t="shared" ca="1" si="15"/>
        <v>YES</v>
      </c>
      <c r="BI368" s="10">
        <f t="shared" ca="1" si="16"/>
        <v>1</v>
      </c>
      <c r="BJ368" s="28">
        <f t="shared" si="17"/>
        <v>0</v>
      </c>
      <c r="BK368" s="30">
        <f t="shared" si="18"/>
        <v>0</v>
      </c>
      <c r="BL368" s="31">
        <f t="shared" ca="1" si="19"/>
        <v>-119.72328767123288</v>
      </c>
      <c r="BM368" s="28">
        <f t="shared" si="20"/>
        <v>0</v>
      </c>
      <c r="BN368" s="28">
        <f t="shared" si="21"/>
        <v>0</v>
      </c>
      <c r="BO368" s="30">
        <f t="shared" si="22"/>
        <v>0</v>
      </c>
      <c r="BP368" s="31">
        <f t="shared" ca="1" si="23"/>
        <v>-119.72328767123288</v>
      </c>
      <c r="BQ368" s="32">
        <f t="shared" ca="1" si="24"/>
        <v>119.72328767123288</v>
      </c>
      <c r="BR368" s="32"/>
    </row>
    <row r="369" spans="1:70" ht="12" customHeight="1" x14ac:dyDescent="0.25">
      <c r="A369" s="10">
        <f t="shared" si="25"/>
        <v>368</v>
      </c>
      <c r="B369" s="11"/>
      <c r="C369" s="12"/>
      <c r="D369" s="13"/>
      <c r="E369" s="13"/>
      <c r="F369" s="13"/>
      <c r="G369" s="14"/>
      <c r="H369" s="15"/>
      <c r="I369" s="27"/>
      <c r="J369" s="17"/>
      <c r="K369" s="17"/>
      <c r="L369" s="17"/>
      <c r="M369" s="17"/>
      <c r="N369" s="17"/>
      <c r="O369" s="17"/>
      <c r="P369" s="10" t="str">
        <f>VLOOKUP(J369,'Offence Database'!$A$7:$B$1360,2, )</f>
        <v>-</v>
      </c>
      <c r="Q369" s="10" t="str">
        <f>VLOOKUP(K369,'Offence Database'!$A$7:$B$1360,2, )</f>
        <v>-</v>
      </c>
      <c r="R369" s="10" t="str">
        <f>VLOOKUP(L369,'Offence Database'!$A$7:$B$1360,2, )</f>
        <v>-</v>
      </c>
      <c r="S369" s="10" t="str">
        <f>VLOOKUP(M369,'Offence Database'!$A$7:$B$1360,2, )</f>
        <v>-</v>
      </c>
      <c r="T369" s="10" t="str">
        <f>VLOOKUP(N369,'Offence Database'!$A$7:$B$1360,2, )</f>
        <v>-</v>
      </c>
      <c r="U369" s="10" t="str">
        <f>VLOOKUP(O369,'Offence Database'!$A$7:$B$1360,2, )</f>
        <v>-</v>
      </c>
      <c r="V369" s="10" t="str">
        <f>VLOOKUP(J369,'Offence Database'!$A$7:$C$1360,3, )</f>
        <v>-</v>
      </c>
      <c r="W369" s="10" t="str">
        <f>VLOOKUP(K369,'Offence Database'!$A$7:$C$1360,3, )</f>
        <v>-</v>
      </c>
      <c r="X369" s="10" t="str">
        <f>VLOOKUP(L369,'Offence Database'!$A$7:$C$1360,3, )</f>
        <v>-</v>
      </c>
      <c r="Y369" s="10" t="str">
        <f>VLOOKUP(M369,'Offence Database'!$A$7:$C$1360,3, )</f>
        <v>-</v>
      </c>
      <c r="Z369" s="10" t="str">
        <f>VLOOKUP(N369,'Offence Database'!$A$7:$C$1360,3, )</f>
        <v>-</v>
      </c>
      <c r="AA369" s="10" t="str">
        <f>VLOOKUP(O369,'Offence Database'!$A$7:$C$1360,3, )</f>
        <v>-</v>
      </c>
      <c r="AB369" s="10">
        <f t="shared" ref="AB369:AG369" si="758">IF(V369="Non-Bailable",$AB$1,$AC$1)</f>
        <v>0</v>
      </c>
      <c r="AC369" s="10">
        <f t="shared" si="758"/>
        <v>0</v>
      </c>
      <c r="AD369" s="10">
        <f t="shared" si="758"/>
        <v>0</v>
      </c>
      <c r="AE369" s="10">
        <f t="shared" si="758"/>
        <v>0</v>
      </c>
      <c r="AF369" s="10">
        <f t="shared" si="758"/>
        <v>0</v>
      </c>
      <c r="AG369" s="10">
        <f t="shared" si="758"/>
        <v>0</v>
      </c>
      <c r="AH369" s="10">
        <f t="shared" si="1"/>
        <v>0</v>
      </c>
      <c r="AI369" s="17" t="str">
        <f t="shared" si="2"/>
        <v>Bailable</v>
      </c>
      <c r="AJ369" s="10" t="str">
        <f>VLOOKUP(J369,'Offence Database'!$A$7:$D$1360,4, )</f>
        <v>-</v>
      </c>
      <c r="AK369" s="10" t="str">
        <f>VLOOKUP(K369,'Offence Database'!$A$7:$D$1360,4, )</f>
        <v>-</v>
      </c>
      <c r="AL369" s="10" t="str">
        <f>VLOOKUP(L369,'Offence Database'!$A$7:$D$1360,4, )</f>
        <v>-</v>
      </c>
      <c r="AM369" s="10" t="str">
        <f>VLOOKUP(M369,'Offence Database'!$A$7:$D$1360,4, )</f>
        <v>-</v>
      </c>
      <c r="AN369" s="10" t="str">
        <f>VLOOKUP(N369,'Offence Database'!$A$7:$D$1360,4, )</f>
        <v>-</v>
      </c>
      <c r="AO369" s="10" t="str">
        <f>VLOOKUP(O369,'Offence Database'!$A$7:$D$1360,4, )</f>
        <v>-</v>
      </c>
      <c r="AP369" s="10">
        <f t="shared" ref="AP369:AU369" si="759">IF(AJ369="Non-Compoundable",$AB$1,$AC$1)</f>
        <v>0</v>
      </c>
      <c r="AQ369" s="10">
        <f t="shared" si="759"/>
        <v>0</v>
      </c>
      <c r="AR369" s="10">
        <f t="shared" si="759"/>
        <v>0</v>
      </c>
      <c r="AS369" s="10">
        <f t="shared" si="759"/>
        <v>0</v>
      </c>
      <c r="AT369" s="10">
        <f t="shared" si="759"/>
        <v>0</v>
      </c>
      <c r="AU369" s="10">
        <f t="shared" si="759"/>
        <v>0</v>
      </c>
      <c r="AV369" s="10">
        <f t="shared" si="4"/>
        <v>0</v>
      </c>
      <c r="AW369" s="17" t="str">
        <f t="shared" si="5"/>
        <v>Compoundable</v>
      </c>
      <c r="AX369" s="24"/>
      <c r="AY369" s="26">
        <f t="shared" si="6"/>
        <v>2</v>
      </c>
      <c r="AZ369" s="27">
        <f t="shared" si="7"/>
        <v>60</v>
      </c>
      <c r="BA369" s="28">
        <f t="shared" si="8"/>
        <v>0</v>
      </c>
      <c r="BB369" s="28">
        <f t="shared" ca="1" si="9"/>
        <v>0</v>
      </c>
      <c r="BC369" s="29" t="str">
        <f t="shared" si="10"/>
        <v>YES</v>
      </c>
      <c r="BD369" s="10" t="str">
        <f t="shared" si="11"/>
        <v>YES</v>
      </c>
      <c r="BE369" s="29" t="str">
        <f t="shared" ca="1" si="12"/>
        <v>NO</v>
      </c>
      <c r="BF369" s="29" t="str">
        <f t="shared" ca="1" si="13"/>
        <v>YES</v>
      </c>
      <c r="BG369" s="29" t="str">
        <f t="shared" ca="1" si="14"/>
        <v>YES</v>
      </c>
      <c r="BH369" s="29" t="str">
        <f t="shared" ca="1" si="15"/>
        <v>YES</v>
      </c>
      <c r="BI369" s="10">
        <f t="shared" ca="1" si="16"/>
        <v>1</v>
      </c>
      <c r="BJ369" s="28">
        <f t="shared" si="17"/>
        <v>0</v>
      </c>
      <c r="BK369" s="30">
        <f t="shared" si="18"/>
        <v>0</v>
      </c>
      <c r="BL369" s="31">
        <f t="shared" ca="1" si="19"/>
        <v>-119.72328767123288</v>
      </c>
      <c r="BM369" s="28">
        <f t="shared" si="20"/>
        <v>0</v>
      </c>
      <c r="BN369" s="28">
        <f t="shared" si="21"/>
        <v>0</v>
      </c>
      <c r="BO369" s="30">
        <f t="shared" si="22"/>
        <v>0</v>
      </c>
      <c r="BP369" s="31">
        <f t="shared" ca="1" si="23"/>
        <v>-119.72328767123288</v>
      </c>
      <c r="BQ369" s="32">
        <f t="shared" ca="1" si="24"/>
        <v>119.72328767123288</v>
      </c>
      <c r="BR369" s="32"/>
    </row>
    <row r="370" spans="1:70" ht="12" customHeight="1" x14ac:dyDescent="0.25">
      <c r="A370" s="10">
        <f t="shared" si="25"/>
        <v>369</v>
      </c>
      <c r="B370" s="11"/>
      <c r="C370" s="12"/>
      <c r="D370" s="13"/>
      <c r="E370" s="13"/>
      <c r="F370" s="13"/>
      <c r="G370" s="14"/>
      <c r="H370" s="15"/>
      <c r="I370" s="27"/>
      <c r="J370" s="17"/>
      <c r="K370" s="17"/>
      <c r="L370" s="17"/>
      <c r="M370" s="17"/>
      <c r="N370" s="17"/>
      <c r="O370" s="17"/>
      <c r="P370" s="10" t="str">
        <f>VLOOKUP(J370,'Offence Database'!$A$7:$B$1360,2, )</f>
        <v>-</v>
      </c>
      <c r="Q370" s="10" t="str">
        <f>VLOOKUP(K370,'Offence Database'!$A$7:$B$1360,2, )</f>
        <v>-</v>
      </c>
      <c r="R370" s="10" t="str">
        <f>VLOOKUP(L370,'Offence Database'!$A$7:$B$1360,2, )</f>
        <v>-</v>
      </c>
      <c r="S370" s="10" t="str">
        <f>VLOOKUP(M370,'Offence Database'!$A$7:$B$1360,2, )</f>
        <v>-</v>
      </c>
      <c r="T370" s="10" t="str">
        <f>VLOOKUP(N370,'Offence Database'!$A$7:$B$1360,2, )</f>
        <v>-</v>
      </c>
      <c r="U370" s="10" t="str">
        <f>VLOOKUP(O370,'Offence Database'!$A$7:$B$1360,2, )</f>
        <v>-</v>
      </c>
      <c r="V370" s="10" t="str">
        <f>VLOOKUP(J370,'Offence Database'!$A$7:$C$1360,3, )</f>
        <v>-</v>
      </c>
      <c r="W370" s="10" t="str">
        <f>VLOOKUP(K370,'Offence Database'!$A$7:$C$1360,3, )</f>
        <v>-</v>
      </c>
      <c r="X370" s="10" t="str">
        <f>VLOOKUP(L370,'Offence Database'!$A$7:$C$1360,3, )</f>
        <v>-</v>
      </c>
      <c r="Y370" s="10" t="str">
        <f>VLOOKUP(M370,'Offence Database'!$A$7:$C$1360,3, )</f>
        <v>-</v>
      </c>
      <c r="Z370" s="10" t="str">
        <f>VLOOKUP(N370,'Offence Database'!$A$7:$C$1360,3, )</f>
        <v>-</v>
      </c>
      <c r="AA370" s="10" t="str">
        <f>VLOOKUP(O370,'Offence Database'!$A$7:$C$1360,3, )</f>
        <v>-</v>
      </c>
      <c r="AB370" s="10">
        <f t="shared" ref="AB370:AG370" si="760">IF(V370="Non-Bailable",$AB$1,$AC$1)</f>
        <v>0</v>
      </c>
      <c r="AC370" s="10">
        <f t="shared" si="760"/>
        <v>0</v>
      </c>
      <c r="AD370" s="10">
        <f t="shared" si="760"/>
        <v>0</v>
      </c>
      <c r="AE370" s="10">
        <f t="shared" si="760"/>
        <v>0</v>
      </c>
      <c r="AF370" s="10">
        <f t="shared" si="760"/>
        <v>0</v>
      </c>
      <c r="AG370" s="10">
        <f t="shared" si="760"/>
        <v>0</v>
      </c>
      <c r="AH370" s="10">
        <f t="shared" si="1"/>
        <v>0</v>
      </c>
      <c r="AI370" s="17" t="str">
        <f t="shared" si="2"/>
        <v>Bailable</v>
      </c>
      <c r="AJ370" s="10" t="str">
        <f>VLOOKUP(J370,'Offence Database'!$A$7:$D$1360,4, )</f>
        <v>-</v>
      </c>
      <c r="AK370" s="10" t="str">
        <f>VLOOKUP(K370,'Offence Database'!$A$7:$D$1360,4, )</f>
        <v>-</v>
      </c>
      <c r="AL370" s="10" t="str">
        <f>VLOOKUP(L370,'Offence Database'!$A$7:$D$1360,4, )</f>
        <v>-</v>
      </c>
      <c r="AM370" s="10" t="str">
        <f>VLOOKUP(M370,'Offence Database'!$A$7:$D$1360,4, )</f>
        <v>-</v>
      </c>
      <c r="AN370" s="10" t="str">
        <f>VLOOKUP(N370,'Offence Database'!$A$7:$D$1360,4, )</f>
        <v>-</v>
      </c>
      <c r="AO370" s="10" t="str">
        <f>VLOOKUP(O370,'Offence Database'!$A$7:$D$1360,4, )</f>
        <v>-</v>
      </c>
      <c r="AP370" s="10">
        <f t="shared" ref="AP370:AU370" si="761">IF(AJ370="Non-Compoundable",$AB$1,$AC$1)</f>
        <v>0</v>
      </c>
      <c r="AQ370" s="10">
        <f t="shared" si="761"/>
        <v>0</v>
      </c>
      <c r="AR370" s="10">
        <f t="shared" si="761"/>
        <v>0</v>
      </c>
      <c r="AS370" s="10">
        <f t="shared" si="761"/>
        <v>0</v>
      </c>
      <c r="AT370" s="10">
        <f t="shared" si="761"/>
        <v>0</v>
      </c>
      <c r="AU370" s="10">
        <f t="shared" si="761"/>
        <v>0</v>
      </c>
      <c r="AV370" s="10">
        <f t="shared" si="4"/>
        <v>0</v>
      </c>
      <c r="AW370" s="17" t="str">
        <f t="shared" si="5"/>
        <v>Compoundable</v>
      </c>
      <c r="AX370" s="24"/>
      <c r="AY370" s="26">
        <f t="shared" si="6"/>
        <v>2</v>
      </c>
      <c r="AZ370" s="27">
        <f t="shared" si="7"/>
        <v>60</v>
      </c>
      <c r="BA370" s="28">
        <f t="shared" si="8"/>
        <v>0</v>
      </c>
      <c r="BB370" s="28">
        <f t="shared" ca="1" si="9"/>
        <v>0</v>
      </c>
      <c r="BC370" s="29" t="str">
        <f t="shared" si="10"/>
        <v>YES</v>
      </c>
      <c r="BD370" s="10" t="str">
        <f t="shared" si="11"/>
        <v>YES</v>
      </c>
      <c r="BE370" s="29" t="str">
        <f t="shared" ca="1" si="12"/>
        <v>NO</v>
      </c>
      <c r="BF370" s="29" t="str">
        <f t="shared" ca="1" si="13"/>
        <v>YES</v>
      </c>
      <c r="BG370" s="29" t="str">
        <f t="shared" ca="1" si="14"/>
        <v>YES</v>
      </c>
      <c r="BH370" s="29" t="str">
        <f t="shared" ca="1" si="15"/>
        <v>YES</v>
      </c>
      <c r="BI370" s="10">
        <f t="shared" ca="1" si="16"/>
        <v>1</v>
      </c>
      <c r="BJ370" s="28">
        <f t="shared" si="17"/>
        <v>0</v>
      </c>
      <c r="BK370" s="30">
        <f t="shared" si="18"/>
        <v>0</v>
      </c>
      <c r="BL370" s="31">
        <f t="shared" ca="1" si="19"/>
        <v>-119.72328767123288</v>
      </c>
      <c r="BM370" s="28">
        <f t="shared" si="20"/>
        <v>0</v>
      </c>
      <c r="BN370" s="28">
        <f t="shared" si="21"/>
        <v>0</v>
      </c>
      <c r="BO370" s="30">
        <f t="shared" si="22"/>
        <v>0</v>
      </c>
      <c r="BP370" s="31">
        <f t="shared" ca="1" si="23"/>
        <v>-119.72328767123288</v>
      </c>
      <c r="BQ370" s="32">
        <f t="shared" ca="1" si="24"/>
        <v>119.72328767123288</v>
      </c>
      <c r="BR370" s="32"/>
    </row>
    <row r="371" spans="1:70" ht="12" customHeight="1" x14ac:dyDescent="0.25">
      <c r="A371" s="10">
        <f t="shared" si="25"/>
        <v>370</v>
      </c>
      <c r="B371" s="11"/>
      <c r="C371" s="12"/>
      <c r="D371" s="13"/>
      <c r="E371" s="13"/>
      <c r="F371" s="13"/>
      <c r="G371" s="14"/>
      <c r="H371" s="15"/>
      <c r="I371" s="27"/>
      <c r="J371" s="17"/>
      <c r="K371" s="17"/>
      <c r="L371" s="17"/>
      <c r="M371" s="17"/>
      <c r="N371" s="17"/>
      <c r="O371" s="17"/>
      <c r="P371" s="10" t="str">
        <f>VLOOKUP(J371,'Offence Database'!$A$7:$B$1360,2, )</f>
        <v>-</v>
      </c>
      <c r="Q371" s="10" t="str">
        <f>VLOOKUP(K371,'Offence Database'!$A$7:$B$1360,2, )</f>
        <v>-</v>
      </c>
      <c r="R371" s="10" t="str">
        <f>VLOOKUP(L371,'Offence Database'!$A$7:$B$1360,2, )</f>
        <v>-</v>
      </c>
      <c r="S371" s="10" t="str">
        <f>VLOOKUP(M371,'Offence Database'!$A$7:$B$1360,2, )</f>
        <v>-</v>
      </c>
      <c r="T371" s="10" t="str">
        <f>VLOOKUP(N371,'Offence Database'!$A$7:$B$1360,2, )</f>
        <v>-</v>
      </c>
      <c r="U371" s="10" t="str">
        <f>VLOOKUP(O371,'Offence Database'!$A$7:$B$1360,2, )</f>
        <v>-</v>
      </c>
      <c r="V371" s="10" t="str">
        <f>VLOOKUP(J371,'Offence Database'!$A$7:$C$1360,3, )</f>
        <v>-</v>
      </c>
      <c r="W371" s="10" t="str">
        <f>VLOOKUP(K371,'Offence Database'!$A$7:$C$1360,3, )</f>
        <v>-</v>
      </c>
      <c r="X371" s="10" t="str">
        <f>VLOOKUP(L371,'Offence Database'!$A$7:$C$1360,3, )</f>
        <v>-</v>
      </c>
      <c r="Y371" s="10" t="str">
        <f>VLOOKUP(M371,'Offence Database'!$A$7:$C$1360,3, )</f>
        <v>-</v>
      </c>
      <c r="Z371" s="10" t="str">
        <f>VLOOKUP(N371,'Offence Database'!$A$7:$C$1360,3, )</f>
        <v>-</v>
      </c>
      <c r="AA371" s="10" t="str">
        <f>VLOOKUP(O371,'Offence Database'!$A$7:$C$1360,3, )</f>
        <v>-</v>
      </c>
      <c r="AB371" s="10">
        <f t="shared" ref="AB371:AG371" si="762">IF(V371="Non-Bailable",$AB$1,$AC$1)</f>
        <v>0</v>
      </c>
      <c r="AC371" s="10">
        <f t="shared" si="762"/>
        <v>0</v>
      </c>
      <c r="AD371" s="10">
        <f t="shared" si="762"/>
        <v>0</v>
      </c>
      <c r="AE371" s="10">
        <f t="shared" si="762"/>
        <v>0</v>
      </c>
      <c r="AF371" s="10">
        <f t="shared" si="762"/>
        <v>0</v>
      </c>
      <c r="AG371" s="10">
        <f t="shared" si="762"/>
        <v>0</v>
      </c>
      <c r="AH371" s="10">
        <f t="shared" si="1"/>
        <v>0</v>
      </c>
      <c r="AI371" s="17" t="str">
        <f t="shared" si="2"/>
        <v>Bailable</v>
      </c>
      <c r="AJ371" s="10" t="str">
        <f>VLOOKUP(J371,'Offence Database'!$A$7:$D$1360,4, )</f>
        <v>-</v>
      </c>
      <c r="AK371" s="10" t="str">
        <f>VLOOKUP(K371,'Offence Database'!$A$7:$D$1360,4, )</f>
        <v>-</v>
      </c>
      <c r="AL371" s="10" t="str">
        <f>VLOOKUP(L371,'Offence Database'!$A$7:$D$1360,4, )</f>
        <v>-</v>
      </c>
      <c r="AM371" s="10" t="str">
        <f>VLOOKUP(M371,'Offence Database'!$A$7:$D$1360,4, )</f>
        <v>-</v>
      </c>
      <c r="AN371" s="10" t="str">
        <f>VLOOKUP(N371,'Offence Database'!$A$7:$D$1360,4, )</f>
        <v>-</v>
      </c>
      <c r="AO371" s="10" t="str">
        <f>VLOOKUP(O371,'Offence Database'!$A$7:$D$1360,4, )</f>
        <v>-</v>
      </c>
      <c r="AP371" s="10">
        <f t="shared" ref="AP371:AU371" si="763">IF(AJ371="Non-Compoundable",$AB$1,$AC$1)</f>
        <v>0</v>
      </c>
      <c r="AQ371" s="10">
        <f t="shared" si="763"/>
        <v>0</v>
      </c>
      <c r="AR371" s="10">
        <f t="shared" si="763"/>
        <v>0</v>
      </c>
      <c r="AS371" s="10">
        <f t="shared" si="763"/>
        <v>0</v>
      </c>
      <c r="AT371" s="10">
        <f t="shared" si="763"/>
        <v>0</v>
      </c>
      <c r="AU371" s="10">
        <f t="shared" si="763"/>
        <v>0</v>
      </c>
      <c r="AV371" s="10">
        <f t="shared" si="4"/>
        <v>0</v>
      </c>
      <c r="AW371" s="17" t="str">
        <f t="shared" si="5"/>
        <v>Compoundable</v>
      </c>
      <c r="AX371" s="24"/>
      <c r="AY371" s="26">
        <f t="shared" si="6"/>
        <v>2</v>
      </c>
      <c r="AZ371" s="27">
        <f t="shared" si="7"/>
        <v>60</v>
      </c>
      <c r="BA371" s="28">
        <f t="shared" si="8"/>
        <v>0</v>
      </c>
      <c r="BB371" s="28">
        <f t="shared" ca="1" si="9"/>
        <v>0</v>
      </c>
      <c r="BC371" s="29" t="str">
        <f t="shared" si="10"/>
        <v>YES</v>
      </c>
      <c r="BD371" s="10" t="str">
        <f t="shared" si="11"/>
        <v>YES</v>
      </c>
      <c r="BE371" s="29" t="str">
        <f t="shared" ca="1" si="12"/>
        <v>NO</v>
      </c>
      <c r="BF371" s="29" t="str">
        <f t="shared" ca="1" si="13"/>
        <v>YES</v>
      </c>
      <c r="BG371" s="29" t="str">
        <f t="shared" ca="1" si="14"/>
        <v>YES</v>
      </c>
      <c r="BH371" s="29" t="str">
        <f t="shared" ca="1" si="15"/>
        <v>YES</v>
      </c>
      <c r="BI371" s="10">
        <f t="shared" ca="1" si="16"/>
        <v>1</v>
      </c>
      <c r="BJ371" s="28">
        <f t="shared" si="17"/>
        <v>0</v>
      </c>
      <c r="BK371" s="30">
        <f t="shared" si="18"/>
        <v>0</v>
      </c>
      <c r="BL371" s="31">
        <f t="shared" ca="1" si="19"/>
        <v>-119.72328767123288</v>
      </c>
      <c r="BM371" s="28">
        <f t="shared" si="20"/>
        <v>0</v>
      </c>
      <c r="BN371" s="28">
        <f t="shared" si="21"/>
        <v>0</v>
      </c>
      <c r="BO371" s="30">
        <f t="shared" si="22"/>
        <v>0</v>
      </c>
      <c r="BP371" s="31">
        <f t="shared" ca="1" si="23"/>
        <v>-119.72328767123288</v>
      </c>
      <c r="BQ371" s="32">
        <f t="shared" ca="1" si="24"/>
        <v>119.72328767123288</v>
      </c>
      <c r="BR371" s="32"/>
    </row>
    <row r="372" spans="1:70" ht="12" customHeight="1" x14ac:dyDescent="0.25">
      <c r="A372" s="10">
        <f t="shared" si="25"/>
        <v>371</v>
      </c>
      <c r="B372" s="11"/>
      <c r="C372" s="12"/>
      <c r="D372" s="13"/>
      <c r="E372" s="13"/>
      <c r="F372" s="13"/>
      <c r="G372" s="14"/>
      <c r="H372" s="15"/>
      <c r="I372" s="27"/>
      <c r="J372" s="17"/>
      <c r="K372" s="17"/>
      <c r="L372" s="17"/>
      <c r="M372" s="17"/>
      <c r="N372" s="17"/>
      <c r="O372" s="17"/>
      <c r="P372" s="10" t="str">
        <f>VLOOKUP(J372,'Offence Database'!$A$7:$B$1360,2, )</f>
        <v>-</v>
      </c>
      <c r="Q372" s="10" t="str">
        <f>VLOOKUP(K372,'Offence Database'!$A$7:$B$1360,2, )</f>
        <v>-</v>
      </c>
      <c r="R372" s="10" t="str">
        <f>VLOOKUP(L372,'Offence Database'!$A$7:$B$1360,2, )</f>
        <v>-</v>
      </c>
      <c r="S372" s="10" t="str">
        <f>VLOOKUP(M372,'Offence Database'!$A$7:$B$1360,2, )</f>
        <v>-</v>
      </c>
      <c r="T372" s="10" t="str">
        <f>VLOOKUP(N372,'Offence Database'!$A$7:$B$1360,2, )</f>
        <v>-</v>
      </c>
      <c r="U372" s="10" t="str">
        <f>VLOOKUP(O372,'Offence Database'!$A$7:$B$1360,2, )</f>
        <v>-</v>
      </c>
      <c r="V372" s="10" t="str">
        <f>VLOOKUP(J372,'Offence Database'!$A$7:$C$1360,3, )</f>
        <v>-</v>
      </c>
      <c r="W372" s="10" t="str">
        <f>VLOOKUP(K372,'Offence Database'!$A$7:$C$1360,3, )</f>
        <v>-</v>
      </c>
      <c r="X372" s="10" t="str">
        <f>VLOOKUP(L372,'Offence Database'!$A$7:$C$1360,3, )</f>
        <v>-</v>
      </c>
      <c r="Y372" s="10" t="str">
        <f>VLOOKUP(M372,'Offence Database'!$A$7:$C$1360,3, )</f>
        <v>-</v>
      </c>
      <c r="Z372" s="10" t="str">
        <f>VLOOKUP(N372,'Offence Database'!$A$7:$C$1360,3, )</f>
        <v>-</v>
      </c>
      <c r="AA372" s="10" t="str">
        <f>VLOOKUP(O372,'Offence Database'!$A$7:$C$1360,3, )</f>
        <v>-</v>
      </c>
      <c r="AB372" s="10">
        <f t="shared" ref="AB372:AG372" si="764">IF(V372="Non-Bailable",$AB$1,$AC$1)</f>
        <v>0</v>
      </c>
      <c r="AC372" s="10">
        <f t="shared" si="764"/>
        <v>0</v>
      </c>
      <c r="AD372" s="10">
        <f t="shared" si="764"/>
        <v>0</v>
      </c>
      <c r="AE372" s="10">
        <f t="shared" si="764"/>
        <v>0</v>
      </c>
      <c r="AF372" s="10">
        <f t="shared" si="764"/>
        <v>0</v>
      </c>
      <c r="AG372" s="10">
        <f t="shared" si="764"/>
        <v>0</v>
      </c>
      <c r="AH372" s="10">
        <f t="shared" si="1"/>
        <v>0</v>
      </c>
      <c r="AI372" s="17" t="str">
        <f t="shared" si="2"/>
        <v>Bailable</v>
      </c>
      <c r="AJ372" s="10" t="str">
        <f>VLOOKUP(J372,'Offence Database'!$A$7:$D$1360,4, )</f>
        <v>-</v>
      </c>
      <c r="AK372" s="10" t="str">
        <f>VLOOKUP(K372,'Offence Database'!$A$7:$D$1360,4, )</f>
        <v>-</v>
      </c>
      <c r="AL372" s="10" t="str">
        <f>VLOOKUP(L372,'Offence Database'!$A$7:$D$1360,4, )</f>
        <v>-</v>
      </c>
      <c r="AM372" s="10" t="str">
        <f>VLOOKUP(M372,'Offence Database'!$A$7:$D$1360,4, )</f>
        <v>-</v>
      </c>
      <c r="AN372" s="10" t="str">
        <f>VLOOKUP(N372,'Offence Database'!$A$7:$D$1360,4, )</f>
        <v>-</v>
      </c>
      <c r="AO372" s="10" t="str">
        <f>VLOOKUP(O372,'Offence Database'!$A$7:$D$1360,4, )</f>
        <v>-</v>
      </c>
      <c r="AP372" s="10">
        <f t="shared" ref="AP372:AU372" si="765">IF(AJ372="Non-Compoundable",$AB$1,$AC$1)</f>
        <v>0</v>
      </c>
      <c r="AQ372" s="10">
        <f t="shared" si="765"/>
        <v>0</v>
      </c>
      <c r="AR372" s="10">
        <f t="shared" si="765"/>
        <v>0</v>
      </c>
      <c r="AS372" s="10">
        <f t="shared" si="765"/>
        <v>0</v>
      </c>
      <c r="AT372" s="10">
        <f t="shared" si="765"/>
        <v>0</v>
      </c>
      <c r="AU372" s="10">
        <f t="shared" si="765"/>
        <v>0</v>
      </c>
      <c r="AV372" s="10">
        <f t="shared" si="4"/>
        <v>0</v>
      </c>
      <c r="AW372" s="17" t="str">
        <f t="shared" si="5"/>
        <v>Compoundable</v>
      </c>
      <c r="AX372" s="24"/>
      <c r="AY372" s="26">
        <f t="shared" si="6"/>
        <v>2</v>
      </c>
      <c r="AZ372" s="27">
        <f t="shared" si="7"/>
        <v>60</v>
      </c>
      <c r="BA372" s="28">
        <f t="shared" si="8"/>
        <v>0</v>
      </c>
      <c r="BB372" s="28">
        <f t="shared" ca="1" si="9"/>
        <v>0</v>
      </c>
      <c r="BC372" s="29" t="str">
        <f t="shared" si="10"/>
        <v>YES</v>
      </c>
      <c r="BD372" s="10" t="str">
        <f t="shared" si="11"/>
        <v>YES</v>
      </c>
      <c r="BE372" s="29" t="str">
        <f t="shared" ca="1" si="12"/>
        <v>NO</v>
      </c>
      <c r="BF372" s="29" t="str">
        <f t="shared" ca="1" si="13"/>
        <v>YES</v>
      </c>
      <c r="BG372" s="29" t="str">
        <f t="shared" ca="1" si="14"/>
        <v>YES</v>
      </c>
      <c r="BH372" s="29" t="str">
        <f t="shared" ca="1" si="15"/>
        <v>YES</v>
      </c>
      <c r="BI372" s="10">
        <f t="shared" ca="1" si="16"/>
        <v>1</v>
      </c>
      <c r="BJ372" s="28">
        <f t="shared" si="17"/>
        <v>0</v>
      </c>
      <c r="BK372" s="30">
        <f t="shared" si="18"/>
        <v>0</v>
      </c>
      <c r="BL372" s="31">
        <f t="shared" ca="1" si="19"/>
        <v>-119.72328767123288</v>
      </c>
      <c r="BM372" s="28">
        <f t="shared" si="20"/>
        <v>0</v>
      </c>
      <c r="BN372" s="28">
        <f t="shared" si="21"/>
        <v>0</v>
      </c>
      <c r="BO372" s="30">
        <f t="shared" si="22"/>
        <v>0</v>
      </c>
      <c r="BP372" s="31">
        <f t="shared" ca="1" si="23"/>
        <v>-119.72328767123288</v>
      </c>
      <c r="BQ372" s="32">
        <f t="shared" ca="1" si="24"/>
        <v>119.72328767123288</v>
      </c>
      <c r="BR372" s="32"/>
    </row>
    <row r="373" spans="1:70" ht="12" customHeight="1" x14ac:dyDescent="0.25">
      <c r="A373" s="10">
        <f t="shared" si="25"/>
        <v>372</v>
      </c>
      <c r="B373" s="11"/>
      <c r="C373" s="12"/>
      <c r="D373" s="13"/>
      <c r="E373" s="13"/>
      <c r="F373" s="13"/>
      <c r="G373" s="14"/>
      <c r="H373" s="15"/>
      <c r="I373" s="27"/>
      <c r="J373" s="17"/>
      <c r="K373" s="17"/>
      <c r="L373" s="17"/>
      <c r="M373" s="17"/>
      <c r="N373" s="17"/>
      <c r="O373" s="17"/>
      <c r="P373" s="10" t="str">
        <f>VLOOKUP(J373,'Offence Database'!$A$7:$B$1360,2, )</f>
        <v>-</v>
      </c>
      <c r="Q373" s="10" t="str">
        <f>VLOOKUP(K373,'Offence Database'!$A$7:$B$1360,2, )</f>
        <v>-</v>
      </c>
      <c r="R373" s="10" t="str">
        <f>VLOOKUP(L373,'Offence Database'!$A$7:$B$1360,2, )</f>
        <v>-</v>
      </c>
      <c r="S373" s="10" t="str">
        <f>VLOOKUP(M373,'Offence Database'!$A$7:$B$1360,2, )</f>
        <v>-</v>
      </c>
      <c r="T373" s="10" t="str">
        <f>VLOOKUP(N373,'Offence Database'!$A$7:$B$1360,2, )</f>
        <v>-</v>
      </c>
      <c r="U373" s="10" t="str">
        <f>VLOOKUP(O373,'Offence Database'!$A$7:$B$1360,2, )</f>
        <v>-</v>
      </c>
      <c r="V373" s="10" t="str">
        <f>VLOOKUP(J373,'Offence Database'!$A$7:$C$1360,3, )</f>
        <v>-</v>
      </c>
      <c r="W373" s="10" t="str">
        <f>VLOOKUP(K373,'Offence Database'!$A$7:$C$1360,3, )</f>
        <v>-</v>
      </c>
      <c r="X373" s="10" t="str">
        <f>VLOOKUP(L373,'Offence Database'!$A$7:$C$1360,3, )</f>
        <v>-</v>
      </c>
      <c r="Y373" s="10" t="str">
        <f>VLOOKUP(M373,'Offence Database'!$A$7:$C$1360,3, )</f>
        <v>-</v>
      </c>
      <c r="Z373" s="10" t="str">
        <f>VLOOKUP(N373,'Offence Database'!$A$7:$C$1360,3, )</f>
        <v>-</v>
      </c>
      <c r="AA373" s="10" t="str">
        <f>VLOOKUP(O373,'Offence Database'!$A$7:$C$1360,3, )</f>
        <v>-</v>
      </c>
      <c r="AB373" s="10">
        <f t="shared" ref="AB373:AG373" si="766">IF(V373="Non-Bailable",$AB$1,$AC$1)</f>
        <v>0</v>
      </c>
      <c r="AC373" s="10">
        <f t="shared" si="766"/>
        <v>0</v>
      </c>
      <c r="AD373" s="10">
        <f t="shared" si="766"/>
        <v>0</v>
      </c>
      <c r="AE373" s="10">
        <f t="shared" si="766"/>
        <v>0</v>
      </c>
      <c r="AF373" s="10">
        <f t="shared" si="766"/>
        <v>0</v>
      </c>
      <c r="AG373" s="10">
        <f t="shared" si="766"/>
        <v>0</v>
      </c>
      <c r="AH373" s="10">
        <f t="shared" si="1"/>
        <v>0</v>
      </c>
      <c r="AI373" s="17" t="str">
        <f t="shared" si="2"/>
        <v>Bailable</v>
      </c>
      <c r="AJ373" s="10" t="str">
        <f>VLOOKUP(J373,'Offence Database'!$A$7:$D$1360,4, )</f>
        <v>-</v>
      </c>
      <c r="AK373" s="10" t="str">
        <f>VLOOKUP(K373,'Offence Database'!$A$7:$D$1360,4, )</f>
        <v>-</v>
      </c>
      <c r="AL373" s="10" t="str">
        <f>VLOOKUP(L373,'Offence Database'!$A$7:$D$1360,4, )</f>
        <v>-</v>
      </c>
      <c r="AM373" s="10" t="str">
        <f>VLOOKUP(M373,'Offence Database'!$A$7:$D$1360,4, )</f>
        <v>-</v>
      </c>
      <c r="AN373" s="10" t="str">
        <f>VLOOKUP(N373,'Offence Database'!$A$7:$D$1360,4, )</f>
        <v>-</v>
      </c>
      <c r="AO373" s="10" t="str">
        <f>VLOOKUP(O373,'Offence Database'!$A$7:$D$1360,4, )</f>
        <v>-</v>
      </c>
      <c r="AP373" s="10">
        <f t="shared" ref="AP373:AU373" si="767">IF(AJ373="Non-Compoundable",$AB$1,$AC$1)</f>
        <v>0</v>
      </c>
      <c r="AQ373" s="10">
        <f t="shared" si="767"/>
        <v>0</v>
      </c>
      <c r="AR373" s="10">
        <f t="shared" si="767"/>
        <v>0</v>
      </c>
      <c r="AS373" s="10">
        <f t="shared" si="767"/>
        <v>0</v>
      </c>
      <c r="AT373" s="10">
        <f t="shared" si="767"/>
        <v>0</v>
      </c>
      <c r="AU373" s="10">
        <f t="shared" si="767"/>
        <v>0</v>
      </c>
      <c r="AV373" s="10">
        <f t="shared" si="4"/>
        <v>0</v>
      </c>
      <c r="AW373" s="17" t="str">
        <f t="shared" si="5"/>
        <v>Compoundable</v>
      </c>
      <c r="AX373" s="24"/>
      <c r="AY373" s="26">
        <f t="shared" si="6"/>
        <v>2</v>
      </c>
      <c r="AZ373" s="27">
        <f t="shared" si="7"/>
        <v>60</v>
      </c>
      <c r="BA373" s="28">
        <f t="shared" si="8"/>
        <v>0</v>
      </c>
      <c r="BB373" s="28">
        <f t="shared" ca="1" si="9"/>
        <v>0</v>
      </c>
      <c r="BC373" s="29" t="str">
        <f t="shared" si="10"/>
        <v>YES</v>
      </c>
      <c r="BD373" s="10" t="str">
        <f t="shared" si="11"/>
        <v>YES</v>
      </c>
      <c r="BE373" s="29" t="str">
        <f t="shared" ca="1" si="12"/>
        <v>NO</v>
      </c>
      <c r="BF373" s="29" t="str">
        <f t="shared" ca="1" si="13"/>
        <v>YES</v>
      </c>
      <c r="BG373" s="29" t="str">
        <f t="shared" ca="1" si="14"/>
        <v>YES</v>
      </c>
      <c r="BH373" s="29" t="str">
        <f t="shared" ca="1" si="15"/>
        <v>YES</v>
      </c>
      <c r="BI373" s="10">
        <f t="shared" ca="1" si="16"/>
        <v>1</v>
      </c>
      <c r="BJ373" s="28">
        <f t="shared" si="17"/>
        <v>0</v>
      </c>
      <c r="BK373" s="30">
        <f t="shared" si="18"/>
        <v>0</v>
      </c>
      <c r="BL373" s="31">
        <f t="shared" ca="1" si="19"/>
        <v>-119.72328767123288</v>
      </c>
      <c r="BM373" s="28">
        <f t="shared" si="20"/>
        <v>0</v>
      </c>
      <c r="BN373" s="28">
        <f t="shared" si="21"/>
        <v>0</v>
      </c>
      <c r="BO373" s="30">
        <f t="shared" si="22"/>
        <v>0</v>
      </c>
      <c r="BP373" s="31">
        <f t="shared" ca="1" si="23"/>
        <v>-119.72328767123288</v>
      </c>
      <c r="BQ373" s="32">
        <f t="shared" ca="1" si="24"/>
        <v>119.72328767123288</v>
      </c>
      <c r="BR373" s="32"/>
    </row>
    <row r="374" spans="1:70" ht="12" customHeight="1" x14ac:dyDescent="0.25">
      <c r="A374" s="10">
        <f t="shared" si="25"/>
        <v>373</v>
      </c>
      <c r="B374" s="11"/>
      <c r="C374" s="12"/>
      <c r="D374" s="13"/>
      <c r="E374" s="13"/>
      <c r="F374" s="13"/>
      <c r="G374" s="14"/>
      <c r="H374" s="15"/>
      <c r="I374" s="27"/>
      <c r="J374" s="17"/>
      <c r="K374" s="17"/>
      <c r="L374" s="17"/>
      <c r="M374" s="17"/>
      <c r="N374" s="17"/>
      <c r="O374" s="17"/>
      <c r="P374" s="10" t="str">
        <f>VLOOKUP(J374,'Offence Database'!$A$7:$B$1360,2, )</f>
        <v>-</v>
      </c>
      <c r="Q374" s="10" t="str">
        <f>VLOOKUP(K374,'Offence Database'!$A$7:$B$1360,2, )</f>
        <v>-</v>
      </c>
      <c r="R374" s="10" t="str">
        <f>VLOOKUP(L374,'Offence Database'!$A$7:$B$1360,2, )</f>
        <v>-</v>
      </c>
      <c r="S374" s="10" t="str">
        <f>VLOOKUP(M374,'Offence Database'!$A$7:$B$1360,2, )</f>
        <v>-</v>
      </c>
      <c r="T374" s="10" t="str">
        <f>VLOOKUP(N374,'Offence Database'!$A$7:$B$1360,2, )</f>
        <v>-</v>
      </c>
      <c r="U374" s="10" t="str">
        <f>VLOOKUP(O374,'Offence Database'!$A$7:$B$1360,2, )</f>
        <v>-</v>
      </c>
      <c r="V374" s="10" t="str">
        <f>VLOOKUP(J374,'Offence Database'!$A$7:$C$1360,3, )</f>
        <v>-</v>
      </c>
      <c r="W374" s="10" t="str">
        <f>VLOOKUP(K374,'Offence Database'!$A$7:$C$1360,3, )</f>
        <v>-</v>
      </c>
      <c r="X374" s="10" t="str">
        <f>VLOOKUP(L374,'Offence Database'!$A$7:$C$1360,3, )</f>
        <v>-</v>
      </c>
      <c r="Y374" s="10" t="str">
        <f>VLOOKUP(M374,'Offence Database'!$A$7:$C$1360,3, )</f>
        <v>-</v>
      </c>
      <c r="Z374" s="10" t="str">
        <f>VLOOKUP(N374,'Offence Database'!$A$7:$C$1360,3, )</f>
        <v>-</v>
      </c>
      <c r="AA374" s="10" t="str">
        <f>VLOOKUP(O374,'Offence Database'!$A$7:$C$1360,3, )</f>
        <v>-</v>
      </c>
      <c r="AB374" s="10">
        <f t="shared" ref="AB374:AG374" si="768">IF(V374="Non-Bailable",$AB$1,$AC$1)</f>
        <v>0</v>
      </c>
      <c r="AC374" s="10">
        <f t="shared" si="768"/>
        <v>0</v>
      </c>
      <c r="AD374" s="10">
        <f t="shared" si="768"/>
        <v>0</v>
      </c>
      <c r="AE374" s="10">
        <f t="shared" si="768"/>
        <v>0</v>
      </c>
      <c r="AF374" s="10">
        <f t="shared" si="768"/>
        <v>0</v>
      </c>
      <c r="AG374" s="10">
        <f t="shared" si="768"/>
        <v>0</v>
      </c>
      <c r="AH374" s="10">
        <f t="shared" si="1"/>
        <v>0</v>
      </c>
      <c r="AI374" s="17" t="str">
        <f t="shared" si="2"/>
        <v>Bailable</v>
      </c>
      <c r="AJ374" s="10" t="str">
        <f>VLOOKUP(J374,'Offence Database'!$A$7:$D$1360,4, )</f>
        <v>-</v>
      </c>
      <c r="AK374" s="10" t="str">
        <f>VLOOKUP(K374,'Offence Database'!$A$7:$D$1360,4, )</f>
        <v>-</v>
      </c>
      <c r="AL374" s="10" t="str">
        <f>VLOOKUP(L374,'Offence Database'!$A$7:$D$1360,4, )</f>
        <v>-</v>
      </c>
      <c r="AM374" s="10" t="str">
        <f>VLOOKUP(M374,'Offence Database'!$A$7:$D$1360,4, )</f>
        <v>-</v>
      </c>
      <c r="AN374" s="10" t="str">
        <f>VLOOKUP(N374,'Offence Database'!$A$7:$D$1360,4, )</f>
        <v>-</v>
      </c>
      <c r="AO374" s="10" t="str">
        <f>VLOOKUP(O374,'Offence Database'!$A$7:$D$1360,4, )</f>
        <v>-</v>
      </c>
      <c r="AP374" s="10">
        <f t="shared" ref="AP374:AU374" si="769">IF(AJ374="Non-Compoundable",$AB$1,$AC$1)</f>
        <v>0</v>
      </c>
      <c r="AQ374" s="10">
        <f t="shared" si="769"/>
        <v>0</v>
      </c>
      <c r="AR374" s="10">
        <f t="shared" si="769"/>
        <v>0</v>
      </c>
      <c r="AS374" s="10">
        <f t="shared" si="769"/>
        <v>0</v>
      </c>
      <c r="AT374" s="10">
        <f t="shared" si="769"/>
        <v>0</v>
      </c>
      <c r="AU374" s="10">
        <f t="shared" si="769"/>
        <v>0</v>
      </c>
      <c r="AV374" s="10">
        <f t="shared" si="4"/>
        <v>0</v>
      </c>
      <c r="AW374" s="17" t="str">
        <f t="shared" si="5"/>
        <v>Compoundable</v>
      </c>
      <c r="AX374" s="24"/>
      <c r="AY374" s="26">
        <f t="shared" si="6"/>
        <v>2</v>
      </c>
      <c r="AZ374" s="27">
        <f t="shared" si="7"/>
        <v>60</v>
      </c>
      <c r="BA374" s="28">
        <f t="shared" si="8"/>
        <v>0</v>
      </c>
      <c r="BB374" s="28">
        <f t="shared" ca="1" si="9"/>
        <v>0</v>
      </c>
      <c r="BC374" s="29" t="str">
        <f t="shared" si="10"/>
        <v>YES</v>
      </c>
      <c r="BD374" s="10" t="str">
        <f t="shared" si="11"/>
        <v>YES</v>
      </c>
      <c r="BE374" s="29" t="str">
        <f t="shared" ca="1" si="12"/>
        <v>NO</v>
      </c>
      <c r="BF374" s="29" t="str">
        <f t="shared" ca="1" si="13"/>
        <v>YES</v>
      </c>
      <c r="BG374" s="29" t="str">
        <f t="shared" ca="1" si="14"/>
        <v>YES</v>
      </c>
      <c r="BH374" s="29" t="str">
        <f t="shared" ca="1" si="15"/>
        <v>YES</v>
      </c>
      <c r="BI374" s="10">
        <f t="shared" ca="1" si="16"/>
        <v>1</v>
      </c>
      <c r="BJ374" s="28">
        <f t="shared" si="17"/>
        <v>0</v>
      </c>
      <c r="BK374" s="30">
        <f t="shared" si="18"/>
        <v>0</v>
      </c>
      <c r="BL374" s="31">
        <f t="shared" ca="1" si="19"/>
        <v>-119.72328767123288</v>
      </c>
      <c r="BM374" s="28">
        <f t="shared" si="20"/>
        <v>0</v>
      </c>
      <c r="BN374" s="28">
        <f t="shared" si="21"/>
        <v>0</v>
      </c>
      <c r="BO374" s="30">
        <f t="shared" si="22"/>
        <v>0</v>
      </c>
      <c r="BP374" s="31">
        <f t="shared" ca="1" si="23"/>
        <v>-119.72328767123288</v>
      </c>
      <c r="BQ374" s="32">
        <f t="shared" ca="1" si="24"/>
        <v>119.72328767123288</v>
      </c>
      <c r="BR374" s="32"/>
    </row>
    <row r="375" spans="1:70" ht="12" customHeight="1" x14ac:dyDescent="0.25">
      <c r="A375" s="10">
        <f t="shared" si="25"/>
        <v>374</v>
      </c>
      <c r="B375" s="11"/>
      <c r="C375" s="12"/>
      <c r="D375" s="13"/>
      <c r="E375" s="13"/>
      <c r="F375" s="13"/>
      <c r="G375" s="14"/>
      <c r="H375" s="15"/>
      <c r="I375" s="27"/>
      <c r="J375" s="17"/>
      <c r="K375" s="17"/>
      <c r="L375" s="17"/>
      <c r="M375" s="17"/>
      <c r="N375" s="17"/>
      <c r="O375" s="17"/>
      <c r="P375" s="10" t="str">
        <f>VLOOKUP(J375,'Offence Database'!$A$7:$B$1360,2, )</f>
        <v>-</v>
      </c>
      <c r="Q375" s="10" t="str">
        <f>VLOOKUP(K375,'Offence Database'!$A$7:$B$1360,2, )</f>
        <v>-</v>
      </c>
      <c r="R375" s="10" t="str">
        <f>VLOOKUP(L375,'Offence Database'!$A$7:$B$1360,2, )</f>
        <v>-</v>
      </c>
      <c r="S375" s="10" t="str">
        <f>VLOOKUP(M375,'Offence Database'!$A$7:$B$1360,2, )</f>
        <v>-</v>
      </c>
      <c r="T375" s="10" t="str">
        <f>VLOOKUP(N375,'Offence Database'!$A$7:$B$1360,2, )</f>
        <v>-</v>
      </c>
      <c r="U375" s="10" t="str">
        <f>VLOOKUP(O375,'Offence Database'!$A$7:$B$1360,2, )</f>
        <v>-</v>
      </c>
      <c r="V375" s="10" t="str">
        <f>VLOOKUP(J375,'Offence Database'!$A$7:$C$1360,3, )</f>
        <v>-</v>
      </c>
      <c r="W375" s="10" t="str">
        <f>VLOOKUP(K375,'Offence Database'!$A$7:$C$1360,3, )</f>
        <v>-</v>
      </c>
      <c r="X375" s="10" t="str">
        <f>VLOOKUP(L375,'Offence Database'!$A$7:$C$1360,3, )</f>
        <v>-</v>
      </c>
      <c r="Y375" s="10" t="str">
        <f>VLOOKUP(M375,'Offence Database'!$A$7:$C$1360,3, )</f>
        <v>-</v>
      </c>
      <c r="Z375" s="10" t="str">
        <f>VLOOKUP(N375,'Offence Database'!$A$7:$C$1360,3, )</f>
        <v>-</v>
      </c>
      <c r="AA375" s="10" t="str">
        <f>VLOOKUP(O375,'Offence Database'!$A$7:$C$1360,3, )</f>
        <v>-</v>
      </c>
      <c r="AB375" s="10">
        <f t="shared" ref="AB375:AG375" si="770">IF(V375="Non-Bailable",$AB$1,$AC$1)</f>
        <v>0</v>
      </c>
      <c r="AC375" s="10">
        <f t="shared" si="770"/>
        <v>0</v>
      </c>
      <c r="AD375" s="10">
        <f t="shared" si="770"/>
        <v>0</v>
      </c>
      <c r="AE375" s="10">
        <f t="shared" si="770"/>
        <v>0</v>
      </c>
      <c r="AF375" s="10">
        <f t="shared" si="770"/>
        <v>0</v>
      </c>
      <c r="AG375" s="10">
        <f t="shared" si="770"/>
        <v>0</v>
      </c>
      <c r="AH375" s="10">
        <f t="shared" si="1"/>
        <v>0</v>
      </c>
      <c r="AI375" s="17" t="str">
        <f t="shared" si="2"/>
        <v>Bailable</v>
      </c>
      <c r="AJ375" s="10" t="str">
        <f>VLOOKUP(J375,'Offence Database'!$A$7:$D$1360,4, )</f>
        <v>-</v>
      </c>
      <c r="AK375" s="10" t="str">
        <f>VLOOKUP(K375,'Offence Database'!$A$7:$D$1360,4, )</f>
        <v>-</v>
      </c>
      <c r="AL375" s="10" t="str">
        <f>VLOOKUP(L375,'Offence Database'!$A$7:$D$1360,4, )</f>
        <v>-</v>
      </c>
      <c r="AM375" s="10" t="str">
        <f>VLOOKUP(M375,'Offence Database'!$A$7:$D$1360,4, )</f>
        <v>-</v>
      </c>
      <c r="AN375" s="10" t="str">
        <f>VLOOKUP(N375,'Offence Database'!$A$7:$D$1360,4, )</f>
        <v>-</v>
      </c>
      <c r="AO375" s="10" t="str">
        <f>VLOOKUP(O375,'Offence Database'!$A$7:$D$1360,4, )</f>
        <v>-</v>
      </c>
      <c r="AP375" s="10">
        <f t="shared" ref="AP375:AU375" si="771">IF(AJ375="Non-Compoundable",$AB$1,$AC$1)</f>
        <v>0</v>
      </c>
      <c r="AQ375" s="10">
        <f t="shared" si="771"/>
        <v>0</v>
      </c>
      <c r="AR375" s="10">
        <f t="shared" si="771"/>
        <v>0</v>
      </c>
      <c r="AS375" s="10">
        <f t="shared" si="771"/>
        <v>0</v>
      </c>
      <c r="AT375" s="10">
        <f t="shared" si="771"/>
        <v>0</v>
      </c>
      <c r="AU375" s="10">
        <f t="shared" si="771"/>
        <v>0</v>
      </c>
      <c r="AV375" s="10">
        <f t="shared" si="4"/>
        <v>0</v>
      </c>
      <c r="AW375" s="17" t="str">
        <f t="shared" si="5"/>
        <v>Compoundable</v>
      </c>
      <c r="AX375" s="24"/>
      <c r="AY375" s="26">
        <f t="shared" si="6"/>
        <v>2</v>
      </c>
      <c r="AZ375" s="27">
        <f t="shared" si="7"/>
        <v>60</v>
      </c>
      <c r="BA375" s="28">
        <f t="shared" si="8"/>
        <v>0</v>
      </c>
      <c r="BB375" s="28">
        <f t="shared" ca="1" si="9"/>
        <v>0</v>
      </c>
      <c r="BC375" s="29" t="str">
        <f t="shared" si="10"/>
        <v>YES</v>
      </c>
      <c r="BD375" s="10" t="str">
        <f t="shared" si="11"/>
        <v>YES</v>
      </c>
      <c r="BE375" s="29" t="str">
        <f t="shared" ca="1" si="12"/>
        <v>NO</v>
      </c>
      <c r="BF375" s="29" t="str">
        <f t="shared" ca="1" si="13"/>
        <v>YES</v>
      </c>
      <c r="BG375" s="29" t="str">
        <f t="shared" ca="1" si="14"/>
        <v>YES</v>
      </c>
      <c r="BH375" s="29" t="str">
        <f t="shared" ca="1" si="15"/>
        <v>YES</v>
      </c>
      <c r="BI375" s="10">
        <f t="shared" ca="1" si="16"/>
        <v>1</v>
      </c>
      <c r="BJ375" s="28">
        <f t="shared" si="17"/>
        <v>0</v>
      </c>
      <c r="BK375" s="30">
        <f t="shared" si="18"/>
        <v>0</v>
      </c>
      <c r="BL375" s="31">
        <f t="shared" ca="1" si="19"/>
        <v>-119.72328767123288</v>
      </c>
      <c r="BM375" s="28">
        <f t="shared" si="20"/>
        <v>0</v>
      </c>
      <c r="BN375" s="28">
        <f t="shared" si="21"/>
        <v>0</v>
      </c>
      <c r="BO375" s="30">
        <f t="shared" si="22"/>
        <v>0</v>
      </c>
      <c r="BP375" s="31">
        <f t="shared" ca="1" si="23"/>
        <v>-119.72328767123288</v>
      </c>
      <c r="BQ375" s="32">
        <f t="shared" ca="1" si="24"/>
        <v>119.72328767123288</v>
      </c>
      <c r="BR375" s="32"/>
    </row>
    <row r="376" spans="1:70" ht="12" customHeight="1" x14ac:dyDescent="0.25">
      <c r="A376" s="10">
        <f t="shared" si="25"/>
        <v>375</v>
      </c>
      <c r="B376" s="11"/>
      <c r="C376" s="12"/>
      <c r="D376" s="13"/>
      <c r="E376" s="13"/>
      <c r="F376" s="13"/>
      <c r="G376" s="14"/>
      <c r="H376" s="15"/>
      <c r="I376" s="27"/>
      <c r="J376" s="17"/>
      <c r="K376" s="17"/>
      <c r="L376" s="17"/>
      <c r="M376" s="17"/>
      <c r="N376" s="17"/>
      <c r="O376" s="17"/>
      <c r="P376" s="10" t="str">
        <f>VLOOKUP(J376,'Offence Database'!$A$7:$B$1360,2, )</f>
        <v>-</v>
      </c>
      <c r="Q376" s="10" t="str">
        <f>VLOOKUP(K376,'Offence Database'!$A$7:$B$1360,2, )</f>
        <v>-</v>
      </c>
      <c r="R376" s="10" t="str">
        <f>VLOOKUP(L376,'Offence Database'!$A$7:$B$1360,2, )</f>
        <v>-</v>
      </c>
      <c r="S376" s="10" t="str">
        <f>VLOOKUP(M376,'Offence Database'!$A$7:$B$1360,2, )</f>
        <v>-</v>
      </c>
      <c r="T376" s="10" t="str">
        <f>VLOOKUP(N376,'Offence Database'!$A$7:$B$1360,2, )</f>
        <v>-</v>
      </c>
      <c r="U376" s="10" t="str">
        <f>VLOOKUP(O376,'Offence Database'!$A$7:$B$1360,2, )</f>
        <v>-</v>
      </c>
      <c r="V376" s="10" t="str">
        <f>VLOOKUP(J376,'Offence Database'!$A$7:$C$1360,3, )</f>
        <v>-</v>
      </c>
      <c r="W376" s="10" t="str">
        <f>VLOOKUP(K376,'Offence Database'!$A$7:$C$1360,3, )</f>
        <v>-</v>
      </c>
      <c r="X376" s="10" t="str">
        <f>VLOOKUP(L376,'Offence Database'!$A$7:$C$1360,3, )</f>
        <v>-</v>
      </c>
      <c r="Y376" s="10" t="str">
        <f>VLOOKUP(M376,'Offence Database'!$A$7:$C$1360,3, )</f>
        <v>-</v>
      </c>
      <c r="Z376" s="10" t="str">
        <f>VLOOKUP(N376,'Offence Database'!$A$7:$C$1360,3, )</f>
        <v>-</v>
      </c>
      <c r="AA376" s="10" t="str">
        <f>VLOOKUP(O376,'Offence Database'!$A$7:$C$1360,3, )</f>
        <v>-</v>
      </c>
      <c r="AB376" s="10">
        <f t="shared" ref="AB376:AG376" si="772">IF(V376="Non-Bailable",$AB$1,$AC$1)</f>
        <v>0</v>
      </c>
      <c r="AC376" s="10">
        <f t="shared" si="772"/>
        <v>0</v>
      </c>
      <c r="AD376" s="10">
        <f t="shared" si="772"/>
        <v>0</v>
      </c>
      <c r="AE376" s="10">
        <f t="shared" si="772"/>
        <v>0</v>
      </c>
      <c r="AF376" s="10">
        <f t="shared" si="772"/>
        <v>0</v>
      </c>
      <c r="AG376" s="10">
        <f t="shared" si="772"/>
        <v>0</v>
      </c>
      <c r="AH376" s="10">
        <f t="shared" si="1"/>
        <v>0</v>
      </c>
      <c r="AI376" s="17" t="str">
        <f t="shared" si="2"/>
        <v>Bailable</v>
      </c>
      <c r="AJ376" s="10" t="str">
        <f>VLOOKUP(J376,'Offence Database'!$A$7:$D$1360,4, )</f>
        <v>-</v>
      </c>
      <c r="AK376" s="10" t="str">
        <f>VLOOKUP(K376,'Offence Database'!$A$7:$D$1360,4, )</f>
        <v>-</v>
      </c>
      <c r="AL376" s="10" t="str">
        <f>VLOOKUP(L376,'Offence Database'!$A$7:$D$1360,4, )</f>
        <v>-</v>
      </c>
      <c r="AM376" s="10" t="str">
        <f>VLOOKUP(M376,'Offence Database'!$A$7:$D$1360,4, )</f>
        <v>-</v>
      </c>
      <c r="AN376" s="10" t="str">
        <f>VLOOKUP(N376,'Offence Database'!$A$7:$D$1360,4, )</f>
        <v>-</v>
      </c>
      <c r="AO376" s="10" t="str">
        <f>VLOOKUP(O376,'Offence Database'!$A$7:$D$1360,4, )</f>
        <v>-</v>
      </c>
      <c r="AP376" s="10">
        <f t="shared" ref="AP376:AU376" si="773">IF(AJ376="Non-Compoundable",$AB$1,$AC$1)</f>
        <v>0</v>
      </c>
      <c r="AQ376" s="10">
        <f t="shared" si="773"/>
        <v>0</v>
      </c>
      <c r="AR376" s="10">
        <f t="shared" si="773"/>
        <v>0</v>
      </c>
      <c r="AS376" s="10">
        <f t="shared" si="773"/>
        <v>0</v>
      </c>
      <c r="AT376" s="10">
        <f t="shared" si="773"/>
        <v>0</v>
      </c>
      <c r="AU376" s="10">
        <f t="shared" si="773"/>
        <v>0</v>
      </c>
      <c r="AV376" s="10">
        <f t="shared" si="4"/>
        <v>0</v>
      </c>
      <c r="AW376" s="17" t="str">
        <f t="shared" si="5"/>
        <v>Compoundable</v>
      </c>
      <c r="AX376" s="24"/>
      <c r="AY376" s="26">
        <f t="shared" si="6"/>
        <v>2</v>
      </c>
      <c r="AZ376" s="27">
        <f t="shared" si="7"/>
        <v>60</v>
      </c>
      <c r="BA376" s="28">
        <f t="shared" si="8"/>
        <v>0</v>
      </c>
      <c r="BB376" s="28">
        <f t="shared" ca="1" si="9"/>
        <v>0</v>
      </c>
      <c r="BC376" s="29" t="str">
        <f t="shared" si="10"/>
        <v>YES</v>
      </c>
      <c r="BD376" s="10" t="str">
        <f t="shared" si="11"/>
        <v>YES</v>
      </c>
      <c r="BE376" s="29" t="str">
        <f t="shared" ca="1" si="12"/>
        <v>NO</v>
      </c>
      <c r="BF376" s="29" t="str">
        <f t="shared" ca="1" si="13"/>
        <v>YES</v>
      </c>
      <c r="BG376" s="29" t="str">
        <f t="shared" ca="1" si="14"/>
        <v>YES</v>
      </c>
      <c r="BH376" s="29" t="str">
        <f t="shared" ca="1" si="15"/>
        <v>YES</v>
      </c>
      <c r="BI376" s="10">
        <f t="shared" ca="1" si="16"/>
        <v>1</v>
      </c>
      <c r="BJ376" s="28">
        <f t="shared" si="17"/>
        <v>0</v>
      </c>
      <c r="BK376" s="30">
        <f t="shared" si="18"/>
        <v>0</v>
      </c>
      <c r="BL376" s="31">
        <f t="shared" ca="1" si="19"/>
        <v>-119.72328767123288</v>
      </c>
      <c r="BM376" s="28">
        <f t="shared" si="20"/>
        <v>0</v>
      </c>
      <c r="BN376" s="28">
        <f t="shared" si="21"/>
        <v>0</v>
      </c>
      <c r="BO376" s="30">
        <f t="shared" si="22"/>
        <v>0</v>
      </c>
      <c r="BP376" s="31">
        <f t="shared" ca="1" si="23"/>
        <v>-119.72328767123288</v>
      </c>
      <c r="BQ376" s="32">
        <f t="shared" ca="1" si="24"/>
        <v>119.72328767123288</v>
      </c>
      <c r="BR376" s="32"/>
    </row>
    <row r="377" spans="1:70" ht="12" customHeight="1" x14ac:dyDescent="0.25">
      <c r="A377" s="10">
        <f t="shared" si="25"/>
        <v>376</v>
      </c>
      <c r="B377" s="11"/>
      <c r="C377" s="12"/>
      <c r="D377" s="13"/>
      <c r="E377" s="13"/>
      <c r="F377" s="13"/>
      <c r="G377" s="14"/>
      <c r="H377" s="15"/>
      <c r="I377" s="27"/>
      <c r="J377" s="17"/>
      <c r="K377" s="17"/>
      <c r="L377" s="17"/>
      <c r="M377" s="17"/>
      <c r="N377" s="17"/>
      <c r="O377" s="17"/>
      <c r="P377" s="10" t="str">
        <f>VLOOKUP(J377,'Offence Database'!$A$7:$B$1360,2, )</f>
        <v>-</v>
      </c>
      <c r="Q377" s="10" t="str">
        <f>VLOOKUP(K377,'Offence Database'!$A$7:$B$1360,2, )</f>
        <v>-</v>
      </c>
      <c r="R377" s="10" t="str">
        <f>VLOOKUP(L377,'Offence Database'!$A$7:$B$1360,2, )</f>
        <v>-</v>
      </c>
      <c r="S377" s="10" t="str">
        <f>VLOOKUP(M377,'Offence Database'!$A$7:$B$1360,2, )</f>
        <v>-</v>
      </c>
      <c r="T377" s="10" t="str">
        <f>VLOOKUP(N377,'Offence Database'!$A$7:$B$1360,2, )</f>
        <v>-</v>
      </c>
      <c r="U377" s="10" t="str">
        <f>VLOOKUP(O377,'Offence Database'!$A$7:$B$1360,2, )</f>
        <v>-</v>
      </c>
      <c r="V377" s="10" t="str">
        <f>VLOOKUP(J377,'Offence Database'!$A$7:$C$1360,3, )</f>
        <v>-</v>
      </c>
      <c r="W377" s="10" t="str">
        <f>VLOOKUP(K377,'Offence Database'!$A$7:$C$1360,3, )</f>
        <v>-</v>
      </c>
      <c r="X377" s="10" t="str">
        <f>VLOOKUP(L377,'Offence Database'!$A$7:$C$1360,3, )</f>
        <v>-</v>
      </c>
      <c r="Y377" s="10" t="str">
        <f>VLOOKUP(M377,'Offence Database'!$A$7:$C$1360,3, )</f>
        <v>-</v>
      </c>
      <c r="Z377" s="10" t="str">
        <f>VLOOKUP(N377,'Offence Database'!$A$7:$C$1360,3, )</f>
        <v>-</v>
      </c>
      <c r="AA377" s="10" t="str">
        <f>VLOOKUP(O377,'Offence Database'!$A$7:$C$1360,3, )</f>
        <v>-</v>
      </c>
      <c r="AB377" s="10">
        <f t="shared" ref="AB377:AG377" si="774">IF(V377="Non-Bailable",$AB$1,$AC$1)</f>
        <v>0</v>
      </c>
      <c r="AC377" s="10">
        <f t="shared" si="774"/>
        <v>0</v>
      </c>
      <c r="AD377" s="10">
        <f t="shared" si="774"/>
        <v>0</v>
      </c>
      <c r="AE377" s="10">
        <f t="shared" si="774"/>
        <v>0</v>
      </c>
      <c r="AF377" s="10">
        <f t="shared" si="774"/>
        <v>0</v>
      </c>
      <c r="AG377" s="10">
        <f t="shared" si="774"/>
        <v>0</v>
      </c>
      <c r="AH377" s="10">
        <f t="shared" si="1"/>
        <v>0</v>
      </c>
      <c r="AI377" s="17" t="str">
        <f t="shared" si="2"/>
        <v>Bailable</v>
      </c>
      <c r="AJ377" s="10" t="str">
        <f>VLOOKUP(J377,'Offence Database'!$A$7:$D$1360,4, )</f>
        <v>-</v>
      </c>
      <c r="AK377" s="10" t="str">
        <f>VLOOKUP(K377,'Offence Database'!$A$7:$D$1360,4, )</f>
        <v>-</v>
      </c>
      <c r="AL377" s="10" t="str">
        <f>VLOOKUP(L377,'Offence Database'!$A$7:$D$1360,4, )</f>
        <v>-</v>
      </c>
      <c r="AM377" s="10" t="str">
        <f>VLOOKUP(M377,'Offence Database'!$A$7:$D$1360,4, )</f>
        <v>-</v>
      </c>
      <c r="AN377" s="10" t="str">
        <f>VLOOKUP(N377,'Offence Database'!$A$7:$D$1360,4, )</f>
        <v>-</v>
      </c>
      <c r="AO377" s="10" t="str">
        <f>VLOOKUP(O377,'Offence Database'!$A$7:$D$1360,4, )</f>
        <v>-</v>
      </c>
      <c r="AP377" s="10">
        <f t="shared" ref="AP377:AU377" si="775">IF(AJ377="Non-Compoundable",$AB$1,$AC$1)</f>
        <v>0</v>
      </c>
      <c r="AQ377" s="10">
        <f t="shared" si="775"/>
        <v>0</v>
      </c>
      <c r="AR377" s="10">
        <f t="shared" si="775"/>
        <v>0</v>
      </c>
      <c r="AS377" s="10">
        <f t="shared" si="775"/>
        <v>0</v>
      </c>
      <c r="AT377" s="10">
        <f t="shared" si="775"/>
        <v>0</v>
      </c>
      <c r="AU377" s="10">
        <f t="shared" si="775"/>
        <v>0</v>
      </c>
      <c r="AV377" s="10">
        <f t="shared" si="4"/>
        <v>0</v>
      </c>
      <c r="AW377" s="17" t="str">
        <f t="shared" si="5"/>
        <v>Compoundable</v>
      </c>
      <c r="AX377" s="24"/>
      <c r="AY377" s="26">
        <f t="shared" si="6"/>
        <v>2</v>
      </c>
      <c r="AZ377" s="27">
        <f t="shared" si="7"/>
        <v>60</v>
      </c>
      <c r="BA377" s="28">
        <f t="shared" si="8"/>
        <v>0</v>
      </c>
      <c r="BB377" s="28">
        <f t="shared" ca="1" si="9"/>
        <v>0</v>
      </c>
      <c r="BC377" s="29" t="str">
        <f t="shared" si="10"/>
        <v>YES</v>
      </c>
      <c r="BD377" s="10" t="str">
        <f t="shared" si="11"/>
        <v>YES</v>
      </c>
      <c r="BE377" s="29" t="str">
        <f t="shared" ca="1" si="12"/>
        <v>NO</v>
      </c>
      <c r="BF377" s="29" t="str">
        <f t="shared" ca="1" si="13"/>
        <v>YES</v>
      </c>
      <c r="BG377" s="29" t="str">
        <f t="shared" ca="1" si="14"/>
        <v>YES</v>
      </c>
      <c r="BH377" s="29" t="str">
        <f t="shared" ca="1" si="15"/>
        <v>YES</v>
      </c>
      <c r="BI377" s="10">
        <f t="shared" ca="1" si="16"/>
        <v>1</v>
      </c>
      <c r="BJ377" s="28">
        <f t="shared" si="17"/>
        <v>0</v>
      </c>
      <c r="BK377" s="30">
        <f t="shared" si="18"/>
        <v>0</v>
      </c>
      <c r="BL377" s="31">
        <f t="shared" ca="1" si="19"/>
        <v>-119.72328767123288</v>
      </c>
      <c r="BM377" s="28">
        <f t="shared" si="20"/>
        <v>0</v>
      </c>
      <c r="BN377" s="28">
        <f t="shared" si="21"/>
        <v>0</v>
      </c>
      <c r="BO377" s="30">
        <f t="shared" si="22"/>
        <v>0</v>
      </c>
      <c r="BP377" s="31">
        <f t="shared" ca="1" si="23"/>
        <v>-119.72328767123288</v>
      </c>
      <c r="BQ377" s="32">
        <f t="shared" ca="1" si="24"/>
        <v>119.72328767123288</v>
      </c>
      <c r="BR377" s="32"/>
    </row>
    <row r="378" spans="1:70" ht="12" customHeight="1" x14ac:dyDescent="0.25">
      <c r="A378" s="10">
        <f t="shared" si="25"/>
        <v>377</v>
      </c>
      <c r="B378" s="11"/>
      <c r="C378" s="12"/>
      <c r="D378" s="13"/>
      <c r="E378" s="13"/>
      <c r="F378" s="13"/>
      <c r="G378" s="14"/>
      <c r="H378" s="15"/>
      <c r="I378" s="27"/>
      <c r="J378" s="17"/>
      <c r="K378" s="17"/>
      <c r="L378" s="17"/>
      <c r="M378" s="17"/>
      <c r="N378" s="17"/>
      <c r="O378" s="17"/>
      <c r="P378" s="10" t="str">
        <f>VLOOKUP(J378,'Offence Database'!$A$7:$B$1360,2, )</f>
        <v>-</v>
      </c>
      <c r="Q378" s="10" t="str">
        <f>VLOOKUP(K378,'Offence Database'!$A$7:$B$1360,2, )</f>
        <v>-</v>
      </c>
      <c r="R378" s="10" t="str">
        <f>VLOOKUP(L378,'Offence Database'!$A$7:$B$1360,2, )</f>
        <v>-</v>
      </c>
      <c r="S378" s="10" t="str">
        <f>VLOOKUP(M378,'Offence Database'!$A$7:$B$1360,2, )</f>
        <v>-</v>
      </c>
      <c r="T378" s="10" t="str">
        <f>VLOOKUP(N378,'Offence Database'!$A$7:$B$1360,2, )</f>
        <v>-</v>
      </c>
      <c r="U378" s="10" t="str">
        <f>VLOOKUP(O378,'Offence Database'!$A$7:$B$1360,2, )</f>
        <v>-</v>
      </c>
      <c r="V378" s="10" t="str">
        <f>VLOOKUP(J378,'Offence Database'!$A$7:$C$1360,3, )</f>
        <v>-</v>
      </c>
      <c r="W378" s="10" t="str">
        <f>VLOOKUP(K378,'Offence Database'!$A$7:$C$1360,3, )</f>
        <v>-</v>
      </c>
      <c r="X378" s="10" t="str">
        <f>VLOOKUP(L378,'Offence Database'!$A$7:$C$1360,3, )</f>
        <v>-</v>
      </c>
      <c r="Y378" s="10" t="str">
        <f>VLOOKUP(M378,'Offence Database'!$A$7:$C$1360,3, )</f>
        <v>-</v>
      </c>
      <c r="Z378" s="10" t="str">
        <f>VLOOKUP(N378,'Offence Database'!$A$7:$C$1360,3, )</f>
        <v>-</v>
      </c>
      <c r="AA378" s="10" t="str">
        <f>VLOOKUP(O378,'Offence Database'!$A$7:$C$1360,3, )</f>
        <v>-</v>
      </c>
      <c r="AB378" s="10">
        <f t="shared" ref="AB378:AG378" si="776">IF(V378="Non-Bailable",$AB$1,$AC$1)</f>
        <v>0</v>
      </c>
      <c r="AC378" s="10">
        <f t="shared" si="776"/>
        <v>0</v>
      </c>
      <c r="AD378" s="10">
        <f t="shared" si="776"/>
        <v>0</v>
      </c>
      <c r="AE378" s="10">
        <f t="shared" si="776"/>
        <v>0</v>
      </c>
      <c r="AF378" s="10">
        <f t="shared" si="776"/>
        <v>0</v>
      </c>
      <c r="AG378" s="10">
        <f t="shared" si="776"/>
        <v>0</v>
      </c>
      <c r="AH378" s="10">
        <f t="shared" si="1"/>
        <v>0</v>
      </c>
      <c r="AI378" s="17" t="str">
        <f t="shared" si="2"/>
        <v>Bailable</v>
      </c>
      <c r="AJ378" s="10" t="str">
        <f>VLOOKUP(J378,'Offence Database'!$A$7:$D$1360,4, )</f>
        <v>-</v>
      </c>
      <c r="AK378" s="10" t="str">
        <f>VLOOKUP(K378,'Offence Database'!$A$7:$D$1360,4, )</f>
        <v>-</v>
      </c>
      <c r="AL378" s="10" t="str">
        <f>VLOOKUP(L378,'Offence Database'!$A$7:$D$1360,4, )</f>
        <v>-</v>
      </c>
      <c r="AM378" s="10" t="str">
        <f>VLOOKUP(M378,'Offence Database'!$A$7:$D$1360,4, )</f>
        <v>-</v>
      </c>
      <c r="AN378" s="10" t="str">
        <f>VLOOKUP(N378,'Offence Database'!$A$7:$D$1360,4, )</f>
        <v>-</v>
      </c>
      <c r="AO378" s="10" t="str">
        <f>VLOOKUP(O378,'Offence Database'!$A$7:$D$1360,4, )</f>
        <v>-</v>
      </c>
      <c r="AP378" s="10">
        <f t="shared" ref="AP378:AU378" si="777">IF(AJ378="Non-Compoundable",$AB$1,$AC$1)</f>
        <v>0</v>
      </c>
      <c r="AQ378" s="10">
        <f t="shared" si="777"/>
        <v>0</v>
      </c>
      <c r="AR378" s="10">
        <f t="shared" si="777"/>
        <v>0</v>
      </c>
      <c r="AS378" s="10">
        <f t="shared" si="777"/>
        <v>0</v>
      </c>
      <c r="AT378" s="10">
        <f t="shared" si="777"/>
        <v>0</v>
      </c>
      <c r="AU378" s="10">
        <f t="shared" si="777"/>
        <v>0</v>
      </c>
      <c r="AV378" s="10">
        <f t="shared" si="4"/>
        <v>0</v>
      </c>
      <c r="AW378" s="17" t="str">
        <f t="shared" si="5"/>
        <v>Compoundable</v>
      </c>
      <c r="AX378" s="24"/>
      <c r="AY378" s="26">
        <f t="shared" si="6"/>
        <v>2</v>
      </c>
      <c r="AZ378" s="27">
        <f t="shared" si="7"/>
        <v>60</v>
      </c>
      <c r="BA378" s="28">
        <f t="shared" si="8"/>
        <v>0</v>
      </c>
      <c r="BB378" s="28">
        <f t="shared" ca="1" si="9"/>
        <v>0</v>
      </c>
      <c r="BC378" s="29" t="str">
        <f t="shared" si="10"/>
        <v>YES</v>
      </c>
      <c r="BD378" s="10" t="str">
        <f t="shared" si="11"/>
        <v>YES</v>
      </c>
      <c r="BE378" s="29" t="str">
        <f t="shared" ca="1" si="12"/>
        <v>NO</v>
      </c>
      <c r="BF378" s="29" t="str">
        <f t="shared" ca="1" si="13"/>
        <v>YES</v>
      </c>
      <c r="BG378" s="29" t="str">
        <f t="shared" ca="1" si="14"/>
        <v>YES</v>
      </c>
      <c r="BH378" s="29" t="str">
        <f t="shared" ca="1" si="15"/>
        <v>YES</v>
      </c>
      <c r="BI378" s="10">
        <f t="shared" ca="1" si="16"/>
        <v>1</v>
      </c>
      <c r="BJ378" s="28">
        <f t="shared" si="17"/>
        <v>0</v>
      </c>
      <c r="BK378" s="30">
        <f t="shared" si="18"/>
        <v>0</v>
      </c>
      <c r="BL378" s="31">
        <f t="shared" ca="1" si="19"/>
        <v>-119.72328767123288</v>
      </c>
      <c r="BM378" s="28">
        <f t="shared" si="20"/>
        <v>0</v>
      </c>
      <c r="BN378" s="28">
        <f t="shared" si="21"/>
        <v>0</v>
      </c>
      <c r="BO378" s="30">
        <f t="shared" si="22"/>
        <v>0</v>
      </c>
      <c r="BP378" s="31">
        <f t="shared" ca="1" si="23"/>
        <v>-119.72328767123288</v>
      </c>
      <c r="BQ378" s="32">
        <f t="shared" ca="1" si="24"/>
        <v>119.72328767123288</v>
      </c>
      <c r="BR378" s="32"/>
    </row>
    <row r="379" spans="1:70" ht="12" customHeight="1" x14ac:dyDescent="0.25">
      <c r="A379" s="10">
        <f t="shared" si="25"/>
        <v>378</v>
      </c>
      <c r="B379" s="11"/>
      <c r="C379" s="12"/>
      <c r="D379" s="13"/>
      <c r="E379" s="13"/>
      <c r="F379" s="13"/>
      <c r="G379" s="14"/>
      <c r="H379" s="15"/>
      <c r="I379" s="27"/>
      <c r="J379" s="17"/>
      <c r="K379" s="17"/>
      <c r="L379" s="17"/>
      <c r="M379" s="17"/>
      <c r="N379" s="17"/>
      <c r="O379" s="17"/>
      <c r="P379" s="10" t="str">
        <f>VLOOKUP(J379,'Offence Database'!$A$7:$B$1360,2, )</f>
        <v>-</v>
      </c>
      <c r="Q379" s="10" t="str">
        <f>VLOOKUP(K379,'Offence Database'!$A$7:$B$1360,2, )</f>
        <v>-</v>
      </c>
      <c r="R379" s="10" t="str">
        <f>VLOOKUP(L379,'Offence Database'!$A$7:$B$1360,2, )</f>
        <v>-</v>
      </c>
      <c r="S379" s="10" t="str">
        <f>VLOOKUP(M379,'Offence Database'!$A$7:$B$1360,2, )</f>
        <v>-</v>
      </c>
      <c r="T379" s="10" t="str">
        <f>VLOOKUP(N379,'Offence Database'!$A$7:$B$1360,2, )</f>
        <v>-</v>
      </c>
      <c r="U379" s="10" t="str">
        <f>VLOOKUP(O379,'Offence Database'!$A$7:$B$1360,2, )</f>
        <v>-</v>
      </c>
      <c r="V379" s="10" t="str">
        <f>VLOOKUP(J379,'Offence Database'!$A$7:$C$1360,3, )</f>
        <v>-</v>
      </c>
      <c r="W379" s="10" t="str">
        <f>VLOOKUP(K379,'Offence Database'!$A$7:$C$1360,3, )</f>
        <v>-</v>
      </c>
      <c r="X379" s="10" t="str">
        <f>VLOOKUP(L379,'Offence Database'!$A$7:$C$1360,3, )</f>
        <v>-</v>
      </c>
      <c r="Y379" s="10" t="str">
        <f>VLOOKUP(M379,'Offence Database'!$A$7:$C$1360,3, )</f>
        <v>-</v>
      </c>
      <c r="Z379" s="10" t="str">
        <f>VLOOKUP(N379,'Offence Database'!$A$7:$C$1360,3, )</f>
        <v>-</v>
      </c>
      <c r="AA379" s="10" t="str">
        <f>VLOOKUP(O379,'Offence Database'!$A$7:$C$1360,3, )</f>
        <v>-</v>
      </c>
      <c r="AB379" s="10">
        <f t="shared" ref="AB379:AG379" si="778">IF(V379="Non-Bailable",$AB$1,$AC$1)</f>
        <v>0</v>
      </c>
      <c r="AC379" s="10">
        <f t="shared" si="778"/>
        <v>0</v>
      </c>
      <c r="AD379" s="10">
        <f t="shared" si="778"/>
        <v>0</v>
      </c>
      <c r="AE379" s="10">
        <f t="shared" si="778"/>
        <v>0</v>
      </c>
      <c r="AF379" s="10">
        <f t="shared" si="778"/>
        <v>0</v>
      </c>
      <c r="AG379" s="10">
        <f t="shared" si="778"/>
        <v>0</v>
      </c>
      <c r="AH379" s="10">
        <f t="shared" si="1"/>
        <v>0</v>
      </c>
      <c r="AI379" s="17" t="str">
        <f t="shared" si="2"/>
        <v>Bailable</v>
      </c>
      <c r="AJ379" s="10" t="str">
        <f>VLOOKUP(J379,'Offence Database'!$A$7:$D$1360,4, )</f>
        <v>-</v>
      </c>
      <c r="AK379" s="10" t="str">
        <f>VLOOKUP(K379,'Offence Database'!$A$7:$D$1360,4, )</f>
        <v>-</v>
      </c>
      <c r="AL379" s="10" t="str">
        <f>VLOOKUP(L379,'Offence Database'!$A$7:$D$1360,4, )</f>
        <v>-</v>
      </c>
      <c r="AM379" s="10" t="str">
        <f>VLOOKUP(M379,'Offence Database'!$A$7:$D$1360,4, )</f>
        <v>-</v>
      </c>
      <c r="AN379" s="10" t="str">
        <f>VLOOKUP(N379,'Offence Database'!$A$7:$D$1360,4, )</f>
        <v>-</v>
      </c>
      <c r="AO379" s="10" t="str">
        <f>VLOOKUP(O379,'Offence Database'!$A$7:$D$1360,4, )</f>
        <v>-</v>
      </c>
      <c r="AP379" s="10">
        <f t="shared" ref="AP379:AU379" si="779">IF(AJ379="Non-Compoundable",$AB$1,$AC$1)</f>
        <v>0</v>
      </c>
      <c r="AQ379" s="10">
        <f t="shared" si="779"/>
        <v>0</v>
      </c>
      <c r="AR379" s="10">
        <f t="shared" si="779"/>
        <v>0</v>
      </c>
      <c r="AS379" s="10">
        <f t="shared" si="779"/>
        <v>0</v>
      </c>
      <c r="AT379" s="10">
        <f t="shared" si="779"/>
        <v>0</v>
      </c>
      <c r="AU379" s="10">
        <f t="shared" si="779"/>
        <v>0</v>
      </c>
      <c r="AV379" s="10">
        <f t="shared" si="4"/>
        <v>0</v>
      </c>
      <c r="AW379" s="17" t="str">
        <f t="shared" si="5"/>
        <v>Compoundable</v>
      </c>
      <c r="AX379" s="24"/>
      <c r="AY379" s="26">
        <f t="shared" si="6"/>
        <v>2</v>
      </c>
      <c r="AZ379" s="27">
        <f t="shared" si="7"/>
        <v>60</v>
      </c>
      <c r="BA379" s="28">
        <f t="shared" si="8"/>
        <v>0</v>
      </c>
      <c r="BB379" s="28">
        <f t="shared" ca="1" si="9"/>
        <v>0</v>
      </c>
      <c r="BC379" s="29" t="str">
        <f t="shared" si="10"/>
        <v>YES</v>
      </c>
      <c r="BD379" s="10" t="str">
        <f t="shared" si="11"/>
        <v>YES</v>
      </c>
      <c r="BE379" s="29" t="str">
        <f t="shared" ca="1" si="12"/>
        <v>NO</v>
      </c>
      <c r="BF379" s="29" t="str">
        <f t="shared" ca="1" si="13"/>
        <v>YES</v>
      </c>
      <c r="BG379" s="29" t="str">
        <f t="shared" ca="1" si="14"/>
        <v>YES</v>
      </c>
      <c r="BH379" s="29" t="str">
        <f t="shared" ca="1" si="15"/>
        <v>YES</v>
      </c>
      <c r="BI379" s="10">
        <f t="shared" ca="1" si="16"/>
        <v>1</v>
      </c>
      <c r="BJ379" s="28">
        <f t="shared" si="17"/>
        <v>0</v>
      </c>
      <c r="BK379" s="30">
        <f t="shared" si="18"/>
        <v>0</v>
      </c>
      <c r="BL379" s="31">
        <f t="shared" ca="1" si="19"/>
        <v>-119.72328767123288</v>
      </c>
      <c r="BM379" s="28">
        <f t="shared" si="20"/>
        <v>0</v>
      </c>
      <c r="BN379" s="28">
        <f t="shared" si="21"/>
        <v>0</v>
      </c>
      <c r="BO379" s="30">
        <f t="shared" si="22"/>
        <v>0</v>
      </c>
      <c r="BP379" s="31">
        <f t="shared" ca="1" si="23"/>
        <v>-119.72328767123288</v>
      </c>
      <c r="BQ379" s="32">
        <f t="shared" ca="1" si="24"/>
        <v>119.72328767123288</v>
      </c>
      <c r="BR379" s="32"/>
    </row>
    <row r="380" spans="1:70" ht="12" customHeight="1" x14ac:dyDescent="0.25">
      <c r="A380" s="10">
        <f t="shared" si="25"/>
        <v>379</v>
      </c>
      <c r="B380" s="11"/>
      <c r="C380" s="12"/>
      <c r="D380" s="13"/>
      <c r="E380" s="13"/>
      <c r="F380" s="13"/>
      <c r="G380" s="14"/>
      <c r="H380" s="15"/>
      <c r="I380" s="27"/>
      <c r="J380" s="17"/>
      <c r="K380" s="17"/>
      <c r="L380" s="17"/>
      <c r="M380" s="17"/>
      <c r="N380" s="17"/>
      <c r="O380" s="17"/>
      <c r="P380" s="10" t="str">
        <f>VLOOKUP(J380,'Offence Database'!$A$7:$B$1360,2, )</f>
        <v>-</v>
      </c>
      <c r="Q380" s="10" t="str">
        <f>VLOOKUP(K380,'Offence Database'!$A$7:$B$1360,2, )</f>
        <v>-</v>
      </c>
      <c r="R380" s="10" t="str">
        <f>VLOOKUP(L380,'Offence Database'!$A$7:$B$1360,2, )</f>
        <v>-</v>
      </c>
      <c r="S380" s="10" t="str">
        <f>VLOOKUP(M380,'Offence Database'!$A$7:$B$1360,2, )</f>
        <v>-</v>
      </c>
      <c r="T380" s="10" t="str">
        <f>VLOOKUP(N380,'Offence Database'!$A$7:$B$1360,2, )</f>
        <v>-</v>
      </c>
      <c r="U380" s="10" t="str">
        <f>VLOOKUP(O380,'Offence Database'!$A$7:$B$1360,2, )</f>
        <v>-</v>
      </c>
      <c r="V380" s="10" t="str">
        <f>VLOOKUP(J380,'Offence Database'!$A$7:$C$1360,3, )</f>
        <v>-</v>
      </c>
      <c r="W380" s="10" t="str">
        <f>VLOOKUP(K380,'Offence Database'!$A$7:$C$1360,3, )</f>
        <v>-</v>
      </c>
      <c r="X380" s="10" t="str">
        <f>VLOOKUP(L380,'Offence Database'!$A$7:$C$1360,3, )</f>
        <v>-</v>
      </c>
      <c r="Y380" s="10" t="str">
        <f>VLOOKUP(M380,'Offence Database'!$A$7:$C$1360,3, )</f>
        <v>-</v>
      </c>
      <c r="Z380" s="10" t="str">
        <f>VLOOKUP(N380,'Offence Database'!$A$7:$C$1360,3, )</f>
        <v>-</v>
      </c>
      <c r="AA380" s="10" t="str">
        <f>VLOOKUP(O380,'Offence Database'!$A$7:$C$1360,3, )</f>
        <v>-</v>
      </c>
      <c r="AB380" s="10">
        <f t="shared" ref="AB380:AG380" si="780">IF(V380="Non-Bailable",$AB$1,$AC$1)</f>
        <v>0</v>
      </c>
      <c r="AC380" s="10">
        <f t="shared" si="780"/>
        <v>0</v>
      </c>
      <c r="AD380" s="10">
        <f t="shared" si="780"/>
        <v>0</v>
      </c>
      <c r="AE380" s="10">
        <f t="shared" si="780"/>
        <v>0</v>
      </c>
      <c r="AF380" s="10">
        <f t="shared" si="780"/>
        <v>0</v>
      </c>
      <c r="AG380" s="10">
        <f t="shared" si="780"/>
        <v>0</v>
      </c>
      <c r="AH380" s="10">
        <f t="shared" si="1"/>
        <v>0</v>
      </c>
      <c r="AI380" s="17" t="str">
        <f t="shared" si="2"/>
        <v>Bailable</v>
      </c>
      <c r="AJ380" s="10" t="str">
        <f>VLOOKUP(J380,'Offence Database'!$A$7:$D$1360,4, )</f>
        <v>-</v>
      </c>
      <c r="AK380" s="10" t="str">
        <f>VLOOKUP(K380,'Offence Database'!$A$7:$D$1360,4, )</f>
        <v>-</v>
      </c>
      <c r="AL380" s="10" t="str">
        <f>VLOOKUP(L380,'Offence Database'!$A$7:$D$1360,4, )</f>
        <v>-</v>
      </c>
      <c r="AM380" s="10" t="str">
        <f>VLOOKUP(M380,'Offence Database'!$A$7:$D$1360,4, )</f>
        <v>-</v>
      </c>
      <c r="AN380" s="10" t="str">
        <f>VLOOKUP(N380,'Offence Database'!$A$7:$D$1360,4, )</f>
        <v>-</v>
      </c>
      <c r="AO380" s="10" t="str">
        <f>VLOOKUP(O380,'Offence Database'!$A$7:$D$1360,4, )</f>
        <v>-</v>
      </c>
      <c r="AP380" s="10">
        <f t="shared" ref="AP380:AU380" si="781">IF(AJ380="Non-Compoundable",$AB$1,$AC$1)</f>
        <v>0</v>
      </c>
      <c r="AQ380" s="10">
        <f t="shared" si="781"/>
        <v>0</v>
      </c>
      <c r="AR380" s="10">
        <f t="shared" si="781"/>
        <v>0</v>
      </c>
      <c r="AS380" s="10">
        <f t="shared" si="781"/>
        <v>0</v>
      </c>
      <c r="AT380" s="10">
        <f t="shared" si="781"/>
        <v>0</v>
      </c>
      <c r="AU380" s="10">
        <f t="shared" si="781"/>
        <v>0</v>
      </c>
      <c r="AV380" s="10">
        <f t="shared" si="4"/>
        <v>0</v>
      </c>
      <c r="AW380" s="17" t="str">
        <f t="shared" si="5"/>
        <v>Compoundable</v>
      </c>
      <c r="AX380" s="24"/>
      <c r="AY380" s="26">
        <f t="shared" si="6"/>
        <v>2</v>
      </c>
      <c r="AZ380" s="27">
        <f t="shared" si="7"/>
        <v>60</v>
      </c>
      <c r="BA380" s="28">
        <f t="shared" si="8"/>
        <v>0</v>
      </c>
      <c r="BB380" s="28">
        <f t="shared" ca="1" si="9"/>
        <v>0</v>
      </c>
      <c r="BC380" s="29" t="str">
        <f t="shared" si="10"/>
        <v>YES</v>
      </c>
      <c r="BD380" s="10" t="str">
        <f t="shared" si="11"/>
        <v>YES</v>
      </c>
      <c r="BE380" s="29" t="str">
        <f t="shared" ca="1" si="12"/>
        <v>NO</v>
      </c>
      <c r="BF380" s="29" t="str">
        <f t="shared" ca="1" si="13"/>
        <v>YES</v>
      </c>
      <c r="BG380" s="29" t="str">
        <f t="shared" ca="1" si="14"/>
        <v>YES</v>
      </c>
      <c r="BH380" s="29" t="str">
        <f t="shared" ca="1" si="15"/>
        <v>YES</v>
      </c>
      <c r="BI380" s="10">
        <f t="shared" ca="1" si="16"/>
        <v>1</v>
      </c>
      <c r="BJ380" s="28">
        <f t="shared" si="17"/>
        <v>0</v>
      </c>
      <c r="BK380" s="30">
        <f t="shared" si="18"/>
        <v>0</v>
      </c>
      <c r="BL380" s="31">
        <f t="shared" ca="1" si="19"/>
        <v>-119.72328767123288</v>
      </c>
      <c r="BM380" s="28">
        <f t="shared" si="20"/>
        <v>0</v>
      </c>
      <c r="BN380" s="28">
        <f t="shared" si="21"/>
        <v>0</v>
      </c>
      <c r="BO380" s="30">
        <f t="shared" si="22"/>
        <v>0</v>
      </c>
      <c r="BP380" s="31">
        <f t="shared" ca="1" si="23"/>
        <v>-119.72328767123288</v>
      </c>
      <c r="BQ380" s="32">
        <f t="shared" ca="1" si="24"/>
        <v>119.72328767123288</v>
      </c>
      <c r="BR380" s="32"/>
    </row>
    <row r="381" spans="1:70" ht="12" customHeight="1" x14ac:dyDescent="0.25">
      <c r="A381" s="10">
        <f t="shared" si="25"/>
        <v>380</v>
      </c>
      <c r="B381" s="11"/>
      <c r="C381" s="12"/>
      <c r="D381" s="13"/>
      <c r="E381" s="13"/>
      <c r="F381" s="13"/>
      <c r="G381" s="14"/>
      <c r="H381" s="15"/>
      <c r="I381" s="27"/>
      <c r="J381" s="17"/>
      <c r="K381" s="17"/>
      <c r="L381" s="17"/>
      <c r="M381" s="17"/>
      <c r="N381" s="17"/>
      <c r="O381" s="17"/>
      <c r="P381" s="10" t="str">
        <f>VLOOKUP(J381,'Offence Database'!$A$7:$B$1360,2, )</f>
        <v>-</v>
      </c>
      <c r="Q381" s="10" t="str">
        <f>VLOOKUP(K381,'Offence Database'!$A$7:$B$1360,2, )</f>
        <v>-</v>
      </c>
      <c r="R381" s="10" t="str">
        <f>VLOOKUP(L381,'Offence Database'!$A$7:$B$1360,2, )</f>
        <v>-</v>
      </c>
      <c r="S381" s="10" t="str">
        <f>VLOOKUP(M381,'Offence Database'!$A$7:$B$1360,2, )</f>
        <v>-</v>
      </c>
      <c r="T381" s="10" t="str">
        <f>VLOOKUP(N381,'Offence Database'!$A$7:$B$1360,2, )</f>
        <v>-</v>
      </c>
      <c r="U381" s="10" t="str">
        <f>VLOOKUP(O381,'Offence Database'!$A$7:$B$1360,2, )</f>
        <v>-</v>
      </c>
      <c r="V381" s="10" t="str">
        <f>VLOOKUP(J381,'Offence Database'!$A$7:$C$1360,3, )</f>
        <v>-</v>
      </c>
      <c r="W381" s="10" t="str">
        <f>VLOOKUP(K381,'Offence Database'!$A$7:$C$1360,3, )</f>
        <v>-</v>
      </c>
      <c r="X381" s="10" t="str">
        <f>VLOOKUP(L381,'Offence Database'!$A$7:$C$1360,3, )</f>
        <v>-</v>
      </c>
      <c r="Y381" s="10" t="str">
        <f>VLOOKUP(M381,'Offence Database'!$A$7:$C$1360,3, )</f>
        <v>-</v>
      </c>
      <c r="Z381" s="10" t="str">
        <f>VLOOKUP(N381,'Offence Database'!$A$7:$C$1360,3, )</f>
        <v>-</v>
      </c>
      <c r="AA381" s="10" t="str">
        <f>VLOOKUP(O381,'Offence Database'!$A$7:$C$1360,3, )</f>
        <v>-</v>
      </c>
      <c r="AB381" s="10">
        <f t="shared" ref="AB381:AG381" si="782">IF(V381="Non-Bailable",$AB$1,$AC$1)</f>
        <v>0</v>
      </c>
      <c r="AC381" s="10">
        <f t="shared" si="782"/>
        <v>0</v>
      </c>
      <c r="AD381" s="10">
        <f t="shared" si="782"/>
        <v>0</v>
      </c>
      <c r="AE381" s="10">
        <f t="shared" si="782"/>
        <v>0</v>
      </c>
      <c r="AF381" s="10">
        <f t="shared" si="782"/>
        <v>0</v>
      </c>
      <c r="AG381" s="10">
        <f t="shared" si="782"/>
        <v>0</v>
      </c>
      <c r="AH381" s="10">
        <f t="shared" si="1"/>
        <v>0</v>
      </c>
      <c r="AI381" s="17" t="str">
        <f t="shared" si="2"/>
        <v>Bailable</v>
      </c>
      <c r="AJ381" s="10" t="str">
        <f>VLOOKUP(J381,'Offence Database'!$A$7:$D$1360,4, )</f>
        <v>-</v>
      </c>
      <c r="AK381" s="10" t="str">
        <f>VLOOKUP(K381,'Offence Database'!$A$7:$D$1360,4, )</f>
        <v>-</v>
      </c>
      <c r="AL381" s="10" t="str">
        <f>VLOOKUP(L381,'Offence Database'!$A$7:$D$1360,4, )</f>
        <v>-</v>
      </c>
      <c r="AM381" s="10" t="str">
        <f>VLOOKUP(M381,'Offence Database'!$A$7:$D$1360,4, )</f>
        <v>-</v>
      </c>
      <c r="AN381" s="10" t="str">
        <f>VLOOKUP(N381,'Offence Database'!$A$7:$D$1360,4, )</f>
        <v>-</v>
      </c>
      <c r="AO381" s="10" t="str">
        <f>VLOOKUP(O381,'Offence Database'!$A$7:$D$1360,4, )</f>
        <v>-</v>
      </c>
      <c r="AP381" s="10">
        <f t="shared" ref="AP381:AU381" si="783">IF(AJ381="Non-Compoundable",$AB$1,$AC$1)</f>
        <v>0</v>
      </c>
      <c r="AQ381" s="10">
        <f t="shared" si="783"/>
        <v>0</v>
      </c>
      <c r="AR381" s="10">
        <f t="shared" si="783"/>
        <v>0</v>
      </c>
      <c r="AS381" s="10">
        <f t="shared" si="783"/>
        <v>0</v>
      </c>
      <c r="AT381" s="10">
        <f t="shared" si="783"/>
        <v>0</v>
      </c>
      <c r="AU381" s="10">
        <f t="shared" si="783"/>
        <v>0</v>
      </c>
      <c r="AV381" s="10">
        <f t="shared" si="4"/>
        <v>0</v>
      </c>
      <c r="AW381" s="17" t="str">
        <f t="shared" si="5"/>
        <v>Compoundable</v>
      </c>
      <c r="AX381" s="24"/>
      <c r="AY381" s="26">
        <f t="shared" si="6"/>
        <v>2</v>
      </c>
      <c r="AZ381" s="27">
        <f t="shared" si="7"/>
        <v>60</v>
      </c>
      <c r="BA381" s="28">
        <f t="shared" si="8"/>
        <v>0</v>
      </c>
      <c r="BB381" s="28">
        <f t="shared" ca="1" si="9"/>
        <v>0</v>
      </c>
      <c r="BC381" s="29" t="str">
        <f t="shared" si="10"/>
        <v>YES</v>
      </c>
      <c r="BD381" s="10" t="str">
        <f t="shared" si="11"/>
        <v>YES</v>
      </c>
      <c r="BE381" s="29" t="str">
        <f t="shared" ca="1" si="12"/>
        <v>NO</v>
      </c>
      <c r="BF381" s="29" t="str">
        <f t="shared" ca="1" si="13"/>
        <v>YES</v>
      </c>
      <c r="BG381" s="29" t="str">
        <f t="shared" ca="1" si="14"/>
        <v>YES</v>
      </c>
      <c r="BH381" s="29" t="str">
        <f t="shared" ca="1" si="15"/>
        <v>YES</v>
      </c>
      <c r="BI381" s="10">
        <f t="shared" ca="1" si="16"/>
        <v>1</v>
      </c>
      <c r="BJ381" s="28">
        <f t="shared" si="17"/>
        <v>0</v>
      </c>
      <c r="BK381" s="30">
        <f t="shared" si="18"/>
        <v>0</v>
      </c>
      <c r="BL381" s="31">
        <f t="shared" ca="1" si="19"/>
        <v>-119.72328767123288</v>
      </c>
      <c r="BM381" s="28">
        <f t="shared" si="20"/>
        <v>0</v>
      </c>
      <c r="BN381" s="28">
        <f t="shared" si="21"/>
        <v>0</v>
      </c>
      <c r="BO381" s="30">
        <f t="shared" si="22"/>
        <v>0</v>
      </c>
      <c r="BP381" s="31">
        <f t="shared" ca="1" si="23"/>
        <v>-119.72328767123288</v>
      </c>
      <c r="BQ381" s="32">
        <f t="shared" ca="1" si="24"/>
        <v>119.72328767123288</v>
      </c>
      <c r="BR381" s="32"/>
    </row>
    <row r="382" spans="1:70" ht="12" customHeight="1" x14ac:dyDescent="0.25">
      <c r="A382" s="10">
        <f t="shared" si="25"/>
        <v>381</v>
      </c>
      <c r="B382" s="11"/>
      <c r="C382" s="12"/>
      <c r="D382" s="13"/>
      <c r="E382" s="13"/>
      <c r="F382" s="13"/>
      <c r="G382" s="14"/>
      <c r="H382" s="15"/>
      <c r="I382" s="27"/>
      <c r="J382" s="17"/>
      <c r="K382" s="17"/>
      <c r="L382" s="17"/>
      <c r="M382" s="17"/>
      <c r="N382" s="17"/>
      <c r="O382" s="17"/>
      <c r="P382" s="10" t="str">
        <f>VLOOKUP(J382,'Offence Database'!$A$7:$B$1360,2, )</f>
        <v>-</v>
      </c>
      <c r="Q382" s="10" t="str">
        <f>VLOOKUP(K382,'Offence Database'!$A$7:$B$1360,2, )</f>
        <v>-</v>
      </c>
      <c r="R382" s="10" t="str">
        <f>VLOOKUP(L382,'Offence Database'!$A$7:$B$1360,2, )</f>
        <v>-</v>
      </c>
      <c r="S382" s="10" t="str">
        <f>VLOOKUP(M382,'Offence Database'!$A$7:$B$1360,2, )</f>
        <v>-</v>
      </c>
      <c r="T382" s="10" t="str">
        <f>VLOOKUP(N382,'Offence Database'!$A$7:$B$1360,2, )</f>
        <v>-</v>
      </c>
      <c r="U382" s="10" t="str">
        <f>VLOOKUP(O382,'Offence Database'!$A$7:$B$1360,2, )</f>
        <v>-</v>
      </c>
      <c r="V382" s="10" t="str">
        <f>VLOOKUP(J382,'Offence Database'!$A$7:$C$1360,3, )</f>
        <v>-</v>
      </c>
      <c r="W382" s="10" t="str">
        <f>VLOOKUP(K382,'Offence Database'!$A$7:$C$1360,3, )</f>
        <v>-</v>
      </c>
      <c r="X382" s="10" t="str">
        <f>VLOOKUP(L382,'Offence Database'!$A$7:$C$1360,3, )</f>
        <v>-</v>
      </c>
      <c r="Y382" s="10" t="str">
        <f>VLOOKUP(M382,'Offence Database'!$A$7:$C$1360,3, )</f>
        <v>-</v>
      </c>
      <c r="Z382" s="10" t="str">
        <f>VLOOKUP(N382,'Offence Database'!$A$7:$C$1360,3, )</f>
        <v>-</v>
      </c>
      <c r="AA382" s="10" t="str">
        <f>VLOOKUP(O382,'Offence Database'!$A$7:$C$1360,3, )</f>
        <v>-</v>
      </c>
      <c r="AB382" s="10">
        <f t="shared" ref="AB382:AG382" si="784">IF(V382="Non-Bailable",$AB$1,$AC$1)</f>
        <v>0</v>
      </c>
      <c r="AC382" s="10">
        <f t="shared" si="784"/>
        <v>0</v>
      </c>
      <c r="AD382" s="10">
        <f t="shared" si="784"/>
        <v>0</v>
      </c>
      <c r="AE382" s="10">
        <f t="shared" si="784"/>
        <v>0</v>
      </c>
      <c r="AF382" s="10">
        <f t="shared" si="784"/>
        <v>0</v>
      </c>
      <c r="AG382" s="10">
        <f t="shared" si="784"/>
        <v>0</v>
      </c>
      <c r="AH382" s="10">
        <f t="shared" si="1"/>
        <v>0</v>
      </c>
      <c r="AI382" s="17" t="str">
        <f t="shared" si="2"/>
        <v>Bailable</v>
      </c>
      <c r="AJ382" s="10" t="str">
        <f>VLOOKUP(J382,'Offence Database'!$A$7:$D$1360,4, )</f>
        <v>-</v>
      </c>
      <c r="AK382" s="10" t="str">
        <f>VLOOKUP(K382,'Offence Database'!$A$7:$D$1360,4, )</f>
        <v>-</v>
      </c>
      <c r="AL382" s="10" t="str">
        <f>VLOOKUP(L382,'Offence Database'!$A$7:$D$1360,4, )</f>
        <v>-</v>
      </c>
      <c r="AM382" s="10" t="str">
        <f>VLOOKUP(M382,'Offence Database'!$A$7:$D$1360,4, )</f>
        <v>-</v>
      </c>
      <c r="AN382" s="10" t="str">
        <f>VLOOKUP(N382,'Offence Database'!$A$7:$D$1360,4, )</f>
        <v>-</v>
      </c>
      <c r="AO382" s="10" t="str">
        <f>VLOOKUP(O382,'Offence Database'!$A$7:$D$1360,4, )</f>
        <v>-</v>
      </c>
      <c r="AP382" s="10">
        <f t="shared" ref="AP382:AU382" si="785">IF(AJ382="Non-Compoundable",$AB$1,$AC$1)</f>
        <v>0</v>
      </c>
      <c r="AQ382" s="10">
        <f t="shared" si="785"/>
        <v>0</v>
      </c>
      <c r="AR382" s="10">
        <f t="shared" si="785"/>
        <v>0</v>
      </c>
      <c r="AS382" s="10">
        <f t="shared" si="785"/>
        <v>0</v>
      </c>
      <c r="AT382" s="10">
        <f t="shared" si="785"/>
        <v>0</v>
      </c>
      <c r="AU382" s="10">
        <f t="shared" si="785"/>
        <v>0</v>
      </c>
      <c r="AV382" s="10">
        <f t="shared" si="4"/>
        <v>0</v>
      </c>
      <c r="AW382" s="17" t="str">
        <f t="shared" si="5"/>
        <v>Compoundable</v>
      </c>
      <c r="AX382" s="24"/>
      <c r="AY382" s="26">
        <f t="shared" si="6"/>
        <v>2</v>
      </c>
      <c r="AZ382" s="27">
        <f t="shared" si="7"/>
        <v>60</v>
      </c>
      <c r="BA382" s="28">
        <f t="shared" si="8"/>
        <v>0</v>
      </c>
      <c r="BB382" s="28">
        <f t="shared" ca="1" si="9"/>
        <v>0</v>
      </c>
      <c r="BC382" s="29" t="str">
        <f t="shared" si="10"/>
        <v>YES</v>
      </c>
      <c r="BD382" s="10" t="str">
        <f t="shared" si="11"/>
        <v>YES</v>
      </c>
      <c r="BE382" s="29" t="str">
        <f t="shared" ca="1" si="12"/>
        <v>NO</v>
      </c>
      <c r="BF382" s="29" t="str">
        <f t="shared" ca="1" si="13"/>
        <v>YES</v>
      </c>
      <c r="BG382" s="29" t="str">
        <f t="shared" ca="1" si="14"/>
        <v>YES</v>
      </c>
      <c r="BH382" s="29" t="str">
        <f t="shared" ca="1" si="15"/>
        <v>YES</v>
      </c>
      <c r="BI382" s="10">
        <f t="shared" ca="1" si="16"/>
        <v>1</v>
      </c>
      <c r="BJ382" s="28">
        <f t="shared" si="17"/>
        <v>0</v>
      </c>
      <c r="BK382" s="30">
        <f t="shared" si="18"/>
        <v>0</v>
      </c>
      <c r="BL382" s="31">
        <f t="shared" ca="1" si="19"/>
        <v>-119.72328767123288</v>
      </c>
      <c r="BM382" s="28">
        <f t="shared" si="20"/>
        <v>0</v>
      </c>
      <c r="BN382" s="28">
        <f t="shared" si="21"/>
        <v>0</v>
      </c>
      <c r="BO382" s="30">
        <f t="shared" si="22"/>
        <v>0</v>
      </c>
      <c r="BP382" s="31">
        <f t="shared" ca="1" si="23"/>
        <v>-119.72328767123288</v>
      </c>
      <c r="BQ382" s="32">
        <f t="shared" ca="1" si="24"/>
        <v>119.72328767123288</v>
      </c>
      <c r="BR382" s="32"/>
    </row>
    <row r="383" spans="1:70" ht="12" customHeight="1" x14ac:dyDescent="0.25">
      <c r="A383" s="10">
        <f t="shared" si="25"/>
        <v>382</v>
      </c>
      <c r="B383" s="11"/>
      <c r="C383" s="12"/>
      <c r="D383" s="13"/>
      <c r="E383" s="13"/>
      <c r="F383" s="13"/>
      <c r="G383" s="14"/>
      <c r="H383" s="15"/>
      <c r="I383" s="27"/>
      <c r="J383" s="17"/>
      <c r="K383" s="17"/>
      <c r="L383" s="17"/>
      <c r="M383" s="17"/>
      <c r="N383" s="17"/>
      <c r="O383" s="17"/>
      <c r="P383" s="10" t="str">
        <f>VLOOKUP(J383,'Offence Database'!$A$7:$B$1360,2, )</f>
        <v>-</v>
      </c>
      <c r="Q383" s="10" t="str">
        <f>VLOOKUP(K383,'Offence Database'!$A$7:$B$1360,2, )</f>
        <v>-</v>
      </c>
      <c r="R383" s="10" t="str">
        <f>VLOOKUP(L383,'Offence Database'!$A$7:$B$1360,2, )</f>
        <v>-</v>
      </c>
      <c r="S383" s="10" t="str">
        <f>VLOOKUP(M383,'Offence Database'!$A$7:$B$1360,2, )</f>
        <v>-</v>
      </c>
      <c r="T383" s="10" t="str">
        <f>VLOOKUP(N383,'Offence Database'!$A$7:$B$1360,2, )</f>
        <v>-</v>
      </c>
      <c r="U383" s="10" t="str">
        <f>VLOOKUP(O383,'Offence Database'!$A$7:$B$1360,2, )</f>
        <v>-</v>
      </c>
      <c r="V383" s="10" t="str">
        <f>VLOOKUP(J383,'Offence Database'!$A$7:$C$1360,3, )</f>
        <v>-</v>
      </c>
      <c r="W383" s="10" t="str">
        <f>VLOOKUP(K383,'Offence Database'!$A$7:$C$1360,3, )</f>
        <v>-</v>
      </c>
      <c r="X383" s="10" t="str">
        <f>VLOOKUP(L383,'Offence Database'!$A$7:$C$1360,3, )</f>
        <v>-</v>
      </c>
      <c r="Y383" s="10" t="str">
        <f>VLOOKUP(M383,'Offence Database'!$A$7:$C$1360,3, )</f>
        <v>-</v>
      </c>
      <c r="Z383" s="10" t="str">
        <f>VLOOKUP(N383,'Offence Database'!$A$7:$C$1360,3, )</f>
        <v>-</v>
      </c>
      <c r="AA383" s="10" t="str">
        <f>VLOOKUP(O383,'Offence Database'!$A$7:$C$1360,3, )</f>
        <v>-</v>
      </c>
      <c r="AB383" s="10">
        <f t="shared" ref="AB383:AG383" si="786">IF(V383="Non-Bailable",$AB$1,$AC$1)</f>
        <v>0</v>
      </c>
      <c r="AC383" s="10">
        <f t="shared" si="786"/>
        <v>0</v>
      </c>
      <c r="AD383" s="10">
        <f t="shared" si="786"/>
        <v>0</v>
      </c>
      <c r="AE383" s="10">
        <f t="shared" si="786"/>
        <v>0</v>
      </c>
      <c r="AF383" s="10">
        <f t="shared" si="786"/>
        <v>0</v>
      </c>
      <c r="AG383" s="10">
        <f t="shared" si="786"/>
        <v>0</v>
      </c>
      <c r="AH383" s="10">
        <f t="shared" si="1"/>
        <v>0</v>
      </c>
      <c r="AI383" s="17" t="str">
        <f t="shared" si="2"/>
        <v>Bailable</v>
      </c>
      <c r="AJ383" s="10" t="str">
        <f>VLOOKUP(J383,'Offence Database'!$A$7:$D$1360,4, )</f>
        <v>-</v>
      </c>
      <c r="AK383" s="10" t="str">
        <f>VLOOKUP(K383,'Offence Database'!$A$7:$D$1360,4, )</f>
        <v>-</v>
      </c>
      <c r="AL383" s="10" t="str">
        <f>VLOOKUP(L383,'Offence Database'!$A$7:$D$1360,4, )</f>
        <v>-</v>
      </c>
      <c r="AM383" s="10" t="str">
        <f>VLOOKUP(M383,'Offence Database'!$A$7:$D$1360,4, )</f>
        <v>-</v>
      </c>
      <c r="AN383" s="10" t="str">
        <f>VLOOKUP(N383,'Offence Database'!$A$7:$D$1360,4, )</f>
        <v>-</v>
      </c>
      <c r="AO383" s="10" t="str">
        <f>VLOOKUP(O383,'Offence Database'!$A$7:$D$1360,4, )</f>
        <v>-</v>
      </c>
      <c r="AP383" s="10">
        <f t="shared" ref="AP383:AU383" si="787">IF(AJ383="Non-Compoundable",$AB$1,$AC$1)</f>
        <v>0</v>
      </c>
      <c r="AQ383" s="10">
        <f t="shared" si="787"/>
        <v>0</v>
      </c>
      <c r="AR383" s="10">
        <f t="shared" si="787"/>
        <v>0</v>
      </c>
      <c r="AS383" s="10">
        <f t="shared" si="787"/>
        <v>0</v>
      </c>
      <c r="AT383" s="10">
        <f t="shared" si="787"/>
        <v>0</v>
      </c>
      <c r="AU383" s="10">
        <f t="shared" si="787"/>
        <v>0</v>
      </c>
      <c r="AV383" s="10">
        <f t="shared" si="4"/>
        <v>0</v>
      </c>
      <c r="AW383" s="17" t="str">
        <f t="shared" si="5"/>
        <v>Compoundable</v>
      </c>
      <c r="AX383" s="24"/>
      <c r="AY383" s="26">
        <f t="shared" si="6"/>
        <v>2</v>
      </c>
      <c r="AZ383" s="27">
        <f t="shared" si="7"/>
        <v>60</v>
      </c>
      <c r="BA383" s="28">
        <f t="shared" si="8"/>
        <v>0</v>
      </c>
      <c r="BB383" s="28">
        <f t="shared" ca="1" si="9"/>
        <v>0</v>
      </c>
      <c r="BC383" s="29" t="str">
        <f t="shared" si="10"/>
        <v>YES</v>
      </c>
      <c r="BD383" s="10" t="str">
        <f t="shared" si="11"/>
        <v>YES</v>
      </c>
      <c r="BE383" s="29" t="str">
        <f t="shared" ca="1" si="12"/>
        <v>NO</v>
      </c>
      <c r="BF383" s="29" t="str">
        <f t="shared" ca="1" si="13"/>
        <v>YES</v>
      </c>
      <c r="BG383" s="29" t="str">
        <f t="shared" ca="1" si="14"/>
        <v>YES</v>
      </c>
      <c r="BH383" s="29" t="str">
        <f t="shared" ca="1" si="15"/>
        <v>YES</v>
      </c>
      <c r="BI383" s="10">
        <f t="shared" ca="1" si="16"/>
        <v>1</v>
      </c>
      <c r="BJ383" s="28">
        <f t="shared" si="17"/>
        <v>0</v>
      </c>
      <c r="BK383" s="30">
        <f t="shared" si="18"/>
        <v>0</v>
      </c>
      <c r="BL383" s="31">
        <f t="shared" ca="1" si="19"/>
        <v>-119.72328767123288</v>
      </c>
      <c r="BM383" s="28">
        <f t="shared" si="20"/>
        <v>0</v>
      </c>
      <c r="BN383" s="28">
        <f t="shared" si="21"/>
        <v>0</v>
      </c>
      <c r="BO383" s="30">
        <f t="shared" si="22"/>
        <v>0</v>
      </c>
      <c r="BP383" s="31">
        <f t="shared" ca="1" si="23"/>
        <v>-119.72328767123288</v>
      </c>
      <c r="BQ383" s="32">
        <f t="shared" ca="1" si="24"/>
        <v>119.72328767123288</v>
      </c>
      <c r="BR383" s="32"/>
    </row>
    <row r="384" spans="1:70" ht="12" customHeight="1" x14ac:dyDescent="0.25">
      <c r="A384" s="10">
        <f t="shared" si="25"/>
        <v>383</v>
      </c>
      <c r="B384" s="11"/>
      <c r="C384" s="12"/>
      <c r="D384" s="13"/>
      <c r="E384" s="13"/>
      <c r="F384" s="13"/>
      <c r="G384" s="14"/>
      <c r="H384" s="15"/>
      <c r="I384" s="27"/>
      <c r="J384" s="17"/>
      <c r="K384" s="17"/>
      <c r="L384" s="17"/>
      <c r="M384" s="17"/>
      <c r="N384" s="17"/>
      <c r="O384" s="17"/>
      <c r="P384" s="10" t="str">
        <f>VLOOKUP(J384,'Offence Database'!$A$7:$B$1360,2, )</f>
        <v>-</v>
      </c>
      <c r="Q384" s="10" t="str">
        <f>VLOOKUP(K384,'Offence Database'!$A$7:$B$1360,2, )</f>
        <v>-</v>
      </c>
      <c r="R384" s="10" t="str">
        <f>VLOOKUP(L384,'Offence Database'!$A$7:$B$1360,2, )</f>
        <v>-</v>
      </c>
      <c r="S384" s="10" t="str">
        <f>VLOOKUP(M384,'Offence Database'!$A$7:$B$1360,2, )</f>
        <v>-</v>
      </c>
      <c r="T384" s="10" t="str">
        <f>VLOOKUP(N384,'Offence Database'!$A$7:$B$1360,2, )</f>
        <v>-</v>
      </c>
      <c r="U384" s="10" t="str">
        <f>VLOOKUP(O384,'Offence Database'!$A$7:$B$1360,2, )</f>
        <v>-</v>
      </c>
      <c r="V384" s="10" t="str">
        <f>VLOOKUP(J384,'Offence Database'!$A$7:$C$1360,3, )</f>
        <v>-</v>
      </c>
      <c r="W384" s="10" t="str">
        <f>VLOOKUP(K384,'Offence Database'!$A$7:$C$1360,3, )</f>
        <v>-</v>
      </c>
      <c r="X384" s="10" t="str">
        <f>VLOOKUP(L384,'Offence Database'!$A$7:$C$1360,3, )</f>
        <v>-</v>
      </c>
      <c r="Y384" s="10" t="str">
        <f>VLOOKUP(M384,'Offence Database'!$A$7:$C$1360,3, )</f>
        <v>-</v>
      </c>
      <c r="Z384" s="10" t="str">
        <f>VLOOKUP(N384,'Offence Database'!$A$7:$C$1360,3, )</f>
        <v>-</v>
      </c>
      <c r="AA384" s="10" t="str">
        <f>VLOOKUP(O384,'Offence Database'!$A$7:$C$1360,3, )</f>
        <v>-</v>
      </c>
      <c r="AB384" s="10">
        <f t="shared" ref="AB384:AG384" si="788">IF(V384="Non-Bailable",$AB$1,$AC$1)</f>
        <v>0</v>
      </c>
      <c r="AC384" s="10">
        <f t="shared" si="788"/>
        <v>0</v>
      </c>
      <c r="AD384" s="10">
        <f t="shared" si="788"/>
        <v>0</v>
      </c>
      <c r="AE384" s="10">
        <f t="shared" si="788"/>
        <v>0</v>
      </c>
      <c r="AF384" s="10">
        <f t="shared" si="788"/>
        <v>0</v>
      </c>
      <c r="AG384" s="10">
        <f t="shared" si="788"/>
        <v>0</v>
      </c>
      <c r="AH384" s="10">
        <f t="shared" si="1"/>
        <v>0</v>
      </c>
      <c r="AI384" s="17" t="str">
        <f t="shared" si="2"/>
        <v>Bailable</v>
      </c>
      <c r="AJ384" s="10" t="str">
        <f>VLOOKUP(J384,'Offence Database'!$A$7:$D$1360,4, )</f>
        <v>-</v>
      </c>
      <c r="AK384" s="10" t="str">
        <f>VLOOKUP(K384,'Offence Database'!$A$7:$D$1360,4, )</f>
        <v>-</v>
      </c>
      <c r="AL384" s="10" t="str">
        <f>VLOOKUP(L384,'Offence Database'!$A$7:$D$1360,4, )</f>
        <v>-</v>
      </c>
      <c r="AM384" s="10" t="str">
        <f>VLOOKUP(M384,'Offence Database'!$A$7:$D$1360,4, )</f>
        <v>-</v>
      </c>
      <c r="AN384" s="10" t="str">
        <f>VLOOKUP(N384,'Offence Database'!$A$7:$D$1360,4, )</f>
        <v>-</v>
      </c>
      <c r="AO384" s="10" t="str">
        <f>VLOOKUP(O384,'Offence Database'!$A$7:$D$1360,4, )</f>
        <v>-</v>
      </c>
      <c r="AP384" s="10">
        <f t="shared" ref="AP384:AU384" si="789">IF(AJ384="Non-Compoundable",$AB$1,$AC$1)</f>
        <v>0</v>
      </c>
      <c r="AQ384" s="10">
        <f t="shared" si="789"/>
        <v>0</v>
      </c>
      <c r="AR384" s="10">
        <f t="shared" si="789"/>
        <v>0</v>
      </c>
      <c r="AS384" s="10">
        <f t="shared" si="789"/>
        <v>0</v>
      </c>
      <c r="AT384" s="10">
        <f t="shared" si="789"/>
        <v>0</v>
      </c>
      <c r="AU384" s="10">
        <f t="shared" si="789"/>
        <v>0</v>
      </c>
      <c r="AV384" s="10">
        <f t="shared" si="4"/>
        <v>0</v>
      </c>
      <c r="AW384" s="17" t="str">
        <f t="shared" si="5"/>
        <v>Compoundable</v>
      </c>
      <c r="AX384" s="24"/>
      <c r="AY384" s="26">
        <f t="shared" si="6"/>
        <v>2</v>
      </c>
      <c r="AZ384" s="27">
        <f t="shared" si="7"/>
        <v>60</v>
      </c>
      <c r="BA384" s="28">
        <f t="shared" si="8"/>
        <v>0</v>
      </c>
      <c r="BB384" s="28">
        <f t="shared" ca="1" si="9"/>
        <v>0</v>
      </c>
      <c r="BC384" s="29" t="str">
        <f t="shared" si="10"/>
        <v>YES</v>
      </c>
      <c r="BD384" s="10" t="str">
        <f t="shared" si="11"/>
        <v>YES</v>
      </c>
      <c r="BE384" s="29" t="str">
        <f t="shared" ca="1" si="12"/>
        <v>NO</v>
      </c>
      <c r="BF384" s="29" t="str">
        <f t="shared" ca="1" si="13"/>
        <v>YES</v>
      </c>
      <c r="BG384" s="29" t="str">
        <f t="shared" ca="1" si="14"/>
        <v>YES</v>
      </c>
      <c r="BH384" s="29" t="str">
        <f t="shared" ca="1" si="15"/>
        <v>YES</v>
      </c>
      <c r="BI384" s="10">
        <f t="shared" ca="1" si="16"/>
        <v>1</v>
      </c>
      <c r="BJ384" s="28">
        <f t="shared" si="17"/>
        <v>0</v>
      </c>
      <c r="BK384" s="30">
        <f t="shared" si="18"/>
        <v>0</v>
      </c>
      <c r="BL384" s="31">
        <f t="shared" ca="1" si="19"/>
        <v>-119.72328767123288</v>
      </c>
      <c r="BM384" s="28">
        <f t="shared" si="20"/>
        <v>0</v>
      </c>
      <c r="BN384" s="28">
        <f t="shared" si="21"/>
        <v>0</v>
      </c>
      <c r="BO384" s="30">
        <f t="shared" si="22"/>
        <v>0</v>
      </c>
      <c r="BP384" s="31">
        <f t="shared" ca="1" si="23"/>
        <v>-119.72328767123288</v>
      </c>
      <c r="BQ384" s="32">
        <f t="shared" ca="1" si="24"/>
        <v>119.72328767123288</v>
      </c>
      <c r="BR384" s="32"/>
    </row>
    <row r="385" spans="1:70" ht="12" customHeight="1" x14ac:dyDescent="0.25">
      <c r="A385" s="10">
        <f t="shared" si="25"/>
        <v>384</v>
      </c>
      <c r="B385" s="11"/>
      <c r="C385" s="12"/>
      <c r="D385" s="13"/>
      <c r="E385" s="13"/>
      <c r="F385" s="13"/>
      <c r="G385" s="14"/>
      <c r="H385" s="15"/>
      <c r="I385" s="27"/>
      <c r="J385" s="17"/>
      <c r="K385" s="17"/>
      <c r="L385" s="17"/>
      <c r="M385" s="17"/>
      <c r="N385" s="17"/>
      <c r="O385" s="17"/>
      <c r="P385" s="10" t="str">
        <f>VLOOKUP(J385,'Offence Database'!$A$7:$B$1360,2, )</f>
        <v>-</v>
      </c>
      <c r="Q385" s="10" t="str">
        <f>VLOOKUP(K385,'Offence Database'!$A$7:$B$1360,2, )</f>
        <v>-</v>
      </c>
      <c r="R385" s="10" t="str">
        <f>VLOOKUP(L385,'Offence Database'!$A$7:$B$1360,2, )</f>
        <v>-</v>
      </c>
      <c r="S385" s="10" t="str">
        <f>VLOOKUP(M385,'Offence Database'!$A$7:$B$1360,2, )</f>
        <v>-</v>
      </c>
      <c r="T385" s="10" t="str">
        <f>VLOOKUP(N385,'Offence Database'!$A$7:$B$1360,2, )</f>
        <v>-</v>
      </c>
      <c r="U385" s="10" t="str">
        <f>VLOOKUP(O385,'Offence Database'!$A$7:$B$1360,2, )</f>
        <v>-</v>
      </c>
      <c r="V385" s="10" t="str">
        <f>VLOOKUP(J385,'Offence Database'!$A$7:$C$1360,3, )</f>
        <v>-</v>
      </c>
      <c r="W385" s="10" t="str">
        <f>VLOOKUP(K385,'Offence Database'!$A$7:$C$1360,3, )</f>
        <v>-</v>
      </c>
      <c r="X385" s="10" t="str">
        <f>VLOOKUP(L385,'Offence Database'!$A$7:$C$1360,3, )</f>
        <v>-</v>
      </c>
      <c r="Y385" s="10" t="str">
        <f>VLOOKUP(M385,'Offence Database'!$A$7:$C$1360,3, )</f>
        <v>-</v>
      </c>
      <c r="Z385" s="10" t="str">
        <f>VLOOKUP(N385,'Offence Database'!$A$7:$C$1360,3, )</f>
        <v>-</v>
      </c>
      <c r="AA385" s="10" t="str">
        <f>VLOOKUP(O385,'Offence Database'!$A$7:$C$1360,3, )</f>
        <v>-</v>
      </c>
      <c r="AB385" s="10">
        <f t="shared" ref="AB385:AG385" si="790">IF(V385="Non-Bailable",$AB$1,$AC$1)</f>
        <v>0</v>
      </c>
      <c r="AC385" s="10">
        <f t="shared" si="790"/>
        <v>0</v>
      </c>
      <c r="AD385" s="10">
        <f t="shared" si="790"/>
        <v>0</v>
      </c>
      <c r="AE385" s="10">
        <f t="shared" si="790"/>
        <v>0</v>
      </c>
      <c r="AF385" s="10">
        <f t="shared" si="790"/>
        <v>0</v>
      </c>
      <c r="AG385" s="10">
        <f t="shared" si="790"/>
        <v>0</v>
      </c>
      <c r="AH385" s="10">
        <f t="shared" si="1"/>
        <v>0</v>
      </c>
      <c r="AI385" s="17" t="str">
        <f t="shared" si="2"/>
        <v>Bailable</v>
      </c>
      <c r="AJ385" s="10" t="str">
        <f>VLOOKUP(J385,'Offence Database'!$A$7:$D$1360,4, )</f>
        <v>-</v>
      </c>
      <c r="AK385" s="10" t="str">
        <f>VLOOKUP(K385,'Offence Database'!$A$7:$D$1360,4, )</f>
        <v>-</v>
      </c>
      <c r="AL385" s="10" t="str">
        <f>VLOOKUP(L385,'Offence Database'!$A$7:$D$1360,4, )</f>
        <v>-</v>
      </c>
      <c r="AM385" s="10" t="str">
        <f>VLOOKUP(M385,'Offence Database'!$A$7:$D$1360,4, )</f>
        <v>-</v>
      </c>
      <c r="AN385" s="10" t="str">
        <f>VLOOKUP(N385,'Offence Database'!$A$7:$D$1360,4, )</f>
        <v>-</v>
      </c>
      <c r="AO385" s="10" t="str">
        <f>VLOOKUP(O385,'Offence Database'!$A$7:$D$1360,4, )</f>
        <v>-</v>
      </c>
      <c r="AP385" s="10">
        <f t="shared" ref="AP385:AU385" si="791">IF(AJ385="Non-Compoundable",$AB$1,$AC$1)</f>
        <v>0</v>
      </c>
      <c r="AQ385" s="10">
        <f t="shared" si="791"/>
        <v>0</v>
      </c>
      <c r="AR385" s="10">
        <f t="shared" si="791"/>
        <v>0</v>
      </c>
      <c r="AS385" s="10">
        <f t="shared" si="791"/>
        <v>0</v>
      </c>
      <c r="AT385" s="10">
        <f t="shared" si="791"/>
        <v>0</v>
      </c>
      <c r="AU385" s="10">
        <f t="shared" si="791"/>
        <v>0</v>
      </c>
      <c r="AV385" s="10">
        <f t="shared" si="4"/>
        <v>0</v>
      </c>
      <c r="AW385" s="17" t="str">
        <f t="shared" si="5"/>
        <v>Compoundable</v>
      </c>
      <c r="AX385" s="24"/>
      <c r="AY385" s="26">
        <f t="shared" si="6"/>
        <v>2</v>
      </c>
      <c r="AZ385" s="27">
        <f t="shared" si="7"/>
        <v>60</v>
      </c>
      <c r="BA385" s="28">
        <f t="shared" si="8"/>
        <v>0</v>
      </c>
      <c r="BB385" s="28">
        <f t="shared" ca="1" si="9"/>
        <v>0</v>
      </c>
      <c r="BC385" s="29" t="str">
        <f t="shared" si="10"/>
        <v>YES</v>
      </c>
      <c r="BD385" s="10" t="str">
        <f t="shared" si="11"/>
        <v>YES</v>
      </c>
      <c r="BE385" s="29" t="str">
        <f t="shared" ca="1" si="12"/>
        <v>NO</v>
      </c>
      <c r="BF385" s="29" t="str">
        <f t="shared" ca="1" si="13"/>
        <v>YES</v>
      </c>
      <c r="BG385" s="29" t="str">
        <f t="shared" ca="1" si="14"/>
        <v>YES</v>
      </c>
      <c r="BH385" s="29" t="str">
        <f t="shared" ca="1" si="15"/>
        <v>YES</v>
      </c>
      <c r="BI385" s="10">
        <f t="shared" ca="1" si="16"/>
        <v>1</v>
      </c>
      <c r="BJ385" s="28">
        <f t="shared" si="17"/>
        <v>0</v>
      </c>
      <c r="BK385" s="30">
        <f t="shared" si="18"/>
        <v>0</v>
      </c>
      <c r="BL385" s="31">
        <f t="shared" ca="1" si="19"/>
        <v>-119.72328767123288</v>
      </c>
      <c r="BM385" s="28">
        <f t="shared" si="20"/>
        <v>0</v>
      </c>
      <c r="BN385" s="28">
        <f t="shared" si="21"/>
        <v>0</v>
      </c>
      <c r="BO385" s="30">
        <f t="shared" si="22"/>
        <v>0</v>
      </c>
      <c r="BP385" s="31">
        <f t="shared" ca="1" si="23"/>
        <v>-119.72328767123288</v>
      </c>
      <c r="BQ385" s="32">
        <f t="shared" ca="1" si="24"/>
        <v>119.72328767123288</v>
      </c>
      <c r="BR385" s="32"/>
    </row>
    <row r="386" spans="1:70" ht="12" customHeight="1" x14ac:dyDescent="0.25">
      <c r="A386" s="10">
        <f t="shared" si="25"/>
        <v>385</v>
      </c>
      <c r="B386" s="11"/>
      <c r="C386" s="12"/>
      <c r="D386" s="13"/>
      <c r="E386" s="13"/>
      <c r="F386" s="13"/>
      <c r="G386" s="14"/>
      <c r="H386" s="15"/>
      <c r="I386" s="27"/>
      <c r="J386" s="17"/>
      <c r="K386" s="17"/>
      <c r="L386" s="17"/>
      <c r="M386" s="17"/>
      <c r="N386" s="17"/>
      <c r="O386" s="17"/>
      <c r="P386" s="10" t="str">
        <f>VLOOKUP(J386,'Offence Database'!$A$7:$B$1360,2, )</f>
        <v>-</v>
      </c>
      <c r="Q386" s="10" t="str">
        <f>VLOOKUP(K386,'Offence Database'!$A$7:$B$1360,2, )</f>
        <v>-</v>
      </c>
      <c r="R386" s="10" t="str">
        <f>VLOOKUP(L386,'Offence Database'!$A$7:$B$1360,2, )</f>
        <v>-</v>
      </c>
      <c r="S386" s="10" t="str">
        <f>VLOOKUP(M386,'Offence Database'!$A$7:$B$1360,2, )</f>
        <v>-</v>
      </c>
      <c r="T386" s="10" t="str">
        <f>VLOOKUP(N386,'Offence Database'!$A$7:$B$1360,2, )</f>
        <v>-</v>
      </c>
      <c r="U386" s="10" t="str">
        <f>VLOOKUP(O386,'Offence Database'!$A$7:$B$1360,2, )</f>
        <v>-</v>
      </c>
      <c r="V386" s="10" t="str">
        <f>VLOOKUP(J386,'Offence Database'!$A$7:$C$1360,3, )</f>
        <v>-</v>
      </c>
      <c r="W386" s="10" t="str">
        <f>VLOOKUP(K386,'Offence Database'!$A$7:$C$1360,3, )</f>
        <v>-</v>
      </c>
      <c r="X386" s="10" t="str">
        <f>VLOOKUP(L386,'Offence Database'!$A$7:$C$1360,3, )</f>
        <v>-</v>
      </c>
      <c r="Y386" s="10" t="str">
        <f>VLOOKUP(M386,'Offence Database'!$A$7:$C$1360,3, )</f>
        <v>-</v>
      </c>
      <c r="Z386" s="10" t="str">
        <f>VLOOKUP(N386,'Offence Database'!$A$7:$C$1360,3, )</f>
        <v>-</v>
      </c>
      <c r="AA386" s="10" t="str">
        <f>VLOOKUP(O386,'Offence Database'!$A$7:$C$1360,3, )</f>
        <v>-</v>
      </c>
      <c r="AB386" s="10">
        <f t="shared" ref="AB386:AG386" si="792">IF(V386="Non-Bailable",$AB$1,$AC$1)</f>
        <v>0</v>
      </c>
      <c r="AC386" s="10">
        <f t="shared" si="792"/>
        <v>0</v>
      </c>
      <c r="AD386" s="10">
        <f t="shared" si="792"/>
        <v>0</v>
      </c>
      <c r="AE386" s="10">
        <f t="shared" si="792"/>
        <v>0</v>
      </c>
      <c r="AF386" s="10">
        <f t="shared" si="792"/>
        <v>0</v>
      </c>
      <c r="AG386" s="10">
        <f t="shared" si="792"/>
        <v>0</v>
      </c>
      <c r="AH386" s="10">
        <f t="shared" si="1"/>
        <v>0</v>
      </c>
      <c r="AI386" s="17" t="str">
        <f t="shared" si="2"/>
        <v>Bailable</v>
      </c>
      <c r="AJ386" s="10" t="str">
        <f>VLOOKUP(J386,'Offence Database'!$A$7:$D$1360,4, )</f>
        <v>-</v>
      </c>
      <c r="AK386" s="10" t="str">
        <f>VLOOKUP(K386,'Offence Database'!$A$7:$D$1360,4, )</f>
        <v>-</v>
      </c>
      <c r="AL386" s="10" t="str">
        <f>VLOOKUP(L386,'Offence Database'!$A$7:$D$1360,4, )</f>
        <v>-</v>
      </c>
      <c r="AM386" s="10" t="str">
        <f>VLOOKUP(M386,'Offence Database'!$A$7:$D$1360,4, )</f>
        <v>-</v>
      </c>
      <c r="AN386" s="10" t="str">
        <f>VLOOKUP(N386,'Offence Database'!$A$7:$D$1360,4, )</f>
        <v>-</v>
      </c>
      <c r="AO386" s="10" t="str">
        <f>VLOOKUP(O386,'Offence Database'!$A$7:$D$1360,4, )</f>
        <v>-</v>
      </c>
      <c r="AP386" s="10">
        <f t="shared" ref="AP386:AU386" si="793">IF(AJ386="Non-Compoundable",$AB$1,$AC$1)</f>
        <v>0</v>
      </c>
      <c r="AQ386" s="10">
        <f t="shared" si="793"/>
        <v>0</v>
      </c>
      <c r="AR386" s="10">
        <f t="shared" si="793"/>
        <v>0</v>
      </c>
      <c r="AS386" s="10">
        <f t="shared" si="793"/>
        <v>0</v>
      </c>
      <c r="AT386" s="10">
        <f t="shared" si="793"/>
        <v>0</v>
      </c>
      <c r="AU386" s="10">
        <f t="shared" si="793"/>
        <v>0</v>
      </c>
      <c r="AV386" s="10">
        <f t="shared" si="4"/>
        <v>0</v>
      </c>
      <c r="AW386" s="17" t="str">
        <f t="shared" si="5"/>
        <v>Compoundable</v>
      </c>
      <c r="AX386" s="24"/>
      <c r="AY386" s="26">
        <f t="shared" si="6"/>
        <v>2</v>
      </c>
      <c r="AZ386" s="27">
        <f t="shared" si="7"/>
        <v>60</v>
      </c>
      <c r="BA386" s="28">
        <f t="shared" si="8"/>
        <v>0</v>
      </c>
      <c r="BB386" s="28">
        <f t="shared" ca="1" si="9"/>
        <v>0</v>
      </c>
      <c r="BC386" s="29" t="str">
        <f t="shared" si="10"/>
        <v>YES</v>
      </c>
      <c r="BD386" s="10" t="str">
        <f t="shared" si="11"/>
        <v>YES</v>
      </c>
      <c r="BE386" s="29" t="str">
        <f t="shared" ca="1" si="12"/>
        <v>NO</v>
      </c>
      <c r="BF386" s="29" t="str">
        <f t="shared" ca="1" si="13"/>
        <v>YES</v>
      </c>
      <c r="BG386" s="29" t="str">
        <f t="shared" ca="1" si="14"/>
        <v>YES</v>
      </c>
      <c r="BH386" s="29" t="str">
        <f t="shared" ca="1" si="15"/>
        <v>YES</v>
      </c>
      <c r="BI386" s="10">
        <f t="shared" ca="1" si="16"/>
        <v>1</v>
      </c>
      <c r="BJ386" s="28">
        <f t="shared" si="17"/>
        <v>0</v>
      </c>
      <c r="BK386" s="30">
        <f t="shared" si="18"/>
        <v>0</v>
      </c>
      <c r="BL386" s="31">
        <f t="shared" ca="1" si="19"/>
        <v>-119.72328767123288</v>
      </c>
      <c r="BM386" s="28">
        <f t="shared" si="20"/>
        <v>0</v>
      </c>
      <c r="BN386" s="28">
        <f t="shared" si="21"/>
        <v>0</v>
      </c>
      <c r="BO386" s="30">
        <f t="shared" si="22"/>
        <v>0</v>
      </c>
      <c r="BP386" s="31">
        <f t="shared" ca="1" si="23"/>
        <v>-119.72328767123288</v>
      </c>
      <c r="BQ386" s="32">
        <f t="shared" ca="1" si="24"/>
        <v>119.72328767123288</v>
      </c>
      <c r="BR386" s="32"/>
    </row>
    <row r="387" spans="1:70" ht="12" customHeight="1" x14ac:dyDescent="0.25">
      <c r="A387" s="10">
        <f t="shared" si="25"/>
        <v>386</v>
      </c>
      <c r="B387" s="11"/>
      <c r="C387" s="12"/>
      <c r="D387" s="13"/>
      <c r="E387" s="13"/>
      <c r="F387" s="13"/>
      <c r="G387" s="14"/>
      <c r="H387" s="15"/>
      <c r="I387" s="27"/>
      <c r="J387" s="17"/>
      <c r="K387" s="17"/>
      <c r="L387" s="17"/>
      <c r="M387" s="17"/>
      <c r="N387" s="17"/>
      <c r="O387" s="17"/>
      <c r="P387" s="10" t="str">
        <f>VLOOKUP(J387,'Offence Database'!$A$7:$B$1360,2, )</f>
        <v>-</v>
      </c>
      <c r="Q387" s="10" t="str">
        <f>VLOOKUP(K387,'Offence Database'!$A$7:$B$1360,2, )</f>
        <v>-</v>
      </c>
      <c r="R387" s="10" t="str">
        <f>VLOOKUP(L387,'Offence Database'!$A$7:$B$1360,2, )</f>
        <v>-</v>
      </c>
      <c r="S387" s="10" t="str">
        <f>VLOOKUP(M387,'Offence Database'!$A$7:$B$1360,2, )</f>
        <v>-</v>
      </c>
      <c r="T387" s="10" t="str">
        <f>VLOOKUP(N387,'Offence Database'!$A$7:$B$1360,2, )</f>
        <v>-</v>
      </c>
      <c r="U387" s="10" t="str">
        <f>VLOOKUP(O387,'Offence Database'!$A$7:$B$1360,2, )</f>
        <v>-</v>
      </c>
      <c r="V387" s="10" t="str">
        <f>VLOOKUP(J387,'Offence Database'!$A$7:$C$1360,3, )</f>
        <v>-</v>
      </c>
      <c r="W387" s="10" t="str">
        <f>VLOOKUP(K387,'Offence Database'!$A$7:$C$1360,3, )</f>
        <v>-</v>
      </c>
      <c r="X387" s="10" t="str">
        <f>VLOOKUP(L387,'Offence Database'!$A$7:$C$1360,3, )</f>
        <v>-</v>
      </c>
      <c r="Y387" s="10" t="str">
        <f>VLOOKUP(M387,'Offence Database'!$A$7:$C$1360,3, )</f>
        <v>-</v>
      </c>
      <c r="Z387" s="10" t="str">
        <f>VLOOKUP(N387,'Offence Database'!$A$7:$C$1360,3, )</f>
        <v>-</v>
      </c>
      <c r="AA387" s="10" t="str">
        <f>VLOOKUP(O387,'Offence Database'!$A$7:$C$1360,3, )</f>
        <v>-</v>
      </c>
      <c r="AB387" s="10">
        <f t="shared" ref="AB387:AG387" si="794">IF(V387="Non-Bailable",$AB$1,$AC$1)</f>
        <v>0</v>
      </c>
      <c r="AC387" s="10">
        <f t="shared" si="794"/>
        <v>0</v>
      </c>
      <c r="AD387" s="10">
        <f t="shared" si="794"/>
        <v>0</v>
      </c>
      <c r="AE387" s="10">
        <f t="shared" si="794"/>
        <v>0</v>
      </c>
      <c r="AF387" s="10">
        <f t="shared" si="794"/>
        <v>0</v>
      </c>
      <c r="AG387" s="10">
        <f t="shared" si="794"/>
        <v>0</v>
      </c>
      <c r="AH387" s="10">
        <f t="shared" si="1"/>
        <v>0</v>
      </c>
      <c r="AI387" s="17" t="str">
        <f t="shared" si="2"/>
        <v>Bailable</v>
      </c>
      <c r="AJ387" s="10" t="str">
        <f>VLOOKUP(J387,'Offence Database'!$A$7:$D$1360,4, )</f>
        <v>-</v>
      </c>
      <c r="AK387" s="10" t="str">
        <f>VLOOKUP(K387,'Offence Database'!$A$7:$D$1360,4, )</f>
        <v>-</v>
      </c>
      <c r="AL387" s="10" t="str">
        <f>VLOOKUP(L387,'Offence Database'!$A$7:$D$1360,4, )</f>
        <v>-</v>
      </c>
      <c r="AM387" s="10" t="str">
        <f>VLOOKUP(M387,'Offence Database'!$A$7:$D$1360,4, )</f>
        <v>-</v>
      </c>
      <c r="AN387" s="10" t="str">
        <f>VLOOKUP(N387,'Offence Database'!$A$7:$D$1360,4, )</f>
        <v>-</v>
      </c>
      <c r="AO387" s="10" t="str">
        <f>VLOOKUP(O387,'Offence Database'!$A$7:$D$1360,4, )</f>
        <v>-</v>
      </c>
      <c r="AP387" s="10">
        <f t="shared" ref="AP387:AU387" si="795">IF(AJ387="Non-Compoundable",$AB$1,$AC$1)</f>
        <v>0</v>
      </c>
      <c r="AQ387" s="10">
        <f t="shared" si="795"/>
        <v>0</v>
      </c>
      <c r="AR387" s="10">
        <f t="shared" si="795"/>
        <v>0</v>
      </c>
      <c r="AS387" s="10">
        <f t="shared" si="795"/>
        <v>0</v>
      </c>
      <c r="AT387" s="10">
        <f t="shared" si="795"/>
        <v>0</v>
      </c>
      <c r="AU387" s="10">
        <f t="shared" si="795"/>
        <v>0</v>
      </c>
      <c r="AV387" s="10">
        <f t="shared" si="4"/>
        <v>0</v>
      </c>
      <c r="AW387" s="17" t="str">
        <f t="shared" si="5"/>
        <v>Compoundable</v>
      </c>
      <c r="AX387" s="24"/>
      <c r="AY387" s="26">
        <f t="shared" si="6"/>
        <v>2</v>
      </c>
      <c r="AZ387" s="27">
        <f t="shared" si="7"/>
        <v>60</v>
      </c>
      <c r="BA387" s="28">
        <f t="shared" si="8"/>
        <v>0</v>
      </c>
      <c r="BB387" s="28">
        <f t="shared" ca="1" si="9"/>
        <v>0</v>
      </c>
      <c r="BC387" s="29" t="str">
        <f t="shared" si="10"/>
        <v>YES</v>
      </c>
      <c r="BD387" s="10" t="str">
        <f t="shared" si="11"/>
        <v>YES</v>
      </c>
      <c r="BE387" s="29" t="str">
        <f t="shared" ca="1" si="12"/>
        <v>NO</v>
      </c>
      <c r="BF387" s="29" t="str">
        <f t="shared" ca="1" si="13"/>
        <v>YES</v>
      </c>
      <c r="BG387" s="29" t="str">
        <f t="shared" ca="1" si="14"/>
        <v>YES</v>
      </c>
      <c r="BH387" s="29" t="str">
        <f t="shared" ca="1" si="15"/>
        <v>YES</v>
      </c>
      <c r="BI387" s="10">
        <f t="shared" ca="1" si="16"/>
        <v>1</v>
      </c>
      <c r="BJ387" s="28">
        <f t="shared" si="17"/>
        <v>0</v>
      </c>
      <c r="BK387" s="30">
        <f t="shared" si="18"/>
        <v>0</v>
      </c>
      <c r="BL387" s="31">
        <f t="shared" ca="1" si="19"/>
        <v>-119.72328767123288</v>
      </c>
      <c r="BM387" s="28">
        <f t="shared" si="20"/>
        <v>0</v>
      </c>
      <c r="BN387" s="28">
        <f t="shared" si="21"/>
        <v>0</v>
      </c>
      <c r="BO387" s="30">
        <f t="shared" si="22"/>
        <v>0</v>
      </c>
      <c r="BP387" s="31">
        <f t="shared" ca="1" si="23"/>
        <v>-119.72328767123288</v>
      </c>
      <c r="BQ387" s="32">
        <f t="shared" ca="1" si="24"/>
        <v>119.72328767123288</v>
      </c>
      <c r="BR387" s="32"/>
    </row>
    <row r="388" spans="1:70" ht="12" customHeight="1" x14ac:dyDescent="0.25">
      <c r="A388" s="10">
        <f t="shared" si="25"/>
        <v>387</v>
      </c>
      <c r="B388" s="11"/>
      <c r="C388" s="12"/>
      <c r="D388" s="13"/>
      <c r="E388" s="13"/>
      <c r="F388" s="13"/>
      <c r="G388" s="14"/>
      <c r="H388" s="15"/>
      <c r="I388" s="27"/>
      <c r="J388" s="17"/>
      <c r="K388" s="17"/>
      <c r="L388" s="17"/>
      <c r="M388" s="17"/>
      <c r="N388" s="17"/>
      <c r="O388" s="17"/>
      <c r="P388" s="10" t="str">
        <f>VLOOKUP(J388,'Offence Database'!$A$7:$B$1360,2, )</f>
        <v>-</v>
      </c>
      <c r="Q388" s="10" t="str">
        <f>VLOOKUP(K388,'Offence Database'!$A$7:$B$1360,2, )</f>
        <v>-</v>
      </c>
      <c r="R388" s="10" t="str">
        <f>VLOOKUP(L388,'Offence Database'!$A$7:$B$1360,2, )</f>
        <v>-</v>
      </c>
      <c r="S388" s="10" t="str">
        <f>VLOOKUP(M388,'Offence Database'!$A$7:$B$1360,2, )</f>
        <v>-</v>
      </c>
      <c r="T388" s="10" t="str">
        <f>VLOOKUP(N388,'Offence Database'!$A$7:$B$1360,2, )</f>
        <v>-</v>
      </c>
      <c r="U388" s="10" t="str">
        <f>VLOOKUP(O388,'Offence Database'!$A$7:$B$1360,2, )</f>
        <v>-</v>
      </c>
      <c r="V388" s="10" t="str">
        <f>VLOOKUP(J388,'Offence Database'!$A$7:$C$1360,3, )</f>
        <v>-</v>
      </c>
      <c r="W388" s="10" t="str">
        <f>VLOOKUP(K388,'Offence Database'!$A$7:$C$1360,3, )</f>
        <v>-</v>
      </c>
      <c r="X388" s="10" t="str">
        <f>VLOOKUP(L388,'Offence Database'!$A$7:$C$1360,3, )</f>
        <v>-</v>
      </c>
      <c r="Y388" s="10" t="str">
        <f>VLOOKUP(M388,'Offence Database'!$A$7:$C$1360,3, )</f>
        <v>-</v>
      </c>
      <c r="Z388" s="10" t="str">
        <f>VLOOKUP(N388,'Offence Database'!$A$7:$C$1360,3, )</f>
        <v>-</v>
      </c>
      <c r="AA388" s="10" t="str">
        <f>VLOOKUP(O388,'Offence Database'!$A$7:$C$1360,3, )</f>
        <v>-</v>
      </c>
      <c r="AB388" s="10">
        <f t="shared" ref="AB388:AG388" si="796">IF(V388="Non-Bailable",$AB$1,$AC$1)</f>
        <v>0</v>
      </c>
      <c r="AC388" s="10">
        <f t="shared" si="796"/>
        <v>0</v>
      </c>
      <c r="AD388" s="10">
        <f t="shared" si="796"/>
        <v>0</v>
      </c>
      <c r="AE388" s="10">
        <f t="shared" si="796"/>
        <v>0</v>
      </c>
      <c r="AF388" s="10">
        <f t="shared" si="796"/>
        <v>0</v>
      </c>
      <c r="AG388" s="10">
        <f t="shared" si="796"/>
        <v>0</v>
      </c>
      <c r="AH388" s="10">
        <f t="shared" si="1"/>
        <v>0</v>
      </c>
      <c r="AI388" s="17" t="str">
        <f t="shared" si="2"/>
        <v>Bailable</v>
      </c>
      <c r="AJ388" s="10" t="str">
        <f>VLOOKUP(J388,'Offence Database'!$A$7:$D$1360,4, )</f>
        <v>-</v>
      </c>
      <c r="AK388" s="10" t="str">
        <f>VLOOKUP(K388,'Offence Database'!$A$7:$D$1360,4, )</f>
        <v>-</v>
      </c>
      <c r="AL388" s="10" t="str">
        <f>VLOOKUP(L388,'Offence Database'!$A$7:$D$1360,4, )</f>
        <v>-</v>
      </c>
      <c r="AM388" s="10" t="str">
        <f>VLOOKUP(M388,'Offence Database'!$A$7:$D$1360,4, )</f>
        <v>-</v>
      </c>
      <c r="AN388" s="10" t="str">
        <f>VLOOKUP(N388,'Offence Database'!$A$7:$D$1360,4, )</f>
        <v>-</v>
      </c>
      <c r="AO388" s="10" t="str">
        <f>VLOOKUP(O388,'Offence Database'!$A$7:$D$1360,4, )</f>
        <v>-</v>
      </c>
      <c r="AP388" s="10">
        <f t="shared" ref="AP388:AU388" si="797">IF(AJ388="Non-Compoundable",$AB$1,$AC$1)</f>
        <v>0</v>
      </c>
      <c r="AQ388" s="10">
        <f t="shared" si="797"/>
        <v>0</v>
      </c>
      <c r="AR388" s="10">
        <f t="shared" si="797"/>
        <v>0</v>
      </c>
      <c r="AS388" s="10">
        <f t="shared" si="797"/>
        <v>0</v>
      </c>
      <c r="AT388" s="10">
        <f t="shared" si="797"/>
        <v>0</v>
      </c>
      <c r="AU388" s="10">
        <f t="shared" si="797"/>
        <v>0</v>
      </c>
      <c r="AV388" s="10">
        <f t="shared" si="4"/>
        <v>0</v>
      </c>
      <c r="AW388" s="17" t="str">
        <f t="shared" si="5"/>
        <v>Compoundable</v>
      </c>
      <c r="AX388" s="24"/>
      <c r="AY388" s="26">
        <f t="shared" si="6"/>
        <v>2</v>
      </c>
      <c r="AZ388" s="27">
        <f t="shared" si="7"/>
        <v>60</v>
      </c>
      <c r="BA388" s="28">
        <f t="shared" si="8"/>
        <v>0</v>
      </c>
      <c r="BB388" s="28">
        <f t="shared" ca="1" si="9"/>
        <v>0</v>
      </c>
      <c r="BC388" s="29" t="str">
        <f t="shared" si="10"/>
        <v>YES</v>
      </c>
      <c r="BD388" s="10" t="str">
        <f t="shared" si="11"/>
        <v>YES</v>
      </c>
      <c r="BE388" s="29" t="str">
        <f t="shared" ca="1" si="12"/>
        <v>NO</v>
      </c>
      <c r="BF388" s="29" t="str">
        <f t="shared" ca="1" si="13"/>
        <v>YES</v>
      </c>
      <c r="BG388" s="29" t="str">
        <f t="shared" ca="1" si="14"/>
        <v>YES</v>
      </c>
      <c r="BH388" s="29" t="str">
        <f t="shared" ca="1" si="15"/>
        <v>YES</v>
      </c>
      <c r="BI388" s="10">
        <f t="shared" ca="1" si="16"/>
        <v>1</v>
      </c>
      <c r="BJ388" s="28">
        <f t="shared" si="17"/>
        <v>0</v>
      </c>
      <c r="BK388" s="30">
        <f t="shared" si="18"/>
        <v>0</v>
      </c>
      <c r="BL388" s="31">
        <f t="shared" ca="1" si="19"/>
        <v>-119.72328767123288</v>
      </c>
      <c r="BM388" s="28">
        <f t="shared" si="20"/>
        <v>0</v>
      </c>
      <c r="BN388" s="28">
        <f t="shared" si="21"/>
        <v>0</v>
      </c>
      <c r="BO388" s="30">
        <f t="shared" si="22"/>
        <v>0</v>
      </c>
      <c r="BP388" s="31">
        <f t="shared" ca="1" si="23"/>
        <v>-119.72328767123288</v>
      </c>
      <c r="BQ388" s="32">
        <f t="shared" ca="1" si="24"/>
        <v>119.72328767123288</v>
      </c>
      <c r="BR388" s="32"/>
    </row>
    <row r="389" spans="1:70" ht="12" customHeight="1" x14ac:dyDescent="0.25">
      <c r="A389" s="10">
        <f t="shared" si="25"/>
        <v>388</v>
      </c>
      <c r="B389" s="11"/>
      <c r="C389" s="12"/>
      <c r="D389" s="13"/>
      <c r="E389" s="13"/>
      <c r="F389" s="13"/>
      <c r="G389" s="14"/>
      <c r="H389" s="15"/>
      <c r="I389" s="27"/>
      <c r="J389" s="17"/>
      <c r="K389" s="17"/>
      <c r="L389" s="17"/>
      <c r="M389" s="17"/>
      <c r="N389" s="17"/>
      <c r="O389" s="17"/>
      <c r="P389" s="10" t="str">
        <f>VLOOKUP(J389,'Offence Database'!$A$7:$B$1360,2, )</f>
        <v>-</v>
      </c>
      <c r="Q389" s="10" t="str">
        <f>VLOOKUP(K389,'Offence Database'!$A$7:$B$1360,2, )</f>
        <v>-</v>
      </c>
      <c r="R389" s="10" t="str">
        <f>VLOOKUP(L389,'Offence Database'!$A$7:$B$1360,2, )</f>
        <v>-</v>
      </c>
      <c r="S389" s="10" t="str">
        <f>VLOOKUP(M389,'Offence Database'!$A$7:$B$1360,2, )</f>
        <v>-</v>
      </c>
      <c r="T389" s="10" t="str">
        <f>VLOOKUP(N389,'Offence Database'!$A$7:$B$1360,2, )</f>
        <v>-</v>
      </c>
      <c r="U389" s="10" t="str">
        <f>VLOOKUP(O389,'Offence Database'!$A$7:$B$1360,2, )</f>
        <v>-</v>
      </c>
      <c r="V389" s="10" t="str">
        <f>VLOOKUP(J389,'Offence Database'!$A$7:$C$1360,3, )</f>
        <v>-</v>
      </c>
      <c r="W389" s="10" t="str">
        <f>VLOOKUP(K389,'Offence Database'!$A$7:$C$1360,3, )</f>
        <v>-</v>
      </c>
      <c r="X389" s="10" t="str">
        <f>VLOOKUP(L389,'Offence Database'!$A$7:$C$1360,3, )</f>
        <v>-</v>
      </c>
      <c r="Y389" s="10" t="str">
        <f>VLOOKUP(M389,'Offence Database'!$A$7:$C$1360,3, )</f>
        <v>-</v>
      </c>
      <c r="Z389" s="10" t="str">
        <f>VLOOKUP(N389,'Offence Database'!$A$7:$C$1360,3, )</f>
        <v>-</v>
      </c>
      <c r="AA389" s="10" t="str">
        <f>VLOOKUP(O389,'Offence Database'!$A$7:$C$1360,3, )</f>
        <v>-</v>
      </c>
      <c r="AB389" s="10">
        <f t="shared" ref="AB389:AG389" si="798">IF(V389="Non-Bailable",$AB$1,$AC$1)</f>
        <v>0</v>
      </c>
      <c r="AC389" s="10">
        <f t="shared" si="798"/>
        <v>0</v>
      </c>
      <c r="AD389" s="10">
        <f t="shared" si="798"/>
        <v>0</v>
      </c>
      <c r="AE389" s="10">
        <f t="shared" si="798"/>
        <v>0</v>
      </c>
      <c r="AF389" s="10">
        <f t="shared" si="798"/>
        <v>0</v>
      </c>
      <c r="AG389" s="10">
        <f t="shared" si="798"/>
        <v>0</v>
      </c>
      <c r="AH389" s="10">
        <f t="shared" si="1"/>
        <v>0</v>
      </c>
      <c r="AI389" s="17" t="str">
        <f t="shared" si="2"/>
        <v>Bailable</v>
      </c>
      <c r="AJ389" s="10" t="str">
        <f>VLOOKUP(J389,'Offence Database'!$A$7:$D$1360,4, )</f>
        <v>-</v>
      </c>
      <c r="AK389" s="10" t="str">
        <f>VLOOKUP(K389,'Offence Database'!$A$7:$D$1360,4, )</f>
        <v>-</v>
      </c>
      <c r="AL389" s="10" t="str">
        <f>VLOOKUP(L389,'Offence Database'!$A$7:$D$1360,4, )</f>
        <v>-</v>
      </c>
      <c r="AM389" s="10" t="str">
        <f>VLOOKUP(M389,'Offence Database'!$A$7:$D$1360,4, )</f>
        <v>-</v>
      </c>
      <c r="AN389" s="10" t="str">
        <f>VLOOKUP(N389,'Offence Database'!$A$7:$D$1360,4, )</f>
        <v>-</v>
      </c>
      <c r="AO389" s="10" t="str">
        <f>VLOOKUP(O389,'Offence Database'!$A$7:$D$1360,4, )</f>
        <v>-</v>
      </c>
      <c r="AP389" s="10">
        <f t="shared" ref="AP389:AU389" si="799">IF(AJ389="Non-Compoundable",$AB$1,$AC$1)</f>
        <v>0</v>
      </c>
      <c r="AQ389" s="10">
        <f t="shared" si="799"/>
        <v>0</v>
      </c>
      <c r="AR389" s="10">
        <f t="shared" si="799"/>
        <v>0</v>
      </c>
      <c r="AS389" s="10">
        <f t="shared" si="799"/>
        <v>0</v>
      </c>
      <c r="AT389" s="10">
        <f t="shared" si="799"/>
        <v>0</v>
      </c>
      <c r="AU389" s="10">
        <f t="shared" si="799"/>
        <v>0</v>
      </c>
      <c r="AV389" s="10">
        <f t="shared" si="4"/>
        <v>0</v>
      </c>
      <c r="AW389" s="17" t="str">
        <f t="shared" si="5"/>
        <v>Compoundable</v>
      </c>
      <c r="AX389" s="24"/>
      <c r="AY389" s="26">
        <f t="shared" si="6"/>
        <v>2</v>
      </c>
      <c r="AZ389" s="27">
        <f t="shared" si="7"/>
        <v>60</v>
      </c>
      <c r="BA389" s="28">
        <f t="shared" si="8"/>
        <v>0</v>
      </c>
      <c r="BB389" s="28">
        <f t="shared" ca="1" si="9"/>
        <v>0</v>
      </c>
      <c r="BC389" s="29" t="str">
        <f t="shared" si="10"/>
        <v>YES</v>
      </c>
      <c r="BD389" s="10" t="str">
        <f t="shared" si="11"/>
        <v>YES</v>
      </c>
      <c r="BE389" s="29" t="str">
        <f t="shared" ca="1" si="12"/>
        <v>NO</v>
      </c>
      <c r="BF389" s="29" t="str">
        <f t="shared" ca="1" si="13"/>
        <v>YES</v>
      </c>
      <c r="BG389" s="29" t="str">
        <f t="shared" ca="1" si="14"/>
        <v>YES</v>
      </c>
      <c r="BH389" s="29" t="str">
        <f t="shared" ca="1" si="15"/>
        <v>YES</v>
      </c>
      <c r="BI389" s="10">
        <f t="shared" ca="1" si="16"/>
        <v>1</v>
      </c>
      <c r="BJ389" s="28">
        <f t="shared" si="17"/>
        <v>0</v>
      </c>
      <c r="BK389" s="30">
        <f t="shared" si="18"/>
        <v>0</v>
      </c>
      <c r="BL389" s="31">
        <f t="shared" ca="1" si="19"/>
        <v>-119.72328767123288</v>
      </c>
      <c r="BM389" s="28">
        <f t="shared" si="20"/>
        <v>0</v>
      </c>
      <c r="BN389" s="28">
        <f t="shared" si="21"/>
        <v>0</v>
      </c>
      <c r="BO389" s="30">
        <f t="shared" si="22"/>
        <v>0</v>
      </c>
      <c r="BP389" s="31">
        <f t="shared" ca="1" si="23"/>
        <v>-119.72328767123288</v>
      </c>
      <c r="BQ389" s="32">
        <f t="shared" ca="1" si="24"/>
        <v>119.72328767123288</v>
      </c>
      <c r="BR389" s="32"/>
    </row>
    <row r="390" spans="1:70" ht="12" customHeight="1" x14ac:dyDescent="0.25">
      <c r="A390" s="10">
        <f t="shared" si="25"/>
        <v>389</v>
      </c>
      <c r="B390" s="11"/>
      <c r="C390" s="12"/>
      <c r="D390" s="13"/>
      <c r="E390" s="13"/>
      <c r="F390" s="13"/>
      <c r="G390" s="14"/>
      <c r="H390" s="15"/>
      <c r="I390" s="27"/>
      <c r="J390" s="17"/>
      <c r="K390" s="17"/>
      <c r="L390" s="17"/>
      <c r="M390" s="17"/>
      <c r="N390" s="17"/>
      <c r="O390" s="17"/>
      <c r="P390" s="10" t="str">
        <f>VLOOKUP(J390,'Offence Database'!$A$7:$B$1360,2, )</f>
        <v>-</v>
      </c>
      <c r="Q390" s="10" t="str">
        <f>VLOOKUP(K390,'Offence Database'!$A$7:$B$1360,2, )</f>
        <v>-</v>
      </c>
      <c r="R390" s="10" t="str">
        <f>VLOOKUP(L390,'Offence Database'!$A$7:$B$1360,2, )</f>
        <v>-</v>
      </c>
      <c r="S390" s="10" t="str">
        <f>VLOOKUP(M390,'Offence Database'!$A$7:$B$1360,2, )</f>
        <v>-</v>
      </c>
      <c r="T390" s="10" t="str">
        <f>VLOOKUP(N390,'Offence Database'!$A$7:$B$1360,2, )</f>
        <v>-</v>
      </c>
      <c r="U390" s="10" t="str">
        <f>VLOOKUP(O390,'Offence Database'!$A$7:$B$1360,2, )</f>
        <v>-</v>
      </c>
      <c r="V390" s="10" t="str">
        <f>VLOOKUP(J390,'Offence Database'!$A$7:$C$1360,3, )</f>
        <v>-</v>
      </c>
      <c r="W390" s="10" t="str">
        <f>VLOOKUP(K390,'Offence Database'!$A$7:$C$1360,3, )</f>
        <v>-</v>
      </c>
      <c r="X390" s="10" t="str">
        <f>VLOOKUP(L390,'Offence Database'!$A$7:$C$1360,3, )</f>
        <v>-</v>
      </c>
      <c r="Y390" s="10" t="str">
        <f>VLOOKUP(M390,'Offence Database'!$A$7:$C$1360,3, )</f>
        <v>-</v>
      </c>
      <c r="Z390" s="10" t="str">
        <f>VLOOKUP(N390,'Offence Database'!$A$7:$C$1360,3, )</f>
        <v>-</v>
      </c>
      <c r="AA390" s="10" t="str">
        <f>VLOOKUP(O390,'Offence Database'!$A$7:$C$1360,3, )</f>
        <v>-</v>
      </c>
      <c r="AB390" s="10">
        <f t="shared" ref="AB390:AG390" si="800">IF(V390="Non-Bailable",$AB$1,$AC$1)</f>
        <v>0</v>
      </c>
      <c r="AC390" s="10">
        <f t="shared" si="800"/>
        <v>0</v>
      </c>
      <c r="AD390" s="10">
        <f t="shared" si="800"/>
        <v>0</v>
      </c>
      <c r="AE390" s="10">
        <f t="shared" si="800"/>
        <v>0</v>
      </c>
      <c r="AF390" s="10">
        <f t="shared" si="800"/>
        <v>0</v>
      </c>
      <c r="AG390" s="10">
        <f t="shared" si="800"/>
        <v>0</v>
      </c>
      <c r="AH390" s="10">
        <f t="shared" si="1"/>
        <v>0</v>
      </c>
      <c r="AI390" s="17" t="str">
        <f t="shared" si="2"/>
        <v>Bailable</v>
      </c>
      <c r="AJ390" s="10" t="str">
        <f>VLOOKUP(J390,'Offence Database'!$A$7:$D$1360,4, )</f>
        <v>-</v>
      </c>
      <c r="AK390" s="10" t="str">
        <f>VLOOKUP(K390,'Offence Database'!$A$7:$D$1360,4, )</f>
        <v>-</v>
      </c>
      <c r="AL390" s="10" t="str">
        <f>VLOOKUP(L390,'Offence Database'!$A$7:$D$1360,4, )</f>
        <v>-</v>
      </c>
      <c r="AM390" s="10" t="str">
        <f>VLOOKUP(M390,'Offence Database'!$A$7:$D$1360,4, )</f>
        <v>-</v>
      </c>
      <c r="AN390" s="10" t="str">
        <f>VLOOKUP(N390,'Offence Database'!$A$7:$D$1360,4, )</f>
        <v>-</v>
      </c>
      <c r="AO390" s="10" t="str">
        <f>VLOOKUP(O390,'Offence Database'!$A$7:$D$1360,4, )</f>
        <v>-</v>
      </c>
      <c r="AP390" s="10">
        <f t="shared" ref="AP390:AU390" si="801">IF(AJ390="Non-Compoundable",$AB$1,$AC$1)</f>
        <v>0</v>
      </c>
      <c r="AQ390" s="10">
        <f t="shared" si="801"/>
        <v>0</v>
      </c>
      <c r="AR390" s="10">
        <f t="shared" si="801"/>
        <v>0</v>
      </c>
      <c r="AS390" s="10">
        <f t="shared" si="801"/>
        <v>0</v>
      </c>
      <c r="AT390" s="10">
        <f t="shared" si="801"/>
        <v>0</v>
      </c>
      <c r="AU390" s="10">
        <f t="shared" si="801"/>
        <v>0</v>
      </c>
      <c r="AV390" s="10">
        <f t="shared" si="4"/>
        <v>0</v>
      </c>
      <c r="AW390" s="17" t="str">
        <f t="shared" si="5"/>
        <v>Compoundable</v>
      </c>
      <c r="AX390" s="24"/>
      <c r="AY390" s="26">
        <f t="shared" si="6"/>
        <v>2</v>
      </c>
      <c r="AZ390" s="27">
        <f t="shared" si="7"/>
        <v>60</v>
      </c>
      <c r="BA390" s="28">
        <f t="shared" si="8"/>
        <v>0</v>
      </c>
      <c r="BB390" s="28">
        <f t="shared" ca="1" si="9"/>
        <v>0</v>
      </c>
      <c r="BC390" s="29" t="str">
        <f t="shared" si="10"/>
        <v>YES</v>
      </c>
      <c r="BD390" s="10" t="str">
        <f t="shared" si="11"/>
        <v>YES</v>
      </c>
      <c r="BE390" s="29" t="str">
        <f t="shared" ca="1" si="12"/>
        <v>NO</v>
      </c>
      <c r="BF390" s="29" t="str">
        <f t="shared" ca="1" si="13"/>
        <v>YES</v>
      </c>
      <c r="BG390" s="29" t="str">
        <f t="shared" ca="1" si="14"/>
        <v>YES</v>
      </c>
      <c r="BH390" s="29" t="str">
        <f t="shared" ca="1" si="15"/>
        <v>YES</v>
      </c>
      <c r="BI390" s="10">
        <f t="shared" ca="1" si="16"/>
        <v>1</v>
      </c>
      <c r="BJ390" s="28">
        <f t="shared" si="17"/>
        <v>0</v>
      </c>
      <c r="BK390" s="30">
        <f t="shared" si="18"/>
        <v>0</v>
      </c>
      <c r="BL390" s="31">
        <f t="shared" ca="1" si="19"/>
        <v>-119.72328767123288</v>
      </c>
      <c r="BM390" s="28">
        <f t="shared" si="20"/>
        <v>0</v>
      </c>
      <c r="BN390" s="28">
        <f t="shared" si="21"/>
        <v>0</v>
      </c>
      <c r="BO390" s="30">
        <f t="shared" si="22"/>
        <v>0</v>
      </c>
      <c r="BP390" s="31">
        <f t="shared" ca="1" si="23"/>
        <v>-119.72328767123288</v>
      </c>
      <c r="BQ390" s="32">
        <f t="shared" ca="1" si="24"/>
        <v>119.72328767123288</v>
      </c>
      <c r="BR390" s="32"/>
    </row>
    <row r="391" spans="1:70" ht="12" customHeight="1" x14ac:dyDescent="0.25">
      <c r="A391" s="10">
        <f t="shared" si="25"/>
        <v>390</v>
      </c>
      <c r="B391" s="11"/>
      <c r="C391" s="12"/>
      <c r="D391" s="13"/>
      <c r="E391" s="13"/>
      <c r="F391" s="13"/>
      <c r="G391" s="14"/>
      <c r="H391" s="15"/>
      <c r="I391" s="27"/>
      <c r="J391" s="17"/>
      <c r="K391" s="17"/>
      <c r="L391" s="17"/>
      <c r="M391" s="17"/>
      <c r="N391" s="17"/>
      <c r="O391" s="17"/>
      <c r="P391" s="10" t="str">
        <f>VLOOKUP(J391,'Offence Database'!$A$7:$B$1360,2, )</f>
        <v>-</v>
      </c>
      <c r="Q391" s="10" t="str">
        <f>VLOOKUP(K391,'Offence Database'!$A$7:$B$1360,2, )</f>
        <v>-</v>
      </c>
      <c r="R391" s="10" t="str">
        <f>VLOOKUP(L391,'Offence Database'!$A$7:$B$1360,2, )</f>
        <v>-</v>
      </c>
      <c r="S391" s="10" t="str">
        <f>VLOOKUP(M391,'Offence Database'!$A$7:$B$1360,2, )</f>
        <v>-</v>
      </c>
      <c r="T391" s="10" t="str">
        <f>VLOOKUP(N391,'Offence Database'!$A$7:$B$1360,2, )</f>
        <v>-</v>
      </c>
      <c r="U391" s="10" t="str">
        <f>VLOOKUP(O391,'Offence Database'!$A$7:$B$1360,2, )</f>
        <v>-</v>
      </c>
      <c r="V391" s="10" t="str">
        <f>VLOOKUP(J391,'Offence Database'!$A$7:$C$1360,3, )</f>
        <v>-</v>
      </c>
      <c r="W391" s="10" t="str">
        <f>VLOOKUP(K391,'Offence Database'!$A$7:$C$1360,3, )</f>
        <v>-</v>
      </c>
      <c r="X391" s="10" t="str">
        <f>VLOOKUP(L391,'Offence Database'!$A$7:$C$1360,3, )</f>
        <v>-</v>
      </c>
      <c r="Y391" s="10" t="str">
        <f>VLOOKUP(M391,'Offence Database'!$A$7:$C$1360,3, )</f>
        <v>-</v>
      </c>
      <c r="Z391" s="10" t="str">
        <f>VLOOKUP(N391,'Offence Database'!$A$7:$C$1360,3, )</f>
        <v>-</v>
      </c>
      <c r="AA391" s="10" t="str">
        <f>VLOOKUP(O391,'Offence Database'!$A$7:$C$1360,3, )</f>
        <v>-</v>
      </c>
      <c r="AB391" s="10">
        <f t="shared" ref="AB391:AG391" si="802">IF(V391="Non-Bailable",$AB$1,$AC$1)</f>
        <v>0</v>
      </c>
      <c r="AC391" s="10">
        <f t="shared" si="802"/>
        <v>0</v>
      </c>
      <c r="AD391" s="10">
        <f t="shared" si="802"/>
        <v>0</v>
      </c>
      <c r="AE391" s="10">
        <f t="shared" si="802"/>
        <v>0</v>
      </c>
      <c r="AF391" s="10">
        <f t="shared" si="802"/>
        <v>0</v>
      </c>
      <c r="AG391" s="10">
        <f t="shared" si="802"/>
        <v>0</v>
      </c>
      <c r="AH391" s="10">
        <f t="shared" si="1"/>
        <v>0</v>
      </c>
      <c r="AI391" s="17" t="str">
        <f t="shared" si="2"/>
        <v>Bailable</v>
      </c>
      <c r="AJ391" s="10" t="str">
        <f>VLOOKUP(J391,'Offence Database'!$A$7:$D$1360,4, )</f>
        <v>-</v>
      </c>
      <c r="AK391" s="10" t="str">
        <f>VLOOKUP(K391,'Offence Database'!$A$7:$D$1360,4, )</f>
        <v>-</v>
      </c>
      <c r="AL391" s="10" t="str">
        <f>VLOOKUP(L391,'Offence Database'!$A$7:$D$1360,4, )</f>
        <v>-</v>
      </c>
      <c r="AM391" s="10" t="str">
        <f>VLOOKUP(M391,'Offence Database'!$A$7:$D$1360,4, )</f>
        <v>-</v>
      </c>
      <c r="AN391" s="10" t="str">
        <f>VLOOKUP(N391,'Offence Database'!$A$7:$D$1360,4, )</f>
        <v>-</v>
      </c>
      <c r="AO391" s="10" t="str">
        <f>VLOOKUP(O391,'Offence Database'!$A$7:$D$1360,4, )</f>
        <v>-</v>
      </c>
      <c r="AP391" s="10">
        <f t="shared" ref="AP391:AU391" si="803">IF(AJ391="Non-Compoundable",$AB$1,$AC$1)</f>
        <v>0</v>
      </c>
      <c r="AQ391" s="10">
        <f t="shared" si="803"/>
        <v>0</v>
      </c>
      <c r="AR391" s="10">
        <f t="shared" si="803"/>
        <v>0</v>
      </c>
      <c r="AS391" s="10">
        <f t="shared" si="803"/>
        <v>0</v>
      </c>
      <c r="AT391" s="10">
        <f t="shared" si="803"/>
        <v>0</v>
      </c>
      <c r="AU391" s="10">
        <f t="shared" si="803"/>
        <v>0</v>
      </c>
      <c r="AV391" s="10">
        <f t="shared" si="4"/>
        <v>0</v>
      </c>
      <c r="AW391" s="17" t="str">
        <f t="shared" si="5"/>
        <v>Compoundable</v>
      </c>
      <c r="AX391" s="24"/>
      <c r="AY391" s="26">
        <f t="shared" si="6"/>
        <v>2</v>
      </c>
      <c r="AZ391" s="27">
        <f t="shared" si="7"/>
        <v>60</v>
      </c>
      <c r="BA391" s="28">
        <f t="shared" si="8"/>
        <v>0</v>
      </c>
      <c r="BB391" s="28">
        <f t="shared" ca="1" si="9"/>
        <v>0</v>
      </c>
      <c r="BC391" s="29" t="str">
        <f t="shared" si="10"/>
        <v>YES</v>
      </c>
      <c r="BD391" s="10" t="str">
        <f t="shared" si="11"/>
        <v>YES</v>
      </c>
      <c r="BE391" s="29" t="str">
        <f t="shared" ca="1" si="12"/>
        <v>NO</v>
      </c>
      <c r="BF391" s="29" t="str">
        <f t="shared" ca="1" si="13"/>
        <v>YES</v>
      </c>
      <c r="BG391" s="29" t="str">
        <f t="shared" ca="1" si="14"/>
        <v>YES</v>
      </c>
      <c r="BH391" s="29" t="str">
        <f t="shared" ca="1" si="15"/>
        <v>YES</v>
      </c>
      <c r="BI391" s="10">
        <f t="shared" ca="1" si="16"/>
        <v>1</v>
      </c>
      <c r="BJ391" s="28">
        <f t="shared" si="17"/>
        <v>0</v>
      </c>
      <c r="BK391" s="30">
        <f t="shared" si="18"/>
        <v>0</v>
      </c>
      <c r="BL391" s="31">
        <f t="shared" ca="1" si="19"/>
        <v>-119.72328767123288</v>
      </c>
      <c r="BM391" s="28">
        <f t="shared" si="20"/>
        <v>0</v>
      </c>
      <c r="BN391" s="28">
        <f t="shared" si="21"/>
        <v>0</v>
      </c>
      <c r="BO391" s="30">
        <f t="shared" si="22"/>
        <v>0</v>
      </c>
      <c r="BP391" s="31">
        <f t="shared" ca="1" si="23"/>
        <v>-119.72328767123288</v>
      </c>
      <c r="BQ391" s="32">
        <f t="shared" ca="1" si="24"/>
        <v>119.72328767123288</v>
      </c>
      <c r="BR391" s="32"/>
    </row>
    <row r="392" spans="1:70" ht="12" customHeight="1" x14ac:dyDescent="0.25">
      <c r="A392" s="10">
        <f t="shared" si="25"/>
        <v>391</v>
      </c>
      <c r="B392" s="11"/>
      <c r="C392" s="12"/>
      <c r="D392" s="13"/>
      <c r="E392" s="13"/>
      <c r="F392" s="13"/>
      <c r="G392" s="14"/>
      <c r="H392" s="15"/>
      <c r="I392" s="27"/>
      <c r="J392" s="17"/>
      <c r="K392" s="17"/>
      <c r="L392" s="17"/>
      <c r="M392" s="17"/>
      <c r="N392" s="17"/>
      <c r="O392" s="17"/>
      <c r="P392" s="10" t="str">
        <f>VLOOKUP(J392,'Offence Database'!$A$7:$B$1360,2, )</f>
        <v>-</v>
      </c>
      <c r="Q392" s="10" t="str">
        <f>VLOOKUP(K392,'Offence Database'!$A$7:$B$1360,2, )</f>
        <v>-</v>
      </c>
      <c r="R392" s="10" t="str">
        <f>VLOOKUP(L392,'Offence Database'!$A$7:$B$1360,2, )</f>
        <v>-</v>
      </c>
      <c r="S392" s="10" t="str">
        <f>VLOOKUP(M392,'Offence Database'!$A$7:$B$1360,2, )</f>
        <v>-</v>
      </c>
      <c r="T392" s="10" t="str">
        <f>VLOOKUP(N392,'Offence Database'!$A$7:$B$1360,2, )</f>
        <v>-</v>
      </c>
      <c r="U392" s="10" t="str">
        <f>VLOOKUP(O392,'Offence Database'!$A$7:$B$1360,2, )</f>
        <v>-</v>
      </c>
      <c r="V392" s="10" t="str">
        <f>VLOOKUP(J392,'Offence Database'!$A$7:$C$1360,3, )</f>
        <v>-</v>
      </c>
      <c r="W392" s="10" t="str">
        <f>VLOOKUP(K392,'Offence Database'!$A$7:$C$1360,3, )</f>
        <v>-</v>
      </c>
      <c r="X392" s="10" t="str">
        <f>VLOOKUP(L392,'Offence Database'!$A$7:$C$1360,3, )</f>
        <v>-</v>
      </c>
      <c r="Y392" s="10" t="str">
        <f>VLOOKUP(M392,'Offence Database'!$A$7:$C$1360,3, )</f>
        <v>-</v>
      </c>
      <c r="Z392" s="10" t="str">
        <f>VLOOKUP(N392,'Offence Database'!$A$7:$C$1360,3, )</f>
        <v>-</v>
      </c>
      <c r="AA392" s="10" t="str">
        <f>VLOOKUP(O392,'Offence Database'!$A$7:$C$1360,3, )</f>
        <v>-</v>
      </c>
      <c r="AB392" s="10">
        <f t="shared" ref="AB392:AG392" si="804">IF(V392="Non-Bailable",$AB$1,$AC$1)</f>
        <v>0</v>
      </c>
      <c r="AC392" s="10">
        <f t="shared" si="804"/>
        <v>0</v>
      </c>
      <c r="AD392" s="10">
        <f t="shared" si="804"/>
        <v>0</v>
      </c>
      <c r="AE392" s="10">
        <f t="shared" si="804"/>
        <v>0</v>
      </c>
      <c r="AF392" s="10">
        <f t="shared" si="804"/>
        <v>0</v>
      </c>
      <c r="AG392" s="10">
        <f t="shared" si="804"/>
        <v>0</v>
      </c>
      <c r="AH392" s="10">
        <f t="shared" si="1"/>
        <v>0</v>
      </c>
      <c r="AI392" s="17" t="str">
        <f t="shared" si="2"/>
        <v>Bailable</v>
      </c>
      <c r="AJ392" s="10" t="str">
        <f>VLOOKUP(J392,'Offence Database'!$A$7:$D$1360,4, )</f>
        <v>-</v>
      </c>
      <c r="AK392" s="10" t="str">
        <f>VLOOKUP(K392,'Offence Database'!$A$7:$D$1360,4, )</f>
        <v>-</v>
      </c>
      <c r="AL392" s="10" t="str">
        <f>VLOOKUP(L392,'Offence Database'!$A$7:$D$1360,4, )</f>
        <v>-</v>
      </c>
      <c r="AM392" s="10" t="str">
        <f>VLOOKUP(M392,'Offence Database'!$A$7:$D$1360,4, )</f>
        <v>-</v>
      </c>
      <c r="AN392" s="10" t="str">
        <f>VLOOKUP(N392,'Offence Database'!$A$7:$D$1360,4, )</f>
        <v>-</v>
      </c>
      <c r="AO392" s="10" t="str">
        <f>VLOOKUP(O392,'Offence Database'!$A$7:$D$1360,4, )</f>
        <v>-</v>
      </c>
      <c r="AP392" s="10">
        <f t="shared" ref="AP392:AU392" si="805">IF(AJ392="Non-Compoundable",$AB$1,$AC$1)</f>
        <v>0</v>
      </c>
      <c r="AQ392" s="10">
        <f t="shared" si="805"/>
        <v>0</v>
      </c>
      <c r="AR392" s="10">
        <f t="shared" si="805"/>
        <v>0</v>
      </c>
      <c r="AS392" s="10">
        <f t="shared" si="805"/>
        <v>0</v>
      </c>
      <c r="AT392" s="10">
        <f t="shared" si="805"/>
        <v>0</v>
      </c>
      <c r="AU392" s="10">
        <f t="shared" si="805"/>
        <v>0</v>
      </c>
      <c r="AV392" s="10">
        <f t="shared" si="4"/>
        <v>0</v>
      </c>
      <c r="AW392" s="17" t="str">
        <f t="shared" si="5"/>
        <v>Compoundable</v>
      </c>
      <c r="AX392" s="24"/>
      <c r="AY392" s="26">
        <f t="shared" si="6"/>
        <v>2</v>
      </c>
      <c r="AZ392" s="27">
        <f t="shared" si="7"/>
        <v>60</v>
      </c>
      <c r="BA392" s="28">
        <f t="shared" si="8"/>
        <v>0</v>
      </c>
      <c r="BB392" s="28">
        <f t="shared" ca="1" si="9"/>
        <v>0</v>
      </c>
      <c r="BC392" s="29" t="str">
        <f t="shared" si="10"/>
        <v>YES</v>
      </c>
      <c r="BD392" s="10" t="str">
        <f t="shared" si="11"/>
        <v>YES</v>
      </c>
      <c r="BE392" s="29" t="str">
        <f t="shared" ca="1" si="12"/>
        <v>NO</v>
      </c>
      <c r="BF392" s="29" t="str">
        <f t="shared" ca="1" si="13"/>
        <v>YES</v>
      </c>
      <c r="BG392" s="29" t="str">
        <f t="shared" ca="1" si="14"/>
        <v>YES</v>
      </c>
      <c r="BH392" s="29" t="str">
        <f t="shared" ca="1" si="15"/>
        <v>YES</v>
      </c>
      <c r="BI392" s="10">
        <f t="shared" ca="1" si="16"/>
        <v>1</v>
      </c>
      <c r="BJ392" s="28">
        <f t="shared" si="17"/>
        <v>0</v>
      </c>
      <c r="BK392" s="30">
        <f t="shared" si="18"/>
        <v>0</v>
      </c>
      <c r="BL392" s="31">
        <f t="shared" ca="1" si="19"/>
        <v>-119.72328767123288</v>
      </c>
      <c r="BM392" s="28">
        <f t="shared" si="20"/>
        <v>0</v>
      </c>
      <c r="BN392" s="28">
        <f t="shared" si="21"/>
        <v>0</v>
      </c>
      <c r="BO392" s="30">
        <f t="shared" si="22"/>
        <v>0</v>
      </c>
      <c r="BP392" s="31">
        <f t="shared" ca="1" si="23"/>
        <v>-119.72328767123288</v>
      </c>
      <c r="BQ392" s="32">
        <f t="shared" ca="1" si="24"/>
        <v>119.72328767123288</v>
      </c>
      <c r="BR392" s="32"/>
    </row>
    <row r="393" spans="1:70" ht="12" customHeight="1" x14ac:dyDescent="0.25">
      <c r="A393" s="10">
        <f t="shared" si="25"/>
        <v>392</v>
      </c>
      <c r="B393" s="11"/>
      <c r="C393" s="12"/>
      <c r="D393" s="13"/>
      <c r="E393" s="13"/>
      <c r="F393" s="13"/>
      <c r="G393" s="14"/>
      <c r="H393" s="15"/>
      <c r="I393" s="27"/>
      <c r="J393" s="17"/>
      <c r="K393" s="17"/>
      <c r="L393" s="17"/>
      <c r="M393" s="17"/>
      <c r="N393" s="17"/>
      <c r="O393" s="17"/>
      <c r="P393" s="10" t="str">
        <f>VLOOKUP(J393,'Offence Database'!$A$7:$B$1360,2, )</f>
        <v>-</v>
      </c>
      <c r="Q393" s="10" t="str">
        <f>VLOOKUP(K393,'Offence Database'!$A$7:$B$1360,2, )</f>
        <v>-</v>
      </c>
      <c r="R393" s="10" t="str">
        <f>VLOOKUP(L393,'Offence Database'!$A$7:$B$1360,2, )</f>
        <v>-</v>
      </c>
      <c r="S393" s="10" t="str">
        <f>VLOOKUP(M393,'Offence Database'!$A$7:$B$1360,2, )</f>
        <v>-</v>
      </c>
      <c r="T393" s="10" t="str">
        <f>VLOOKUP(N393,'Offence Database'!$A$7:$B$1360,2, )</f>
        <v>-</v>
      </c>
      <c r="U393" s="10" t="str">
        <f>VLOOKUP(O393,'Offence Database'!$A$7:$B$1360,2, )</f>
        <v>-</v>
      </c>
      <c r="V393" s="10" t="str">
        <f>VLOOKUP(J393,'Offence Database'!$A$7:$C$1360,3, )</f>
        <v>-</v>
      </c>
      <c r="W393" s="10" t="str">
        <f>VLOOKUP(K393,'Offence Database'!$A$7:$C$1360,3, )</f>
        <v>-</v>
      </c>
      <c r="X393" s="10" t="str">
        <f>VLOOKUP(L393,'Offence Database'!$A$7:$C$1360,3, )</f>
        <v>-</v>
      </c>
      <c r="Y393" s="10" t="str">
        <f>VLOOKUP(M393,'Offence Database'!$A$7:$C$1360,3, )</f>
        <v>-</v>
      </c>
      <c r="Z393" s="10" t="str">
        <f>VLOOKUP(N393,'Offence Database'!$A$7:$C$1360,3, )</f>
        <v>-</v>
      </c>
      <c r="AA393" s="10" t="str">
        <f>VLOOKUP(O393,'Offence Database'!$A$7:$C$1360,3, )</f>
        <v>-</v>
      </c>
      <c r="AB393" s="10">
        <f t="shared" ref="AB393:AG393" si="806">IF(V393="Non-Bailable",$AB$1,$AC$1)</f>
        <v>0</v>
      </c>
      <c r="AC393" s="10">
        <f t="shared" si="806"/>
        <v>0</v>
      </c>
      <c r="AD393" s="10">
        <f t="shared" si="806"/>
        <v>0</v>
      </c>
      <c r="AE393" s="10">
        <f t="shared" si="806"/>
        <v>0</v>
      </c>
      <c r="AF393" s="10">
        <f t="shared" si="806"/>
        <v>0</v>
      </c>
      <c r="AG393" s="10">
        <f t="shared" si="806"/>
        <v>0</v>
      </c>
      <c r="AH393" s="10">
        <f t="shared" si="1"/>
        <v>0</v>
      </c>
      <c r="AI393" s="17" t="str">
        <f t="shared" si="2"/>
        <v>Bailable</v>
      </c>
      <c r="AJ393" s="10" t="str">
        <f>VLOOKUP(J393,'Offence Database'!$A$7:$D$1360,4, )</f>
        <v>-</v>
      </c>
      <c r="AK393" s="10" t="str">
        <f>VLOOKUP(K393,'Offence Database'!$A$7:$D$1360,4, )</f>
        <v>-</v>
      </c>
      <c r="AL393" s="10" t="str">
        <f>VLOOKUP(L393,'Offence Database'!$A$7:$D$1360,4, )</f>
        <v>-</v>
      </c>
      <c r="AM393" s="10" t="str">
        <f>VLOOKUP(M393,'Offence Database'!$A$7:$D$1360,4, )</f>
        <v>-</v>
      </c>
      <c r="AN393" s="10" t="str">
        <f>VLOOKUP(N393,'Offence Database'!$A$7:$D$1360,4, )</f>
        <v>-</v>
      </c>
      <c r="AO393" s="10" t="str">
        <f>VLOOKUP(O393,'Offence Database'!$A$7:$D$1360,4, )</f>
        <v>-</v>
      </c>
      <c r="AP393" s="10">
        <f t="shared" ref="AP393:AU393" si="807">IF(AJ393="Non-Compoundable",$AB$1,$AC$1)</f>
        <v>0</v>
      </c>
      <c r="AQ393" s="10">
        <f t="shared" si="807"/>
        <v>0</v>
      </c>
      <c r="AR393" s="10">
        <f t="shared" si="807"/>
        <v>0</v>
      </c>
      <c r="AS393" s="10">
        <f t="shared" si="807"/>
        <v>0</v>
      </c>
      <c r="AT393" s="10">
        <f t="shared" si="807"/>
        <v>0</v>
      </c>
      <c r="AU393" s="10">
        <f t="shared" si="807"/>
        <v>0</v>
      </c>
      <c r="AV393" s="10">
        <f t="shared" si="4"/>
        <v>0</v>
      </c>
      <c r="AW393" s="17" t="str">
        <f t="shared" si="5"/>
        <v>Compoundable</v>
      </c>
      <c r="AX393" s="24"/>
      <c r="AY393" s="26">
        <f t="shared" si="6"/>
        <v>2</v>
      </c>
      <c r="AZ393" s="27">
        <f t="shared" si="7"/>
        <v>60</v>
      </c>
      <c r="BA393" s="28">
        <f t="shared" si="8"/>
        <v>0</v>
      </c>
      <c r="BB393" s="28">
        <f t="shared" ca="1" si="9"/>
        <v>0</v>
      </c>
      <c r="BC393" s="29" t="str">
        <f t="shared" si="10"/>
        <v>YES</v>
      </c>
      <c r="BD393" s="10" t="str">
        <f t="shared" si="11"/>
        <v>YES</v>
      </c>
      <c r="BE393" s="29" t="str">
        <f t="shared" ca="1" si="12"/>
        <v>NO</v>
      </c>
      <c r="BF393" s="29" t="str">
        <f t="shared" ca="1" si="13"/>
        <v>YES</v>
      </c>
      <c r="BG393" s="29" t="str">
        <f t="shared" ca="1" si="14"/>
        <v>YES</v>
      </c>
      <c r="BH393" s="29" t="str">
        <f t="shared" ca="1" si="15"/>
        <v>YES</v>
      </c>
      <c r="BI393" s="10">
        <f t="shared" ca="1" si="16"/>
        <v>1</v>
      </c>
      <c r="BJ393" s="28">
        <f t="shared" si="17"/>
        <v>0</v>
      </c>
      <c r="BK393" s="30">
        <f t="shared" si="18"/>
        <v>0</v>
      </c>
      <c r="BL393" s="31">
        <f t="shared" ca="1" si="19"/>
        <v>-119.72328767123288</v>
      </c>
      <c r="BM393" s="28">
        <f t="shared" si="20"/>
        <v>0</v>
      </c>
      <c r="BN393" s="28">
        <f t="shared" si="21"/>
        <v>0</v>
      </c>
      <c r="BO393" s="30">
        <f t="shared" si="22"/>
        <v>0</v>
      </c>
      <c r="BP393" s="31">
        <f t="shared" ca="1" si="23"/>
        <v>-119.72328767123288</v>
      </c>
      <c r="BQ393" s="32">
        <f t="shared" ca="1" si="24"/>
        <v>119.72328767123288</v>
      </c>
      <c r="BR393" s="32"/>
    </row>
    <row r="394" spans="1:70" ht="12" customHeight="1" x14ac:dyDescent="0.25">
      <c r="A394" s="10">
        <f t="shared" si="25"/>
        <v>393</v>
      </c>
      <c r="B394" s="11"/>
      <c r="C394" s="12"/>
      <c r="D394" s="13"/>
      <c r="E394" s="13"/>
      <c r="F394" s="13"/>
      <c r="G394" s="14"/>
      <c r="H394" s="15"/>
      <c r="I394" s="27"/>
      <c r="J394" s="17"/>
      <c r="K394" s="17"/>
      <c r="L394" s="17"/>
      <c r="M394" s="17"/>
      <c r="N394" s="17"/>
      <c r="O394" s="17"/>
      <c r="P394" s="10" t="str">
        <f>VLOOKUP(J394,'Offence Database'!$A$7:$B$1360,2, )</f>
        <v>-</v>
      </c>
      <c r="Q394" s="10" t="str">
        <f>VLOOKUP(K394,'Offence Database'!$A$7:$B$1360,2, )</f>
        <v>-</v>
      </c>
      <c r="R394" s="10" t="str">
        <f>VLOOKUP(L394,'Offence Database'!$A$7:$B$1360,2, )</f>
        <v>-</v>
      </c>
      <c r="S394" s="10" t="str">
        <f>VLOOKUP(M394,'Offence Database'!$A$7:$B$1360,2, )</f>
        <v>-</v>
      </c>
      <c r="T394" s="10" t="str">
        <f>VLOOKUP(N394,'Offence Database'!$A$7:$B$1360,2, )</f>
        <v>-</v>
      </c>
      <c r="U394" s="10" t="str">
        <f>VLOOKUP(O394,'Offence Database'!$A$7:$B$1360,2, )</f>
        <v>-</v>
      </c>
      <c r="V394" s="10" t="str">
        <f>VLOOKUP(J394,'Offence Database'!$A$7:$C$1360,3, )</f>
        <v>-</v>
      </c>
      <c r="W394" s="10" t="str">
        <f>VLOOKUP(K394,'Offence Database'!$A$7:$C$1360,3, )</f>
        <v>-</v>
      </c>
      <c r="X394" s="10" t="str">
        <f>VLOOKUP(L394,'Offence Database'!$A$7:$C$1360,3, )</f>
        <v>-</v>
      </c>
      <c r="Y394" s="10" t="str">
        <f>VLOOKUP(M394,'Offence Database'!$A$7:$C$1360,3, )</f>
        <v>-</v>
      </c>
      <c r="Z394" s="10" t="str">
        <f>VLOOKUP(N394,'Offence Database'!$A$7:$C$1360,3, )</f>
        <v>-</v>
      </c>
      <c r="AA394" s="10" t="str">
        <f>VLOOKUP(O394,'Offence Database'!$A$7:$C$1360,3, )</f>
        <v>-</v>
      </c>
      <c r="AB394" s="10">
        <f t="shared" ref="AB394:AG394" si="808">IF(V394="Non-Bailable",$AB$1,$AC$1)</f>
        <v>0</v>
      </c>
      <c r="AC394" s="10">
        <f t="shared" si="808"/>
        <v>0</v>
      </c>
      <c r="AD394" s="10">
        <f t="shared" si="808"/>
        <v>0</v>
      </c>
      <c r="AE394" s="10">
        <f t="shared" si="808"/>
        <v>0</v>
      </c>
      <c r="AF394" s="10">
        <f t="shared" si="808"/>
        <v>0</v>
      </c>
      <c r="AG394" s="10">
        <f t="shared" si="808"/>
        <v>0</v>
      </c>
      <c r="AH394" s="10">
        <f t="shared" si="1"/>
        <v>0</v>
      </c>
      <c r="AI394" s="17" t="str">
        <f t="shared" si="2"/>
        <v>Bailable</v>
      </c>
      <c r="AJ394" s="10" t="str">
        <f>VLOOKUP(J394,'Offence Database'!$A$7:$D$1360,4, )</f>
        <v>-</v>
      </c>
      <c r="AK394" s="10" t="str">
        <f>VLOOKUP(K394,'Offence Database'!$A$7:$D$1360,4, )</f>
        <v>-</v>
      </c>
      <c r="AL394" s="10" t="str">
        <f>VLOOKUP(L394,'Offence Database'!$A$7:$D$1360,4, )</f>
        <v>-</v>
      </c>
      <c r="AM394" s="10" t="str">
        <f>VLOOKUP(M394,'Offence Database'!$A$7:$D$1360,4, )</f>
        <v>-</v>
      </c>
      <c r="AN394" s="10" t="str">
        <f>VLOOKUP(N394,'Offence Database'!$A$7:$D$1360,4, )</f>
        <v>-</v>
      </c>
      <c r="AO394" s="10" t="str">
        <f>VLOOKUP(O394,'Offence Database'!$A$7:$D$1360,4, )</f>
        <v>-</v>
      </c>
      <c r="AP394" s="10">
        <f t="shared" ref="AP394:AU394" si="809">IF(AJ394="Non-Compoundable",$AB$1,$AC$1)</f>
        <v>0</v>
      </c>
      <c r="AQ394" s="10">
        <f t="shared" si="809"/>
        <v>0</v>
      </c>
      <c r="AR394" s="10">
        <f t="shared" si="809"/>
        <v>0</v>
      </c>
      <c r="AS394" s="10">
        <f t="shared" si="809"/>
        <v>0</v>
      </c>
      <c r="AT394" s="10">
        <f t="shared" si="809"/>
        <v>0</v>
      </c>
      <c r="AU394" s="10">
        <f t="shared" si="809"/>
        <v>0</v>
      </c>
      <c r="AV394" s="10">
        <f t="shared" si="4"/>
        <v>0</v>
      </c>
      <c r="AW394" s="17" t="str">
        <f t="shared" si="5"/>
        <v>Compoundable</v>
      </c>
      <c r="AX394" s="24"/>
      <c r="AY394" s="26">
        <f t="shared" si="6"/>
        <v>2</v>
      </c>
      <c r="AZ394" s="27">
        <f t="shared" si="7"/>
        <v>60</v>
      </c>
      <c r="BA394" s="28">
        <f t="shared" si="8"/>
        <v>0</v>
      </c>
      <c r="BB394" s="28">
        <f t="shared" ca="1" si="9"/>
        <v>0</v>
      </c>
      <c r="BC394" s="29" t="str">
        <f t="shared" si="10"/>
        <v>YES</v>
      </c>
      <c r="BD394" s="10" t="str">
        <f t="shared" si="11"/>
        <v>YES</v>
      </c>
      <c r="BE394" s="29" t="str">
        <f t="shared" ca="1" si="12"/>
        <v>NO</v>
      </c>
      <c r="BF394" s="29" t="str">
        <f t="shared" ca="1" si="13"/>
        <v>YES</v>
      </c>
      <c r="BG394" s="29" t="str">
        <f t="shared" ca="1" si="14"/>
        <v>YES</v>
      </c>
      <c r="BH394" s="29" t="str">
        <f t="shared" ca="1" si="15"/>
        <v>YES</v>
      </c>
      <c r="BI394" s="10">
        <f t="shared" ca="1" si="16"/>
        <v>1</v>
      </c>
      <c r="BJ394" s="28">
        <f t="shared" si="17"/>
        <v>0</v>
      </c>
      <c r="BK394" s="30">
        <f t="shared" si="18"/>
        <v>0</v>
      </c>
      <c r="BL394" s="31">
        <f t="shared" ca="1" si="19"/>
        <v>-119.72328767123288</v>
      </c>
      <c r="BM394" s="28">
        <f t="shared" si="20"/>
        <v>0</v>
      </c>
      <c r="BN394" s="28">
        <f t="shared" si="21"/>
        <v>0</v>
      </c>
      <c r="BO394" s="30">
        <f t="shared" si="22"/>
        <v>0</v>
      </c>
      <c r="BP394" s="31">
        <f t="shared" ca="1" si="23"/>
        <v>-119.72328767123288</v>
      </c>
      <c r="BQ394" s="32">
        <f t="shared" ca="1" si="24"/>
        <v>119.72328767123288</v>
      </c>
      <c r="BR394" s="32"/>
    </row>
    <row r="395" spans="1:70" ht="12" customHeight="1" x14ac:dyDescent="0.25">
      <c r="A395" s="10">
        <f t="shared" si="25"/>
        <v>394</v>
      </c>
      <c r="B395" s="11"/>
      <c r="C395" s="12"/>
      <c r="D395" s="13"/>
      <c r="E395" s="13"/>
      <c r="F395" s="13"/>
      <c r="G395" s="14"/>
      <c r="H395" s="15"/>
      <c r="I395" s="27"/>
      <c r="J395" s="17"/>
      <c r="K395" s="17"/>
      <c r="L395" s="17"/>
      <c r="M395" s="17"/>
      <c r="N395" s="17"/>
      <c r="O395" s="17"/>
      <c r="P395" s="10" t="str">
        <f>VLOOKUP(J395,'Offence Database'!$A$7:$B$1360,2, )</f>
        <v>-</v>
      </c>
      <c r="Q395" s="10" t="str">
        <f>VLOOKUP(K395,'Offence Database'!$A$7:$B$1360,2, )</f>
        <v>-</v>
      </c>
      <c r="R395" s="10" t="str">
        <f>VLOOKUP(L395,'Offence Database'!$A$7:$B$1360,2, )</f>
        <v>-</v>
      </c>
      <c r="S395" s="10" t="str">
        <f>VLOOKUP(M395,'Offence Database'!$A$7:$B$1360,2, )</f>
        <v>-</v>
      </c>
      <c r="T395" s="10" t="str">
        <f>VLOOKUP(N395,'Offence Database'!$A$7:$B$1360,2, )</f>
        <v>-</v>
      </c>
      <c r="U395" s="10" t="str">
        <f>VLOOKUP(O395,'Offence Database'!$A$7:$B$1360,2, )</f>
        <v>-</v>
      </c>
      <c r="V395" s="10" t="str">
        <f>VLOOKUP(J395,'Offence Database'!$A$7:$C$1360,3, )</f>
        <v>-</v>
      </c>
      <c r="W395" s="10" t="str">
        <f>VLOOKUP(K395,'Offence Database'!$A$7:$C$1360,3, )</f>
        <v>-</v>
      </c>
      <c r="X395" s="10" t="str">
        <f>VLOOKUP(L395,'Offence Database'!$A$7:$C$1360,3, )</f>
        <v>-</v>
      </c>
      <c r="Y395" s="10" t="str">
        <f>VLOOKUP(M395,'Offence Database'!$A$7:$C$1360,3, )</f>
        <v>-</v>
      </c>
      <c r="Z395" s="10" t="str">
        <f>VLOOKUP(N395,'Offence Database'!$A$7:$C$1360,3, )</f>
        <v>-</v>
      </c>
      <c r="AA395" s="10" t="str">
        <f>VLOOKUP(O395,'Offence Database'!$A$7:$C$1360,3, )</f>
        <v>-</v>
      </c>
      <c r="AB395" s="10">
        <f t="shared" ref="AB395:AG395" si="810">IF(V395="Non-Bailable",$AB$1,$AC$1)</f>
        <v>0</v>
      </c>
      <c r="AC395" s="10">
        <f t="shared" si="810"/>
        <v>0</v>
      </c>
      <c r="AD395" s="10">
        <f t="shared" si="810"/>
        <v>0</v>
      </c>
      <c r="AE395" s="10">
        <f t="shared" si="810"/>
        <v>0</v>
      </c>
      <c r="AF395" s="10">
        <f t="shared" si="810"/>
        <v>0</v>
      </c>
      <c r="AG395" s="10">
        <f t="shared" si="810"/>
        <v>0</v>
      </c>
      <c r="AH395" s="10">
        <f t="shared" si="1"/>
        <v>0</v>
      </c>
      <c r="AI395" s="17" t="str">
        <f t="shared" si="2"/>
        <v>Bailable</v>
      </c>
      <c r="AJ395" s="10" t="str">
        <f>VLOOKUP(J395,'Offence Database'!$A$7:$D$1360,4, )</f>
        <v>-</v>
      </c>
      <c r="AK395" s="10" t="str">
        <f>VLOOKUP(K395,'Offence Database'!$A$7:$D$1360,4, )</f>
        <v>-</v>
      </c>
      <c r="AL395" s="10" t="str">
        <f>VLOOKUP(L395,'Offence Database'!$A$7:$D$1360,4, )</f>
        <v>-</v>
      </c>
      <c r="AM395" s="10" t="str">
        <f>VLOOKUP(M395,'Offence Database'!$A$7:$D$1360,4, )</f>
        <v>-</v>
      </c>
      <c r="AN395" s="10" t="str">
        <f>VLOOKUP(N395,'Offence Database'!$A$7:$D$1360,4, )</f>
        <v>-</v>
      </c>
      <c r="AO395" s="10" t="str">
        <f>VLOOKUP(O395,'Offence Database'!$A$7:$D$1360,4, )</f>
        <v>-</v>
      </c>
      <c r="AP395" s="10">
        <f t="shared" ref="AP395:AU395" si="811">IF(AJ395="Non-Compoundable",$AB$1,$AC$1)</f>
        <v>0</v>
      </c>
      <c r="AQ395" s="10">
        <f t="shared" si="811"/>
        <v>0</v>
      </c>
      <c r="AR395" s="10">
        <f t="shared" si="811"/>
        <v>0</v>
      </c>
      <c r="AS395" s="10">
        <f t="shared" si="811"/>
        <v>0</v>
      </c>
      <c r="AT395" s="10">
        <f t="shared" si="811"/>
        <v>0</v>
      </c>
      <c r="AU395" s="10">
        <f t="shared" si="811"/>
        <v>0</v>
      </c>
      <c r="AV395" s="10">
        <f t="shared" si="4"/>
        <v>0</v>
      </c>
      <c r="AW395" s="17" t="str">
        <f t="shared" si="5"/>
        <v>Compoundable</v>
      </c>
      <c r="AX395" s="24"/>
      <c r="AY395" s="26">
        <f t="shared" si="6"/>
        <v>2</v>
      </c>
      <c r="AZ395" s="27">
        <f t="shared" si="7"/>
        <v>60</v>
      </c>
      <c r="BA395" s="28">
        <f t="shared" si="8"/>
        <v>0</v>
      </c>
      <c r="BB395" s="28">
        <f t="shared" ca="1" si="9"/>
        <v>0</v>
      </c>
      <c r="BC395" s="29" t="str">
        <f t="shared" si="10"/>
        <v>YES</v>
      </c>
      <c r="BD395" s="10" t="str">
        <f t="shared" si="11"/>
        <v>YES</v>
      </c>
      <c r="BE395" s="29" t="str">
        <f t="shared" ca="1" si="12"/>
        <v>NO</v>
      </c>
      <c r="BF395" s="29" t="str">
        <f t="shared" ca="1" si="13"/>
        <v>YES</v>
      </c>
      <c r="BG395" s="29" t="str">
        <f t="shared" ca="1" si="14"/>
        <v>YES</v>
      </c>
      <c r="BH395" s="29" t="str">
        <f t="shared" ca="1" si="15"/>
        <v>YES</v>
      </c>
      <c r="BI395" s="10">
        <f t="shared" ca="1" si="16"/>
        <v>1</v>
      </c>
      <c r="BJ395" s="28">
        <f t="shared" si="17"/>
        <v>0</v>
      </c>
      <c r="BK395" s="30">
        <f t="shared" si="18"/>
        <v>0</v>
      </c>
      <c r="BL395" s="31">
        <f t="shared" ca="1" si="19"/>
        <v>-119.72328767123288</v>
      </c>
      <c r="BM395" s="28">
        <f t="shared" si="20"/>
        <v>0</v>
      </c>
      <c r="BN395" s="28">
        <f t="shared" si="21"/>
        <v>0</v>
      </c>
      <c r="BO395" s="30">
        <f t="shared" si="22"/>
        <v>0</v>
      </c>
      <c r="BP395" s="31">
        <f t="shared" ca="1" si="23"/>
        <v>-119.72328767123288</v>
      </c>
      <c r="BQ395" s="32">
        <f t="shared" ca="1" si="24"/>
        <v>119.72328767123288</v>
      </c>
      <c r="BR395" s="32"/>
    </row>
    <row r="396" spans="1:70" ht="12" customHeight="1" x14ac:dyDescent="0.25">
      <c r="A396" s="10">
        <f t="shared" si="25"/>
        <v>395</v>
      </c>
      <c r="B396" s="11"/>
      <c r="C396" s="12"/>
      <c r="D396" s="13"/>
      <c r="E396" s="13"/>
      <c r="F396" s="13"/>
      <c r="G396" s="14"/>
      <c r="H396" s="15"/>
      <c r="I396" s="27"/>
      <c r="J396" s="17"/>
      <c r="K396" s="17"/>
      <c r="L396" s="17"/>
      <c r="M396" s="17"/>
      <c r="N396" s="17"/>
      <c r="O396" s="17"/>
      <c r="P396" s="10" t="str">
        <f>VLOOKUP(J396,'Offence Database'!$A$7:$B$1360,2, )</f>
        <v>-</v>
      </c>
      <c r="Q396" s="10" t="str">
        <f>VLOOKUP(K396,'Offence Database'!$A$7:$B$1360,2, )</f>
        <v>-</v>
      </c>
      <c r="R396" s="10" t="str">
        <f>VLOOKUP(L396,'Offence Database'!$A$7:$B$1360,2, )</f>
        <v>-</v>
      </c>
      <c r="S396" s="10" t="str">
        <f>VLOOKUP(M396,'Offence Database'!$A$7:$B$1360,2, )</f>
        <v>-</v>
      </c>
      <c r="T396" s="10" t="str">
        <f>VLOOKUP(N396,'Offence Database'!$A$7:$B$1360,2, )</f>
        <v>-</v>
      </c>
      <c r="U396" s="10" t="str">
        <f>VLOOKUP(O396,'Offence Database'!$A$7:$B$1360,2, )</f>
        <v>-</v>
      </c>
      <c r="V396" s="10" t="str">
        <f>VLOOKUP(J396,'Offence Database'!$A$7:$C$1360,3, )</f>
        <v>-</v>
      </c>
      <c r="W396" s="10" t="str">
        <f>VLOOKUP(K396,'Offence Database'!$A$7:$C$1360,3, )</f>
        <v>-</v>
      </c>
      <c r="X396" s="10" t="str">
        <f>VLOOKUP(L396,'Offence Database'!$A$7:$C$1360,3, )</f>
        <v>-</v>
      </c>
      <c r="Y396" s="10" t="str">
        <f>VLOOKUP(M396,'Offence Database'!$A$7:$C$1360,3, )</f>
        <v>-</v>
      </c>
      <c r="Z396" s="10" t="str">
        <f>VLOOKUP(N396,'Offence Database'!$A$7:$C$1360,3, )</f>
        <v>-</v>
      </c>
      <c r="AA396" s="10" t="str">
        <f>VLOOKUP(O396,'Offence Database'!$A$7:$C$1360,3, )</f>
        <v>-</v>
      </c>
      <c r="AB396" s="10">
        <f t="shared" ref="AB396:AG396" si="812">IF(V396="Non-Bailable",$AB$1,$AC$1)</f>
        <v>0</v>
      </c>
      <c r="AC396" s="10">
        <f t="shared" si="812"/>
        <v>0</v>
      </c>
      <c r="AD396" s="10">
        <f t="shared" si="812"/>
        <v>0</v>
      </c>
      <c r="AE396" s="10">
        <f t="shared" si="812"/>
        <v>0</v>
      </c>
      <c r="AF396" s="10">
        <f t="shared" si="812"/>
        <v>0</v>
      </c>
      <c r="AG396" s="10">
        <f t="shared" si="812"/>
        <v>0</v>
      </c>
      <c r="AH396" s="10">
        <f t="shared" si="1"/>
        <v>0</v>
      </c>
      <c r="AI396" s="17" t="str">
        <f t="shared" si="2"/>
        <v>Bailable</v>
      </c>
      <c r="AJ396" s="10" t="str">
        <f>VLOOKUP(J396,'Offence Database'!$A$7:$D$1360,4, )</f>
        <v>-</v>
      </c>
      <c r="AK396" s="10" t="str">
        <f>VLOOKUP(K396,'Offence Database'!$A$7:$D$1360,4, )</f>
        <v>-</v>
      </c>
      <c r="AL396" s="10" t="str">
        <f>VLOOKUP(L396,'Offence Database'!$A$7:$D$1360,4, )</f>
        <v>-</v>
      </c>
      <c r="AM396" s="10" t="str">
        <f>VLOOKUP(M396,'Offence Database'!$A$7:$D$1360,4, )</f>
        <v>-</v>
      </c>
      <c r="AN396" s="10" t="str">
        <f>VLOOKUP(N396,'Offence Database'!$A$7:$D$1360,4, )</f>
        <v>-</v>
      </c>
      <c r="AO396" s="10" t="str">
        <f>VLOOKUP(O396,'Offence Database'!$A$7:$D$1360,4, )</f>
        <v>-</v>
      </c>
      <c r="AP396" s="10">
        <f t="shared" ref="AP396:AU396" si="813">IF(AJ396="Non-Compoundable",$AB$1,$AC$1)</f>
        <v>0</v>
      </c>
      <c r="AQ396" s="10">
        <f t="shared" si="813"/>
        <v>0</v>
      </c>
      <c r="AR396" s="10">
        <f t="shared" si="813"/>
        <v>0</v>
      </c>
      <c r="AS396" s="10">
        <f t="shared" si="813"/>
        <v>0</v>
      </c>
      <c r="AT396" s="10">
        <f t="shared" si="813"/>
        <v>0</v>
      </c>
      <c r="AU396" s="10">
        <f t="shared" si="813"/>
        <v>0</v>
      </c>
      <c r="AV396" s="10">
        <f t="shared" si="4"/>
        <v>0</v>
      </c>
      <c r="AW396" s="17" t="str">
        <f t="shared" si="5"/>
        <v>Compoundable</v>
      </c>
      <c r="AX396" s="24"/>
      <c r="AY396" s="26">
        <f t="shared" si="6"/>
        <v>2</v>
      </c>
      <c r="AZ396" s="27">
        <f t="shared" si="7"/>
        <v>60</v>
      </c>
      <c r="BA396" s="28">
        <f t="shared" si="8"/>
        <v>0</v>
      </c>
      <c r="BB396" s="28">
        <f t="shared" ca="1" si="9"/>
        <v>0</v>
      </c>
      <c r="BC396" s="29" t="str">
        <f t="shared" si="10"/>
        <v>YES</v>
      </c>
      <c r="BD396" s="10" t="str">
        <f t="shared" si="11"/>
        <v>YES</v>
      </c>
      <c r="BE396" s="29" t="str">
        <f t="shared" ca="1" si="12"/>
        <v>NO</v>
      </c>
      <c r="BF396" s="29" t="str">
        <f t="shared" ca="1" si="13"/>
        <v>YES</v>
      </c>
      <c r="BG396" s="29" t="str">
        <f t="shared" ca="1" si="14"/>
        <v>YES</v>
      </c>
      <c r="BH396" s="29" t="str">
        <f t="shared" ca="1" si="15"/>
        <v>YES</v>
      </c>
      <c r="BI396" s="10">
        <f t="shared" ca="1" si="16"/>
        <v>1</v>
      </c>
      <c r="BJ396" s="28">
        <f t="shared" si="17"/>
        <v>0</v>
      </c>
      <c r="BK396" s="30">
        <f t="shared" si="18"/>
        <v>0</v>
      </c>
      <c r="BL396" s="31">
        <f t="shared" ca="1" si="19"/>
        <v>-119.72328767123288</v>
      </c>
      <c r="BM396" s="28">
        <f t="shared" si="20"/>
        <v>0</v>
      </c>
      <c r="BN396" s="28">
        <f t="shared" si="21"/>
        <v>0</v>
      </c>
      <c r="BO396" s="30">
        <f t="shared" si="22"/>
        <v>0</v>
      </c>
      <c r="BP396" s="31">
        <f t="shared" ca="1" si="23"/>
        <v>-119.72328767123288</v>
      </c>
      <c r="BQ396" s="32">
        <f t="shared" ca="1" si="24"/>
        <v>119.72328767123288</v>
      </c>
      <c r="BR396" s="32"/>
    </row>
    <row r="397" spans="1:70" ht="12" customHeight="1" x14ac:dyDescent="0.25">
      <c r="A397" s="10">
        <f t="shared" si="25"/>
        <v>396</v>
      </c>
      <c r="B397" s="11"/>
      <c r="C397" s="12"/>
      <c r="D397" s="13"/>
      <c r="E397" s="13"/>
      <c r="F397" s="13"/>
      <c r="G397" s="14"/>
      <c r="H397" s="15"/>
      <c r="I397" s="27"/>
      <c r="J397" s="17"/>
      <c r="K397" s="17"/>
      <c r="L397" s="17"/>
      <c r="M397" s="17"/>
      <c r="N397" s="17"/>
      <c r="O397" s="17"/>
      <c r="P397" s="10" t="str">
        <f>VLOOKUP(J397,'Offence Database'!$A$7:$B$1360,2, )</f>
        <v>-</v>
      </c>
      <c r="Q397" s="10" t="str">
        <f>VLOOKUP(K397,'Offence Database'!$A$7:$B$1360,2, )</f>
        <v>-</v>
      </c>
      <c r="R397" s="10" t="str">
        <f>VLOOKUP(L397,'Offence Database'!$A$7:$B$1360,2, )</f>
        <v>-</v>
      </c>
      <c r="S397" s="10" t="str">
        <f>VLOOKUP(M397,'Offence Database'!$A$7:$B$1360,2, )</f>
        <v>-</v>
      </c>
      <c r="T397" s="10" t="str">
        <f>VLOOKUP(N397,'Offence Database'!$A$7:$B$1360,2, )</f>
        <v>-</v>
      </c>
      <c r="U397" s="10" t="str">
        <f>VLOOKUP(O397,'Offence Database'!$A$7:$B$1360,2, )</f>
        <v>-</v>
      </c>
      <c r="V397" s="10" t="str">
        <f>VLOOKUP(J397,'Offence Database'!$A$7:$C$1360,3, )</f>
        <v>-</v>
      </c>
      <c r="W397" s="10" t="str">
        <f>VLOOKUP(K397,'Offence Database'!$A$7:$C$1360,3, )</f>
        <v>-</v>
      </c>
      <c r="X397" s="10" t="str">
        <f>VLOOKUP(L397,'Offence Database'!$A$7:$C$1360,3, )</f>
        <v>-</v>
      </c>
      <c r="Y397" s="10" t="str">
        <f>VLOOKUP(M397,'Offence Database'!$A$7:$C$1360,3, )</f>
        <v>-</v>
      </c>
      <c r="Z397" s="10" t="str">
        <f>VLOOKUP(N397,'Offence Database'!$A$7:$C$1360,3, )</f>
        <v>-</v>
      </c>
      <c r="AA397" s="10" t="str">
        <f>VLOOKUP(O397,'Offence Database'!$A$7:$C$1360,3, )</f>
        <v>-</v>
      </c>
      <c r="AB397" s="10">
        <f t="shared" ref="AB397:AG397" si="814">IF(V397="Non-Bailable",$AB$1,$AC$1)</f>
        <v>0</v>
      </c>
      <c r="AC397" s="10">
        <f t="shared" si="814"/>
        <v>0</v>
      </c>
      <c r="AD397" s="10">
        <f t="shared" si="814"/>
        <v>0</v>
      </c>
      <c r="AE397" s="10">
        <f t="shared" si="814"/>
        <v>0</v>
      </c>
      <c r="AF397" s="10">
        <f t="shared" si="814"/>
        <v>0</v>
      </c>
      <c r="AG397" s="10">
        <f t="shared" si="814"/>
        <v>0</v>
      </c>
      <c r="AH397" s="10">
        <f t="shared" si="1"/>
        <v>0</v>
      </c>
      <c r="AI397" s="17" t="str">
        <f t="shared" si="2"/>
        <v>Bailable</v>
      </c>
      <c r="AJ397" s="10" t="str">
        <f>VLOOKUP(J397,'Offence Database'!$A$7:$D$1360,4, )</f>
        <v>-</v>
      </c>
      <c r="AK397" s="10" t="str">
        <f>VLOOKUP(K397,'Offence Database'!$A$7:$D$1360,4, )</f>
        <v>-</v>
      </c>
      <c r="AL397" s="10" t="str">
        <f>VLOOKUP(L397,'Offence Database'!$A$7:$D$1360,4, )</f>
        <v>-</v>
      </c>
      <c r="AM397" s="10" t="str">
        <f>VLOOKUP(M397,'Offence Database'!$A$7:$D$1360,4, )</f>
        <v>-</v>
      </c>
      <c r="AN397" s="10" t="str">
        <f>VLOOKUP(N397,'Offence Database'!$A$7:$D$1360,4, )</f>
        <v>-</v>
      </c>
      <c r="AO397" s="10" t="str">
        <f>VLOOKUP(O397,'Offence Database'!$A$7:$D$1360,4, )</f>
        <v>-</v>
      </c>
      <c r="AP397" s="10">
        <f t="shared" ref="AP397:AU397" si="815">IF(AJ397="Non-Compoundable",$AB$1,$AC$1)</f>
        <v>0</v>
      </c>
      <c r="AQ397" s="10">
        <f t="shared" si="815"/>
        <v>0</v>
      </c>
      <c r="AR397" s="10">
        <f t="shared" si="815"/>
        <v>0</v>
      </c>
      <c r="AS397" s="10">
        <f t="shared" si="815"/>
        <v>0</v>
      </c>
      <c r="AT397" s="10">
        <f t="shared" si="815"/>
        <v>0</v>
      </c>
      <c r="AU397" s="10">
        <f t="shared" si="815"/>
        <v>0</v>
      </c>
      <c r="AV397" s="10">
        <f t="shared" si="4"/>
        <v>0</v>
      </c>
      <c r="AW397" s="17" t="str">
        <f t="shared" si="5"/>
        <v>Compoundable</v>
      </c>
      <c r="AX397" s="24"/>
      <c r="AY397" s="26">
        <f t="shared" si="6"/>
        <v>2</v>
      </c>
      <c r="AZ397" s="27">
        <f t="shared" si="7"/>
        <v>60</v>
      </c>
      <c r="BA397" s="28">
        <f t="shared" si="8"/>
        <v>0</v>
      </c>
      <c r="BB397" s="28">
        <f t="shared" ca="1" si="9"/>
        <v>0</v>
      </c>
      <c r="BC397" s="29" t="str">
        <f t="shared" si="10"/>
        <v>YES</v>
      </c>
      <c r="BD397" s="10" t="str">
        <f t="shared" si="11"/>
        <v>YES</v>
      </c>
      <c r="BE397" s="29" t="str">
        <f t="shared" ca="1" si="12"/>
        <v>NO</v>
      </c>
      <c r="BF397" s="29" t="str">
        <f t="shared" ca="1" si="13"/>
        <v>YES</v>
      </c>
      <c r="BG397" s="29" t="str">
        <f t="shared" ca="1" si="14"/>
        <v>YES</v>
      </c>
      <c r="BH397" s="29" t="str">
        <f t="shared" ca="1" si="15"/>
        <v>YES</v>
      </c>
      <c r="BI397" s="10">
        <f t="shared" ca="1" si="16"/>
        <v>1</v>
      </c>
      <c r="BJ397" s="28">
        <f t="shared" si="17"/>
        <v>0</v>
      </c>
      <c r="BK397" s="30">
        <f t="shared" si="18"/>
        <v>0</v>
      </c>
      <c r="BL397" s="31">
        <f t="shared" ca="1" si="19"/>
        <v>-119.72328767123288</v>
      </c>
      <c r="BM397" s="28">
        <f t="shared" si="20"/>
        <v>0</v>
      </c>
      <c r="BN397" s="28">
        <f t="shared" si="21"/>
        <v>0</v>
      </c>
      <c r="BO397" s="30">
        <f t="shared" si="22"/>
        <v>0</v>
      </c>
      <c r="BP397" s="31">
        <f t="shared" ca="1" si="23"/>
        <v>-119.72328767123288</v>
      </c>
      <c r="BQ397" s="32">
        <f t="shared" ca="1" si="24"/>
        <v>119.72328767123288</v>
      </c>
      <c r="BR397" s="32"/>
    </row>
    <row r="398" spans="1:70" ht="12" customHeight="1" x14ac:dyDescent="0.25">
      <c r="A398" s="10">
        <f t="shared" si="25"/>
        <v>397</v>
      </c>
      <c r="B398" s="11"/>
      <c r="C398" s="12"/>
      <c r="D398" s="13"/>
      <c r="E398" s="13"/>
      <c r="F398" s="13"/>
      <c r="G398" s="14"/>
      <c r="H398" s="15"/>
      <c r="I398" s="27"/>
      <c r="J398" s="17"/>
      <c r="K398" s="17"/>
      <c r="L398" s="17"/>
      <c r="M398" s="17"/>
      <c r="N398" s="17"/>
      <c r="O398" s="17"/>
      <c r="P398" s="10" t="str">
        <f>VLOOKUP(J398,'Offence Database'!$A$7:$B$1360,2, )</f>
        <v>-</v>
      </c>
      <c r="Q398" s="10" t="str">
        <f>VLOOKUP(K398,'Offence Database'!$A$7:$B$1360,2, )</f>
        <v>-</v>
      </c>
      <c r="R398" s="10" t="str">
        <f>VLOOKUP(L398,'Offence Database'!$A$7:$B$1360,2, )</f>
        <v>-</v>
      </c>
      <c r="S398" s="10" t="str">
        <f>VLOOKUP(M398,'Offence Database'!$A$7:$B$1360,2, )</f>
        <v>-</v>
      </c>
      <c r="T398" s="10" t="str">
        <f>VLOOKUP(N398,'Offence Database'!$A$7:$B$1360,2, )</f>
        <v>-</v>
      </c>
      <c r="U398" s="10" t="str">
        <f>VLOOKUP(O398,'Offence Database'!$A$7:$B$1360,2, )</f>
        <v>-</v>
      </c>
      <c r="V398" s="10" t="str">
        <f>VLOOKUP(J398,'Offence Database'!$A$7:$C$1360,3, )</f>
        <v>-</v>
      </c>
      <c r="W398" s="10" t="str">
        <f>VLOOKUP(K398,'Offence Database'!$A$7:$C$1360,3, )</f>
        <v>-</v>
      </c>
      <c r="X398" s="10" t="str">
        <f>VLOOKUP(L398,'Offence Database'!$A$7:$C$1360,3, )</f>
        <v>-</v>
      </c>
      <c r="Y398" s="10" t="str">
        <f>VLOOKUP(M398,'Offence Database'!$A$7:$C$1360,3, )</f>
        <v>-</v>
      </c>
      <c r="Z398" s="10" t="str">
        <f>VLOOKUP(N398,'Offence Database'!$A$7:$C$1360,3, )</f>
        <v>-</v>
      </c>
      <c r="AA398" s="10" t="str">
        <f>VLOOKUP(O398,'Offence Database'!$A$7:$C$1360,3, )</f>
        <v>-</v>
      </c>
      <c r="AB398" s="10">
        <f t="shared" ref="AB398:AG398" si="816">IF(V398="Non-Bailable",$AB$1,$AC$1)</f>
        <v>0</v>
      </c>
      <c r="AC398" s="10">
        <f t="shared" si="816"/>
        <v>0</v>
      </c>
      <c r="AD398" s="10">
        <f t="shared" si="816"/>
        <v>0</v>
      </c>
      <c r="AE398" s="10">
        <f t="shared" si="816"/>
        <v>0</v>
      </c>
      <c r="AF398" s="10">
        <f t="shared" si="816"/>
        <v>0</v>
      </c>
      <c r="AG398" s="10">
        <f t="shared" si="816"/>
        <v>0</v>
      </c>
      <c r="AH398" s="10">
        <f t="shared" si="1"/>
        <v>0</v>
      </c>
      <c r="AI398" s="17" t="str">
        <f t="shared" si="2"/>
        <v>Bailable</v>
      </c>
      <c r="AJ398" s="10" t="str">
        <f>VLOOKUP(J398,'Offence Database'!$A$7:$D$1360,4, )</f>
        <v>-</v>
      </c>
      <c r="AK398" s="10" t="str">
        <f>VLOOKUP(K398,'Offence Database'!$A$7:$D$1360,4, )</f>
        <v>-</v>
      </c>
      <c r="AL398" s="10" t="str">
        <f>VLOOKUP(L398,'Offence Database'!$A$7:$D$1360,4, )</f>
        <v>-</v>
      </c>
      <c r="AM398" s="10" t="str">
        <f>VLOOKUP(M398,'Offence Database'!$A$7:$D$1360,4, )</f>
        <v>-</v>
      </c>
      <c r="AN398" s="10" t="str">
        <f>VLOOKUP(N398,'Offence Database'!$A$7:$D$1360,4, )</f>
        <v>-</v>
      </c>
      <c r="AO398" s="10" t="str">
        <f>VLOOKUP(O398,'Offence Database'!$A$7:$D$1360,4, )</f>
        <v>-</v>
      </c>
      <c r="AP398" s="10">
        <f t="shared" ref="AP398:AU398" si="817">IF(AJ398="Non-Compoundable",$AB$1,$AC$1)</f>
        <v>0</v>
      </c>
      <c r="AQ398" s="10">
        <f t="shared" si="817"/>
        <v>0</v>
      </c>
      <c r="AR398" s="10">
        <f t="shared" si="817"/>
        <v>0</v>
      </c>
      <c r="AS398" s="10">
        <f t="shared" si="817"/>
        <v>0</v>
      </c>
      <c r="AT398" s="10">
        <f t="shared" si="817"/>
        <v>0</v>
      </c>
      <c r="AU398" s="10">
        <f t="shared" si="817"/>
        <v>0</v>
      </c>
      <c r="AV398" s="10">
        <f t="shared" si="4"/>
        <v>0</v>
      </c>
      <c r="AW398" s="17" t="str">
        <f t="shared" si="5"/>
        <v>Compoundable</v>
      </c>
      <c r="AX398" s="24"/>
      <c r="AY398" s="26">
        <f t="shared" si="6"/>
        <v>2</v>
      </c>
      <c r="AZ398" s="27">
        <f t="shared" si="7"/>
        <v>60</v>
      </c>
      <c r="BA398" s="28">
        <f t="shared" si="8"/>
        <v>0</v>
      </c>
      <c r="BB398" s="28">
        <f t="shared" ca="1" si="9"/>
        <v>0</v>
      </c>
      <c r="BC398" s="29" t="str">
        <f t="shared" si="10"/>
        <v>YES</v>
      </c>
      <c r="BD398" s="10" t="str">
        <f t="shared" si="11"/>
        <v>YES</v>
      </c>
      <c r="BE398" s="29" t="str">
        <f t="shared" ca="1" si="12"/>
        <v>NO</v>
      </c>
      <c r="BF398" s="29" t="str">
        <f t="shared" ca="1" si="13"/>
        <v>YES</v>
      </c>
      <c r="BG398" s="29" t="str">
        <f t="shared" ca="1" si="14"/>
        <v>YES</v>
      </c>
      <c r="BH398" s="29" t="str">
        <f t="shared" ca="1" si="15"/>
        <v>YES</v>
      </c>
      <c r="BI398" s="10">
        <f t="shared" ca="1" si="16"/>
        <v>1</v>
      </c>
      <c r="BJ398" s="28">
        <f t="shared" si="17"/>
        <v>0</v>
      </c>
      <c r="BK398" s="30">
        <f t="shared" si="18"/>
        <v>0</v>
      </c>
      <c r="BL398" s="31">
        <f t="shared" ca="1" si="19"/>
        <v>-119.72328767123288</v>
      </c>
      <c r="BM398" s="28">
        <f t="shared" si="20"/>
        <v>0</v>
      </c>
      <c r="BN398" s="28">
        <f t="shared" si="21"/>
        <v>0</v>
      </c>
      <c r="BO398" s="30">
        <f t="shared" si="22"/>
        <v>0</v>
      </c>
      <c r="BP398" s="31">
        <f t="shared" ca="1" si="23"/>
        <v>-119.72328767123288</v>
      </c>
      <c r="BQ398" s="32">
        <f t="shared" ca="1" si="24"/>
        <v>119.72328767123288</v>
      </c>
      <c r="BR398" s="32"/>
    </row>
    <row r="399" spans="1:70" ht="12" customHeight="1" x14ac:dyDescent="0.25">
      <c r="A399" s="10">
        <f t="shared" si="25"/>
        <v>398</v>
      </c>
      <c r="B399" s="11"/>
      <c r="C399" s="12"/>
      <c r="D399" s="13"/>
      <c r="E399" s="13"/>
      <c r="F399" s="13"/>
      <c r="G399" s="14"/>
      <c r="H399" s="15"/>
      <c r="I399" s="27"/>
      <c r="J399" s="17"/>
      <c r="K399" s="17"/>
      <c r="L399" s="17"/>
      <c r="M399" s="17"/>
      <c r="N399" s="17"/>
      <c r="O399" s="17"/>
      <c r="P399" s="10" t="str">
        <f>VLOOKUP(J399,'Offence Database'!$A$7:$B$1360,2, )</f>
        <v>-</v>
      </c>
      <c r="Q399" s="10" t="str">
        <f>VLOOKUP(K399,'Offence Database'!$A$7:$B$1360,2, )</f>
        <v>-</v>
      </c>
      <c r="R399" s="10" t="str">
        <f>VLOOKUP(L399,'Offence Database'!$A$7:$B$1360,2, )</f>
        <v>-</v>
      </c>
      <c r="S399" s="10" t="str">
        <f>VLOOKUP(M399,'Offence Database'!$A$7:$B$1360,2, )</f>
        <v>-</v>
      </c>
      <c r="T399" s="10" t="str">
        <f>VLOOKUP(N399,'Offence Database'!$A$7:$B$1360,2, )</f>
        <v>-</v>
      </c>
      <c r="U399" s="10" t="str">
        <f>VLOOKUP(O399,'Offence Database'!$A$7:$B$1360,2, )</f>
        <v>-</v>
      </c>
      <c r="V399" s="10" t="str">
        <f>VLOOKUP(J399,'Offence Database'!$A$7:$C$1360,3, )</f>
        <v>-</v>
      </c>
      <c r="W399" s="10" t="str">
        <f>VLOOKUP(K399,'Offence Database'!$A$7:$C$1360,3, )</f>
        <v>-</v>
      </c>
      <c r="X399" s="10" t="str">
        <f>VLOOKUP(L399,'Offence Database'!$A$7:$C$1360,3, )</f>
        <v>-</v>
      </c>
      <c r="Y399" s="10" t="str">
        <f>VLOOKUP(M399,'Offence Database'!$A$7:$C$1360,3, )</f>
        <v>-</v>
      </c>
      <c r="Z399" s="10" t="str">
        <f>VLOOKUP(N399,'Offence Database'!$A$7:$C$1360,3, )</f>
        <v>-</v>
      </c>
      <c r="AA399" s="10" t="str">
        <f>VLOOKUP(O399,'Offence Database'!$A$7:$C$1360,3, )</f>
        <v>-</v>
      </c>
      <c r="AB399" s="10">
        <f t="shared" ref="AB399:AG399" si="818">IF(V399="Non-Bailable",$AB$1,$AC$1)</f>
        <v>0</v>
      </c>
      <c r="AC399" s="10">
        <f t="shared" si="818"/>
        <v>0</v>
      </c>
      <c r="AD399" s="10">
        <f t="shared" si="818"/>
        <v>0</v>
      </c>
      <c r="AE399" s="10">
        <f t="shared" si="818"/>
        <v>0</v>
      </c>
      <c r="AF399" s="10">
        <f t="shared" si="818"/>
        <v>0</v>
      </c>
      <c r="AG399" s="10">
        <f t="shared" si="818"/>
        <v>0</v>
      </c>
      <c r="AH399" s="10">
        <f t="shared" si="1"/>
        <v>0</v>
      </c>
      <c r="AI399" s="17" t="str">
        <f t="shared" si="2"/>
        <v>Bailable</v>
      </c>
      <c r="AJ399" s="10" t="str">
        <f>VLOOKUP(J399,'Offence Database'!$A$7:$D$1360,4, )</f>
        <v>-</v>
      </c>
      <c r="AK399" s="10" t="str">
        <f>VLOOKUP(K399,'Offence Database'!$A$7:$D$1360,4, )</f>
        <v>-</v>
      </c>
      <c r="AL399" s="10" t="str">
        <f>VLOOKUP(L399,'Offence Database'!$A$7:$D$1360,4, )</f>
        <v>-</v>
      </c>
      <c r="AM399" s="10" t="str">
        <f>VLOOKUP(M399,'Offence Database'!$A$7:$D$1360,4, )</f>
        <v>-</v>
      </c>
      <c r="AN399" s="10" t="str">
        <f>VLOOKUP(N399,'Offence Database'!$A$7:$D$1360,4, )</f>
        <v>-</v>
      </c>
      <c r="AO399" s="10" t="str">
        <f>VLOOKUP(O399,'Offence Database'!$A$7:$D$1360,4, )</f>
        <v>-</v>
      </c>
      <c r="AP399" s="10">
        <f t="shared" ref="AP399:AU399" si="819">IF(AJ399="Non-Compoundable",$AB$1,$AC$1)</f>
        <v>0</v>
      </c>
      <c r="AQ399" s="10">
        <f t="shared" si="819"/>
        <v>0</v>
      </c>
      <c r="AR399" s="10">
        <f t="shared" si="819"/>
        <v>0</v>
      </c>
      <c r="AS399" s="10">
        <f t="shared" si="819"/>
        <v>0</v>
      </c>
      <c r="AT399" s="10">
        <f t="shared" si="819"/>
        <v>0</v>
      </c>
      <c r="AU399" s="10">
        <f t="shared" si="819"/>
        <v>0</v>
      </c>
      <c r="AV399" s="10">
        <f t="shared" si="4"/>
        <v>0</v>
      </c>
      <c r="AW399" s="17" t="str">
        <f t="shared" si="5"/>
        <v>Compoundable</v>
      </c>
      <c r="AX399" s="24"/>
      <c r="AY399" s="26">
        <f t="shared" si="6"/>
        <v>2</v>
      </c>
      <c r="AZ399" s="27">
        <f t="shared" si="7"/>
        <v>60</v>
      </c>
      <c r="BA399" s="28">
        <f t="shared" si="8"/>
        <v>0</v>
      </c>
      <c r="BB399" s="28">
        <f t="shared" ca="1" si="9"/>
        <v>0</v>
      </c>
      <c r="BC399" s="29" t="str">
        <f t="shared" si="10"/>
        <v>YES</v>
      </c>
      <c r="BD399" s="10" t="str">
        <f t="shared" si="11"/>
        <v>YES</v>
      </c>
      <c r="BE399" s="29" t="str">
        <f t="shared" ca="1" si="12"/>
        <v>NO</v>
      </c>
      <c r="BF399" s="29" t="str">
        <f t="shared" ca="1" si="13"/>
        <v>YES</v>
      </c>
      <c r="BG399" s="29" t="str">
        <f t="shared" ca="1" si="14"/>
        <v>YES</v>
      </c>
      <c r="BH399" s="29" t="str">
        <f t="shared" ca="1" si="15"/>
        <v>YES</v>
      </c>
      <c r="BI399" s="10">
        <f t="shared" ca="1" si="16"/>
        <v>1</v>
      </c>
      <c r="BJ399" s="28">
        <f t="shared" si="17"/>
        <v>0</v>
      </c>
      <c r="BK399" s="30">
        <f t="shared" si="18"/>
        <v>0</v>
      </c>
      <c r="BL399" s="31">
        <f t="shared" ca="1" si="19"/>
        <v>-119.72328767123288</v>
      </c>
      <c r="BM399" s="28">
        <f t="shared" si="20"/>
        <v>0</v>
      </c>
      <c r="BN399" s="28">
        <f t="shared" si="21"/>
        <v>0</v>
      </c>
      <c r="BO399" s="30">
        <f t="shared" si="22"/>
        <v>0</v>
      </c>
      <c r="BP399" s="31">
        <f t="shared" ca="1" si="23"/>
        <v>-119.72328767123288</v>
      </c>
      <c r="BQ399" s="32">
        <f t="shared" ca="1" si="24"/>
        <v>119.72328767123288</v>
      </c>
      <c r="BR399" s="32"/>
    </row>
    <row r="400" spans="1:70" ht="12" customHeight="1" x14ac:dyDescent="0.25">
      <c r="A400" s="10">
        <f t="shared" si="25"/>
        <v>399</v>
      </c>
      <c r="B400" s="11"/>
      <c r="C400" s="12"/>
      <c r="D400" s="13"/>
      <c r="E400" s="13"/>
      <c r="F400" s="13"/>
      <c r="G400" s="14"/>
      <c r="H400" s="15"/>
      <c r="I400" s="27"/>
      <c r="J400" s="17"/>
      <c r="K400" s="17"/>
      <c r="L400" s="17"/>
      <c r="M400" s="17"/>
      <c r="N400" s="17"/>
      <c r="O400" s="17"/>
      <c r="P400" s="10" t="str">
        <f>VLOOKUP(J400,'Offence Database'!$A$7:$B$1360,2, )</f>
        <v>-</v>
      </c>
      <c r="Q400" s="10" t="str">
        <f>VLOOKUP(K400,'Offence Database'!$A$7:$B$1360,2, )</f>
        <v>-</v>
      </c>
      <c r="R400" s="10" t="str">
        <f>VLOOKUP(L400,'Offence Database'!$A$7:$B$1360,2, )</f>
        <v>-</v>
      </c>
      <c r="S400" s="10" t="str">
        <f>VLOOKUP(M400,'Offence Database'!$A$7:$B$1360,2, )</f>
        <v>-</v>
      </c>
      <c r="T400" s="10" t="str">
        <f>VLOOKUP(N400,'Offence Database'!$A$7:$B$1360,2, )</f>
        <v>-</v>
      </c>
      <c r="U400" s="10" t="str">
        <f>VLOOKUP(O400,'Offence Database'!$A$7:$B$1360,2, )</f>
        <v>-</v>
      </c>
      <c r="V400" s="10" t="str">
        <f>VLOOKUP(J400,'Offence Database'!$A$7:$C$1360,3, )</f>
        <v>-</v>
      </c>
      <c r="W400" s="10" t="str">
        <f>VLOOKUP(K400,'Offence Database'!$A$7:$C$1360,3, )</f>
        <v>-</v>
      </c>
      <c r="X400" s="10" t="str">
        <f>VLOOKUP(L400,'Offence Database'!$A$7:$C$1360,3, )</f>
        <v>-</v>
      </c>
      <c r="Y400" s="10" t="str">
        <f>VLOOKUP(M400,'Offence Database'!$A$7:$C$1360,3, )</f>
        <v>-</v>
      </c>
      <c r="Z400" s="10" t="str">
        <f>VLOOKUP(N400,'Offence Database'!$A$7:$C$1360,3, )</f>
        <v>-</v>
      </c>
      <c r="AA400" s="10" t="str">
        <f>VLOOKUP(O400,'Offence Database'!$A$7:$C$1360,3, )</f>
        <v>-</v>
      </c>
      <c r="AB400" s="10">
        <f t="shared" ref="AB400:AG400" si="820">IF(V400="Non-Bailable",$AB$1,$AC$1)</f>
        <v>0</v>
      </c>
      <c r="AC400" s="10">
        <f t="shared" si="820"/>
        <v>0</v>
      </c>
      <c r="AD400" s="10">
        <f t="shared" si="820"/>
        <v>0</v>
      </c>
      <c r="AE400" s="10">
        <f t="shared" si="820"/>
        <v>0</v>
      </c>
      <c r="AF400" s="10">
        <f t="shared" si="820"/>
        <v>0</v>
      </c>
      <c r="AG400" s="10">
        <f t="shared" si="820"/>
        <v>0</v>
      </c>
      <c r="AH400" s="10">
        <f t="shared" si="1"/>
        <v>0</v>
      </c>
      <c r="AI400" s="17" t="str">
        <f t="shared" si="2"/>
        <v>Bailable</v>
      </c>
      <c r="AJ400" s="10" t="str">
        <f>VLOOKUP(J400,'Offence Database'!$A$7:$D$1360,4, )</f>
        <v>-</v>
      </c>
      <c r="AK400" s="10" t="str">
        <f>VLOOKUP(K400,'Offence Database'!$A$7:$D$1360,4, )</f>
        <v>-</v>
      </c>
      <c r="AL400" s="10" t="str">
        <f>VLOOKUP(L400,'Offence Database'!$A$7:$D$1360,4, )</f>
        <v>-</v>
      </c>
      <c r="AM400" s="10" t="str">
        <f>VLOOKUP(M400,'Offence Database'!$A$7:$D$1360,4, )</f>
        <v>-</v>
      </c>
      <c r="AN400" s="10" t="str">
        <f>VLOOKUP(N400,'Offence Database'!$A$7:$D$1360,4, )</f>
        <v>-</v>
      </c>
      <c r="AO400" s="10" t="str">
        <f>VLOOKUP(O400,'Offence Database'!$A$7:$D$1360,4, )</f>
        <v>-</v>
      </c>
      <c r="AP400" s="10">
        <f t="shared" ref="AP400:AU400" si="821">IF(AJ400="Non-Compoundable",$AB$1,$AC$1)</f>
        <v>0</v>
      </c>
      <c r="AQ400" s="10">
        <f t="shared" si="821"/>
        <v>0</v>
      </c>
      <c r="AR400" s="10">
        <f t="shared" si="821"/>
        <v>0</v>
      </c>
      <c r="AS400" s="10">
        <f t="shared" si="821"/>
        <v>0</v>
      </c>
      <c r="AT400" s="10">
        <f t="shared" si="821"/>
        <v>0</v>
      </c>
      <c r="AU400" s="10">
        <f t="shared" si="821"/>
        <v>0</v>
      </c>
      <c r="AV400" s="10">
        <f t="shared" si="4"/>
        <v>0</v>
      </c>
      <c r="AW400" s="17" t="str">
        <f t="shared" si="5"/>
        <v>Compoundable</v>
      </c>
      <c r="AX400" s="24"/>
      <c r="AY400" s="26">
        <f t="shared" si="6"/>
        <v>2</v>
      </c>
      <c r="AZ400" s="27">
        <f t="shared" si="7"/>
        <v>60</v>
      </c>
      <c r="BA400" s="28">
        <f t="shared" si="8"/>
        <v>0</v>
      </c>
      <c r="BB400" s="28">
        <f t="shared" ca="1" si="9"/>
        <v>0</v>
      </c>
      <c r="BC400" s="29" t="str">
        <f t="shared" si="10"/>
        <v>YES</v>
      </c>
      <c r="BD400" s="10" t="str">
        <f t="shared" si="11"/>
        <v>YES</v>
      </c>
      <c r="BE400" s="29" t="str">
        <f t="shared" ca="1" si="12"/>
        <v>NO</v>
      </c>
      <c r="BF400" s="29" t="str">
        <f t="shared" ca="1" si="13"/>
        <v>YES</v>
      </c>
      <c r="BG400" s="29" t="str">
        <f t="shared" ca="1" si="14"/>
        <v>YES</v>
      </c>
      <c r="BH400" s="29" t="str">
        <f t="shared" ca="1" si="15"/>
        <v>YES</v>
      </c>
      <c r="BI400" s="10">
        <f t="shared" ca="1" si="16"/>
        <v>1</v>
      </c>
      <c r="BJ400" s="28">
        <f t="shared" si="17"/>
        <v>0</v>
      </c>
      <c r="BK400" s="30">
        <f t="shared" si="18"/>
        <v>0</v>
      </c>
      <c r="BL400" s="31">
        <f t="shared" ca="1" si="19"/>
        <v>-119.72328767123288</v>
      </c>
      <c r="BM400" s="28">
        <f t="shared" si="20"/>
        <v>0</v>
      </c>
      <c r="BN400" s="28">
        <f t="shared" si="21"/>
        <v>0</v>
      </c>
      <c r="BO400" s="30">
        <f t="shared" si="22"/>
        <v>0</v>
      </c>
      <c r="BP400" s="31">
        <f t="shared" ca="1" si="23"/>
        <v>-119.72328767123288</v>
      </c>
      <c r="BQ400" s="32">
        <f t="shared" ca="1" si="24"/>
        <v>119.72328767123288</v>
      </c>
      <c r="BR400" s="32"/>
    </row>
    <row r="401" spans="1:70" ht="12" customHeight="1" x14ac:dyDescent="0.25">
      <c r="A401" s="10">
        <f t="shared" si="25"/>
        <v>400</v>
      </c>
      <c r="B401" s="11"/>
      <c r="C401" s="12"/>
      <c r="D401" s="13"/>
      <c r="E401" s="13"/>
      <c r="F401" s="13"/>
      <c r="G401" s="14"/>
      <c r="H401" s="15"/>
      <c r="I401" s="27"/>
      <c r="J401" s="17"/>
      <c r="K401" s="17"/>
      <c r="L401" s="17"/>
      <c r="M401" s="17"/>
      <c r="N401" s="17"/>
      <c r="O401" s="17"/>
      <c r="P401" s="10" t="str">
        <f>VLOOKUP(J401,'Offence Database'!$A$7:$B$1360,2, )</f>
        <v>-</v>
      </c>
      <c r="Q401" s="10" t="str">
        <f>VLOOKUP(K401,'Offence Database'!$A$7:$B$1360,2, )</f>
        <v>-</v>
      </c>
      <c r="R401" s="10" t="str">
        <f>VLOOKUP(L401,'Offence Database'!$A$7:$B$1360,2, )</f>
        <v>-</v>
      </c>
      <c r="S401" s="10" t="str">
        <f>VLOOKUP(M401,'Offence Database'!$A$7:$B$1360,2, )</f>
        <v>-</v>
      </c>
      <c r="T401" s="10" t="str">
        <f>VLOOKUP(N401,'Offence Database'!$A$7:$B$1360,2, )</f>
        <v>-</v>
      </c>
      <c r="U401" s="10" t="str">
        <f>VLOOKUP(O401,'Offence Database'!$A$7:$B$1360,2, )</f>
        <v>-</v>
      </c>
      <c r="V401" s="10" t="str">
        <f>VLOOKUP(J401,'Offence Database'!$A$7:$C$1360,3, )</f>
        <v>-</v>
      </c>
      <c r="W401" s="10" t="str">
        <f>VLOOKUP(K401,'Offence Database'!$A$7:$C$1360,3, )</f>
        <v>-</v>
      </c>
      <c r="X401" s="10" t="str">
        <f>VLOOKUP(L401,'Offence Database'!$A$7:$C$1360,3, )</f>
        <v>-</v>
      </c>
      <c r="Y401" s="10" t="str">
        <f>VLOOKUP(M401,'Offence Database'!$A$7:$C$1360,3, )</f>
        <v>-</v>
      </c>
      <c r="Z401" s="10" t="str">
        <f>VLOOKUP(N401,'Offence Database'!$A$7:$C$1360,3, )</f>
        <v>-</v>
      </c>
      <c r="AA401" s="10" t="str">
        <f>VLOOKUP(O401,'Offence Database'!$A$7:$C$1360,3, )</f>
        <v>-</v>
      </c>
      <c r="AB401" s="10">
        <f t="shared" ref="AB401:AG401" si="822">IF(V401="Non-Bailable",$AB$1,$AC$1)</f>
        <v>0</v>
      </c>
      <c r="AC401" s="10">
        <f t="shared" si="822"/>
        <v>0</v>
      </c>
      <c r="AD401" s="10">
        <f t="shared" si="822"/>
        <v>0</v>
      </c>
      <c r="AE401" s="10">
        <f t="shared" si="822"/>
        <v>0</v>
      </c>
      <c r="AF401" s="10">
        <f t="shared" si="822"/>
        <v>0</v>
      </c>
      <c r="AG401" s="10">
        <f t="shared" si="822"/>
        <v>0</v>
      </c>
      <c r="AH401" s="10">
        <f t="shared" si="1"/>
        <v>0</v>
      </c>
      <c r="AI401" s="17" t="str">
        <f t="shared" si="2"/>
        <v>Bailable</v>
      </c>
      <c r="AJ401" s="10" t="str">
        <f>VLOOKUP(J401,'Offence Database'!$A$7:$D$1360,4, )</f>
        <v>-</v>
      </c>
      <c r="AK401" s="10" t="str">
        <f>VLOOKUP(K401,'Offence Database'!$A$7:$D$1360,4, )</f>
        <v>-</v>
      </c>
      <c r="AL401" s="10" t="str">
        <f>VLOOKUP(L401,'Offence Database'!$A$7:$D$1360,4, )</f>
        <v>-</v>
      </c>
      <c r="AM401" s="10" t="str">
        <f>VLOOKUP(M401,'Offence Database'!$A$7:$D$1360,4, )</f>
        <v>-</v>
      </c>
      <c r="AN401" s="10" t="str">
        <f>VLOOKUP(N401,'Offence Database'!$A$7:$D$1360,4, )</f>
        <v>-</v>
      </c>
      <c r="AO401" s="10" t="str">
        <f>VLOOKUP(O401,'Offence Database'!$A$7:$D$1360,4, )</f>
        <v>-</v>
      </c>
      <c r="AP401" s="10">
        <f t="shared" ref="AP401:AU401" si="823">IF(AJ401="Non-Compoundable",$AB$1,$AC$1)</f>
        <v>0</v>
      </c>
      <c r="AQ401" s="10">
        <f t="shared" si="823"/>
        <v>0</v>
      </c>
      <c r="AR401" s="10">
        <f t="shared" si="823"/>
        <v>0</v>
      </c>
      <c r="AS401" s="10">
        <f t="shared" si="823"/>
        <v>0</v>
      </c>
      <c r="AT401" s="10">
        <f t="shared" si="823"/>
        <v>0</v>
      </c>
      <c r="AU401" s="10">
        <f t="shared" si="823"/>
        <v>0</v>
      </c>
      <c r="AV401" s="10">
        <f t="shared" si="4"/>
        <v>0</v>
      </c>
      <c r="AW401" s="17" t="str">
        <f t="shared" si="5"/>
        <v>Compoundable</v>
      </c>
      <c r="AX401" s="24"/>
      <c r="AY401" s="26">
        <f t="shared" si="6"/>
        <v>2</v>
      </c>
      <c r="AZ401" s="27">
        <f t="shared" si="7"/>
        <v>60</v>
      </c>
      <c r="BA401" s="28">
        <f t="shared" si="8"/>
        <v>0</v>
      </c>
      <c r="BB401" s="28">
        <f t="shared" ca="1" si="9"/>
        <v>0</v>
      </c>
      <c r="BC401" s="29" t="str">
        <f t="shared" si="10"/>
        <v>YES</v>
      </c>
      <c r="BD401" s="10" t="str">
        <f t="shared" si="11"/>
        <v>YES</v>
      </c>
      <c r="BE401" s="29" t="str">
        <f t="shared" ca="1" si="12"/>
        <v>NO</v>
      </c>
      <c r="BF401" s="29" t="str">
        <f t="shared" ca="1" si="13"/>
        <v>YES</v>
      </c>
      <c r="BG401" s="29" t="str">
        <f t="shared" ca="1" si="14"/>
        <v>YES</v>
      </c>
      <c r="BH401" s="29" t="str">
        <f t="shared" ca="1" si="15"/>
        <v>YES</v>
      </c>
      <c r="BI401" s="10">
        <f t="shared" ca="1" si="16"/>
        <v>1</v>
      </c>
      <c r="BJ401" s="28">
        <f t="shared" si="17"/>
        <v>0</v>
      </c>
      <c r="BK401" s="30">
        <f t="shared" si="18"/>
        <v>0</v>
      </c>
      <c r="BL401" s="31">
        <f t="shared" ca="1" si="19"/>
        <v>-119.72328767123288</v>
      </c>
      <c r="BM401" s="28">
        <f t="shared" si="20"/>
        <v>0</v>
      </c>
      <c r="BN401" s="28">
        <f t="shared" si="21"/>
        <v>0</v>
      </c>
      <c r="BO401" s="30">
        <f t="shared" si="22"/>
        <v>0</v>
      </c>
      <c r="BP401" s="31">
        <f t="shared" ca="1" si="23"/>
        <v>-119.72328767123288</v>
      </c>
      <c r="BQ401" s="32">
        <f t="shared" ca="1" si="24"/>
        <v>119.72328767123288</v>
      </c>
      <c r="BR401" s="32"/>
    </row>
    <row r="402" spans="1:70" ht="12" customHeight="1" x14ac:dyDescent="0.25">
      <c r="A402" s="10">
        <f t="shared" si="25"/>
        <v>401</v>
      </c>
      <c r="B402" s="11"/>
      <c r="C402" s="12"/>
      <c r="D402" s="13"/>
      <c r="E402" s="13"/>
      <c r="F402" s="13"/>
      <c r="G402" s="14"/>
      <c r="H402" s="15"/>
      <c r="I402" s="27"/>
      <c r="J402" s="17"/>
      <c r="K402" s="17"/>
      <c r="L402" s="17"/>
      <c r="M402" s="17"/>
      <c r="N402" s="17"/>
      <c r="O402" s="17"/>
      <c r="P402" s="10" t="str">
        <f>VLOOKUP(J402,'Offence Database'!$A$7:$B$1360,2, )</f>
        <v>-</v>
      </c>
      <c r="Q402" s="10" t="str">
        <f>VLOOKUP(K402,'Offence Database'!$A$7:$B$1360,2, )</f>
        <v>-</v>
      </c>
      <c r="R402" s="10" t="str">
        <f>VLOOKUP(L402,'Offence Database'!$A$7:$B$1360,2, )</f>
        <v>-</v>
      </c>
      <c r="S402" s="10" t="str">
        <f>VLOOKUP(M402,'Offence Database'!$A$7:$B$1360,2, )</f>
        <v>-</v>
      </c>
      <c r="T402" s="10" t="str">
        <f>VLOOKUP(N402,'Offence Database'!$A$7:$B$1360,2, )</f>
        <v>-</v>
      </c>
      <c r="U402" s="10" t="str">
        <f>VLOOKUP(O402,'Offence Database'!$A$7:$B$1360,2, )</f>
        <v>-</v>
      </c>
      <c r="V402" s="10" t="str">
        <f>VLOOKUP(J402,'Offence Database'!$A$7:$C$1360,3, )</f>
        <v>-</v>
      </c>
      <c r="W402" s="10" t="str">
        <f>VLOOKUP(K402,'Offence Database'!$A$7:$C$1360,3, )</f>
        <v>-</v>
      </c>
      <c r="X402" s="10" t="str">
        <f>VLOOKUP(L402,'Offence Database'!$A$7:$C$1360,3, )</f>
        <v>-</v>
      </c>
      <c r="Y402" s="10" t="str">
        <f>VLOOKUP(M402,'Offence Database'!$A$7:$C$1360,3, )</f>
        <v>-</v>
      </c>
      <c r="Z402" s="10" t="str">
        <f>VLOOKUP(N402,'Offence Database'!$A$7:$C$1360,3, )</f>
        <v>-</v>
      </c>
      <c r="AA402" s="10" t="str">
        <f>VLOOKUP(O402,'Offence Database'!$A$7:$C$1360,3, )</f>
        <v>-</v>
      </c>
      <c r="AB402" s="10">
        <f t="shared" ref="AB402:AG402" si="824">IF(V402="Non-Bailable",$AB$1,$AC$1)</f>
        <v>0</v>
      </c>
      <c r="AC402" s="10">
        <f t="shared" si="824"/>
        <v>0</v>
      </c>
      <c r="AD402" s="10">
        <f t="shared" si="824"/>
        <v>0</v>
      </c>
      <c r="AE402" s="10">
        <f t="shared" si="824"/>
        <v>0</v>
      </c>
      <c r="AF402" s="10">
        <f t="shared" si="824"/>
        <v>0</v>
      </c>
      <c r="AG402" s="10">
        <f t="shared" si="824"/>
        <v>0</v>
      </c>
      <c r="AH402" s="10">
        <f t="shared" si="1"/>
        <v>0</v>
      </c>
      <c r="AI402" s="17" t="str">
        <f t="shared" si="2"/>
        <v>Bailable</v>
      </c>
      <c r="AJ402" s="10" t="str">
        <f>VLOOKUP(J402,'Offence Database'!$A$7:$D$1360,4, )</f>
        <v>-</v>
      </c>
      <c r="AK402" s="10" t="str">
        <f>VLOOKUP(K402,'Offence Database'!$A$7:$D$1360,4, )</f>
        <v>-</v>
      </c>
      <c r="AL402" s="10" t="str">
        <f>VLOOKUP(L402,'Offence Database'!$A$7:$D$1360,4, )</f>
        <v>-</v>
      </c>
      <c r="AM402" s="10" t="str">
        <f>VLOOKUP(M402,'Offence Database'!$A$7:$D$1360,4, )</f>
        <v>-</v>
      </c>
      <c r="AN402" s="10" t="str">
        <f>VLOOKUP(N402,'Offence Database'!$A$7:$D$1360,4, )</f>
        <v>-</v>
      </c>
      <c r="AO402" s="10" t="str">
        <f>VLOOKUP(O402,'Offence Database'!$A$7:$D$1360,4, )</f>
        <v>-</v>
      </c>
      <c r="AP402" s="10">
        <f t="shared" ref="AP402:AU402" si="825">IF(AJ402="Non-Compoundable",$AB$1,$AC$1)</f>
        <v>0</v>
      </c>
      <c r="AQ402" s="10">
        <f t="shared" si="825"/>
        <v>0</v>
      </c>
      <c r="AR402" s="10">
        <f t="shared" si="825"/>
        <v>0</v>
      </c>
      <c r="AS402" s="10">
        <f t="shared" si="825"/>
        <v>0</v>
      </c>
      <c r="AT402" s="10">
        <f t="shared" si="825"/>
        <v>0</v>
      </c>
      <c r="AU402" s="10">
        <f t="shared" si="825"/>
        <v>0</v>
      </c>
      <c r="AV402" s="10">
        <f t="shared" si="4"/>
        <v>0</v>
      </c>
      <c r="AW402" s="17" t="str">
        <f t="shared" si="5"/>
        <v>Compoundable</v>
      </c>
      <c r="AX402" s="24"/>
      <c r="AY402" s="26">
        <f t="shared" si="6"/>
        <v>2</v>
      </c>
      <c r="AZ402" s="27">
        <f t="shared" si="7"/>
        <v>60</v>
      </c>
      <c r="BA402" s="28">
        <f t="shared" si="8"/>
        <v>0</v>
      </c>
      <c r="BB402" s="28">
        <f t="shared" ca="1" si="9"/>
        <v>0</v>
      </c>
      <c r="BC402" s="29" t="str">
        <f t="shared" si="10"/>
        <v>YES</v>
      </c>
      <c r="BD402" s="10" t="str">
        <f t="shared" si="11"/>
        <v>YES</v>
      </c>
      <c r="BE402" s="29" t="str">
        <f t="shared" ca="1" si="12"/>
        <v>NO</v>
      </c>
      <c r="BF402" s="29" t="str">
        <f t="shared" ca="1" si="13"/>
        <v>YES</v>
      </c>
      <c r="BG402" s="29" t="str">
        <f t="shared" ca="1" si="14"/>
        <v>YES</v>
      </c>
      <c r="BH402" s="29" t="str">
        <f t="shared" ca="1" si="15"/>
        <v>YES</v>
      </c>
      <c r="BI402" s="10">
        <f t="shared" ca="1" si="16"/>
        <v>1</v>
      </c>
      <c r="BJ402" s="28">
        <f t="shared" si="17"/>
        <v>0</v>
      </c>
      <c r="BK402" s="30">
        <f t="shared" si="18"/>
        <v>0</v>
      </c>
      <c r="BL402" s="31">
        <f t="shared" ca="1" si="19"/>
        <v>-119.72328767123288</v>
      </c>
      <c r="BM402" s="28">
        <f t="shared" si="20"/>
        <v>0</v>
      </c>
      <c r="BN402" s="28">
        <f t="shared" si="21"/>
        <v>0</v>
      </c>
      <c r="BO402" s="30">
        <f t="shared" si="22"/>
        <v>0</v>
      </c>
      <c r="BP402" s="31">
        <f t="shared" ca="1" si="23"/>
        <v>-119.72328767123288</v>
      </c>
      <c r="BQ402" s="32">
        <f t="shared" ca="1" si="24"/>
        <v>119.72328767123288</v>
      </c>
      <c r="BR402" s="32"/>
    </row>
    <row r="403" spans="1:70" ht="12" customHeight="1" x14ac:dyDescent="0.25">
      <c r="A403" s="10">
        <f t="shared" si="25"/>
        <v>402</v>
      </c>
      <c r="B403" s="11"/>
      <c r="C403" s="12"/>
      <c r="D403" s="13"/>
      <c r="E403" s="13"/>
      <c r="F403" s="13"/>
      <c r="G403" s="14"/>
      <c r="H403" s="15"/>
      <c r="I403" s="27"/>
      <c r="J403" s="17"/>
      <c r="K403" s="17"/>
      <c r="L403" s="17"/>
      <c r="M403" s="17"/>
      <c r="N403" s="17"/>
      <c r="O403" s="17"/>
      <c r="P403" s="10" t="str">
        <f>VLOOKUP(J403,'Offence Database'!$A$7:$B$1360,2, )</f>
        <v>-</v>
      </c>
      <c r="Q403" s="10" t="str">
        <f>VLOOKUP(K403,'Offence Database'!$A$7:$B$1360,2, )</f>
        <v>-</v>
      </c>
      <c r="R403" s="10" t="str">
        <f>VLOOKUP(L403,'Offence Database'!$A$7:$B$1360,2, )</f>
        <v>-</v>
      </c>
      <c r="S403" s="10" t="str">
        <f>VLOOKUP(M403,'Offence Database'!$A$7:$B$1360,2, )</f>
        <v>-</v>
      </c>
      <c r="T403" s="10" t="str">
        <f>VLOOKUP(N403,'Offence Database'!$A$7:$B$1360,2, )</f>
        <v>-</v>
      </c>
      <c r="U403" s="10" t="str">
        <f>VLOOKUP(O403,'Offence Database'!$A$7:$B$1360,2, )</f>
        <v>-</v>
      </c>
      <c r="V403" s="10" t="str">
        <f>VLOOKUP(J403,'Offence Database'!$A$7:$C$1360,3, )</f>
        <v>-</v>
      </c>
      <c r="W403" s="10" t="str">
        <f>VLOOKUP(K403,'Offence Database'!$A$7:$C$1360,3, )</f>
        <v>-</v>
      </c>
      <c r="X403" s="10" t="str">
        <f>VLOOKUP(L403,'Offence Database'!$A$7:$C$1360,3, )</f>
        <v>-</v>
      </c>
      <c r="Y403" s="10" t="str">
        <f>VLOOKUP(M403,'Offence Database'!$A$7:$C$1360,3, )</f>
        <v>-</v>
      </c>
      <c r="Z403" s="10" t="str">
        <f>VLOOKUP(N403,'Offence Database'!$A$7:$C$1360,3, )</f>
        <v>-</v>
      </c>
      <c r="AA403" s="10" t="str">
        <f>VLOOKUP(O403,'Offence Database'!$A$7:$C$1360,3, )</f>
        <v>-</v>
      </c>
      <c r="AB403" s="10">
        <f t="shared" ref="AB403:AG403" si="826">IF(V403="Non-Bailable",$AB$1,$AC$1)</f>
        <v>0</v>
      </c>
      <c r="AC403" s="10">
        <f t="shared" si="826"/>
        <v>0</v>
      </c>
      <c r="AD403" s="10">
        <f t="shared" si="826"/>
        <v>0</v>
      </c>
      <c r="AE403" s="10">
        <f t="shared" si="826"/>
        <v>0</v>
      </c>
      <c r="AF403" s="10">
        <f t="shared" si="826"/>
        <v>0</v>
      </c>
      <c r="AG403" s="10">
        <f t="shared" si="826"/>
        <v>0</v>
      </c>
      <c r="AH403" s="10">
        <f t="shared" si="1"/>
        <v>0</v>
      </c>
      <c r="AI403" s="17" t="str">
        <f t="shared" si="2"/>
        <v>Bailable</v>
      </c>
      <c r="AJ403" s="10" t="str">
        <f>VLOOKUP(J403,'Offence Database'!$A$7:$D$1360,4, )</f>
        <v>-</v>
      </c>
      <c r="AK403" s="10" t="str">
        <f>VLOOKUP(K403,'Offence Database'!$A$7:$D$1360,4, )</f>
        <v>-</v>
      </c>
      <c r="AL403" s="10" t="str">
        <f>VLOOKUP(L403,'Offence Database'!$A$7:$D$1360,4, )</f>
        <v>-</v>
      </c>
      <c r="AM403" s="10" t="str">
        <f>VLOOKUP(M403,'Offence Database'!$A$7:$D$1360,4, )</f>
        <v>-</v>
      </c>
      <c r="AN403" s="10" t="str">
        <f>VLOOKUP(N403,'Offence Database'!$A$7:$D$1360,4, )</f>
        <v>-</v>
      </c>
      <c r="AO403" s="10" t="str">
        <f>VLOOKUP(O403,'Offence Database'!$A$7:$D$1360,4, )</f>
        <v>-</v>
      </c>
      <c r="AP403" s="10">
        <f t="shared" ref="AP403:AU403" si="827">IF(AJ403="Non-Compoundable",$AB$1,$AC$1)</f>
        <v>0</v>
      </c>
      <c r="AQ403" s="10">
        <f t="shared" si="827"/>
        <v>0</v>
      </c>
      <c r="AR403" s="10">
        <f t="shared" si="827"/>
        <v>0</v>
      </c>
      <c r="AS403" s="10">
        <f t="shared" si="827"/>
        <v>0</v>
      </c>
      <c r="AT403" s="10">
        <f t="shared" si="827"/>
        <v>0</v>
      </c>
      <c r="AU403" s="10">
        <f t="shared" si="827"/>
        <v>0</v>
      </c>
      <c r="AV403" s="10">
        <f t="shared" si="4"/>
        <v>0</v>
      </c>
      <c r="AW403" s="17" t="str">
        <f t="shared" si="5"/>
        <v>Compoundable</v>
      </c>
      <c r="AX403" s="24"/>
      <c r="AY403" s="26">
        <f t="shared" si="6"/>
        <v>2</v>
      </c>
      <c r="AZ403" s="27">
        <f t="shared" si="7"/>
        <v>60</v>
      </c>
      <c r="BA403" s="28">
        <f t="shared" si="8"/>
        <v>0</v>
      </c>
      <c r="BB403" s="28">
        <f t="shared" ca="1" si="9"/>
        <v>0</v>
      </c>
      <c r="BC403" s="29" t="str">
        <f t="shared" si="10"/>
        <v>YES</v>
      </c>
      <c r="BD403" s="10" t="str">
        <f t="shared" si="11"/>
        <v>YES</v>
      </c>
      <c r="BE403" s="29" t="str">
        <f t="shared" ca="1" si="12"/>
        <v>NO</v>
      </c>
      <c r="BF403" s="29" t="str">
        <f t="shared" ca="1" si="13"/>
        <v>YES</v>
      </c>
      <c r="BG403" s="29" t="str">
        <f t="shared" ca="1" si="14"/>
        <v>YES</v>
      </c>
      <c r="BH403" s="29" t="str">
        <f t="shared" ca="1" si="15"/>
        <v>YES</v>
      </c>
      <c r="BI403" s="10">
        <f t="shared" ca="1" si="16"/>
        <v>1</v>
      </c>
      <c r="BJ403" s="28">
        <f t="shared" si="17"/>
        <v>0</v>
      </c>
      <c r="BK403" s="30">
        <f t="shared" si="18"/>
        <v>0</v>
      </c>
      <c r="BL403" s="31">
        <f t="shared" ca="1" si="19"/>
        <v>-119.72328767123288</v>
      </c>
      <c r="BM403" s="28">
        <f t="shared" si="20"/>
        <v>0</v>
      </c>
      <c r="BN403" s="28">
        <f t="shared" si="21"/>
        <v>0</v>
      </c>
      <c r="BO403" s="30">
        <f t="shared" si="22"/>
        <v>0</v>
      </c>
      <c r="BP403" s="31">
        <f t="shared" ca="1" si="23"/>
        <v>-119.72328767123288</v>
      </c>
      <c r="BQ403" s="32">
        <f t="shared" ca="1" si="24"/>
        <v>119.72328767123288</v>
      </c>
      <c r="BR403" s="32"/>
    </row>
    <row r="404" spans="1:70" ht="12" customHeight="1" x14ac:dyDescent="0.25">
      <c r="A404" s="10">
        <f t="shared" si="25"/>
        <v>403</v>
      </c>
      <c r="B404" s="11"/>
      <c r="C404" s="12"/>
      <c r="D404" s="13"/>
      <c r="E404" s="13"/>
      <c r="F404" s="13"/>
      <c r="G404" s="14"/>
      <c r="H404" s="15"/>
      <c r="I404" s="27"/>
      <c r="J404" s="17"/>
      <c r="K404" s="17"/>
      <c r="L404" s="17"/>
      <c r="M404" s="17"/>
      <c r="N404" s="17"/>
      <c r="O404" s="17"/>
      <c r="P404" s="10" t="str">
        <f>VLOOKUP(J404,'Offence Database'!$A$7:$B$1360,2, )</f>
        <v>-</v>
      </c>
      <c r="Q404" s="10" t="str">
        <f>VLOOKUP(K404,'Offence Database'!$A$7:$B$1360,2, )</f>
        <v>-</v>
      </c>
      <c r="R404" s="10" t="str">
        <f>VLOOKUP(L404,'Offence Database'!$A$7:$B$1360,2, )</f>
        <v>-</v>
      </c>
      <c r="S404" s="10" t="str">
        <f>VLOOKUP(M404,'Offence Database'!$A$7:$B$1360,2, )</f>
        <v>-</v>
      </c>
      <c r="T404" s="10" t="str">
        <f>VLOOKUP(N404,'Offence Database'!$A$7:$B$1360,2, )</f>
        <v>-</v>
      </c>
      <c r="U404" s="10" t="str">
        <f>VLOOKUP(O404,'Offence Database'!$A$7:$B$1360,2, )</f>
        <v>-</v>
      </c>
      <c r="V404" s="10" t="str">
        <f>VLOOKUP(J404,'Offence Database'!$A$7:$C$1360,3, )</f>
        <v>-</v>
      </c>
      <c r="W404" s="10" t="str">
        <f>VLOOKUP(K404,'Offence Database'!$A$7:$C$1360,3, )</f>
        <v>-</v>
      </c>
      <c r="X404" s="10" t="str">
        <f>VLOOKUP(L404,'Offence Database'!$A$7:$C$1360,3, )</f>
        <v>-</v>
      </c>
      <c r="Y404" s="10" t="str">
        <f>VLOOKUP(M404,'Offence Database'!$A$7:$C$1360,3, )</f>
        <v>-</v>
      </c>
      <c r="Z404" s="10" t="str">
        <f>VLOOKUP(N404,'Offence Database'!$A$7:$C$1360,3, )</f>
        <v>-</v>
      </c>
      <c r="AA404" s="10" t="str">
        <f>VLOOKUP(O404,'Offence Database'!$A$7:$C$1360,3, )</f>
        <v>-</v>
      </c>
      <c r="AB404" s="10">
        <f t="shared" ref="AB404:AG404" si="828">IF(V404="Non-Bailable",$AB$1,$AC$1)</f>
        <v>0</v>
      </c>
      <c r="AC404" s="10">
        <f t="shared" si="828"/>
        <v>0</v>
      </c>
      <c r="AD404" s="10">
        <f t="shared" si="828"/>
        <v>0</v>
      </c>
      <c r="AE404" s="10">
        <f t="shared" si="828"/>
        <v>0</v>
      </c>
      <c r="AF404" s="10">
        <f t="shared" si="828"/>
        <v>0</v>
      </c>
      <c r="AG404" s="10">
        <f t="shared" si="828"/>
        <v>0</v>
      </c>
      <c r="AH404" s="10">
        <f t="shared" si="1"/>
        <v>0</v>
      </c>
      <c r="AI404" s="17" t="str">
        <f t="shared" si="2"/>
        <v>Bailable</v>
      </c>
      <c r="AJ404" s="10" t="str">
        <f>VLOOKUP(J404,'Offence Database'!$A$7:$D$1360,4, )</f>
        <v>-</v>
      </c>
      <c r="AK404" s="10" t="str">
        <f>VLOOKUP(K404,'Offence Database'!$A$7:$D$1360,4, )</f>
        <v>-</v>
      </c>
      <c r="AL404" s="10" t="str">
        <f>VLOOKUP(L404,'Offence Database'!$A$7:$D$1360,4, )</f>
        <v>-</v>
      </c>
      <c r="AM404" s="10" t="str">
        <f>VLOOKUP(M404,'Offence Database'!$A$7:$D$1360,4, )</f>
        <v>-</v>
      </c>
      <c r="AN404" s="10" t="str">
        <f>VLOOKUP(N404,'Offence Database'!$A$7:$D$1360,4, )</f>
        <v>-</v>
      </c>
      <c r="AO404" s="10" t="str">
        <f>VLOOKUP(O404,'Offence Database'!$A$7:$D$1360,4, )</f>
        <v>-</v>
      </c>
      <c r="AP404" s="10">
        <f t="shared" ref="AP404:AU404" si="829">IF(AJ404="Non-Compoundable",$AB$1,$AC$1)</f>
        <v>0</v>
      </c>
      <c r="AQ404" s="10">
        <f t="shared" si="829"/>
        <v>0</v>
      </c>
      <c r="AR404" s="10">
        <f t="shared" si="829"/>
        <v>0</v>
      </c>
      <c r="AS404" s="10">
        <f t="shared" si="829"/>
        <v>0</v>
      </c>
      <c r="AT404" s="10">
        <f t="shared" si="829"/>
        <v>0</v>
      </c>
      <c r="AU404" s="10">
        <f t="shared" si="829"/>
        <v>0</v>
      </c>
      <c r="AV404" s="10">
        <f t="shared" si="4"/>
        <v>0</v>
      </c>
      <c r="AW404" s="17" t="str">
        <f t="shared" si="5"/>
        <v>Compoundable</v>
      </c>
      <c r="AX404" s="24"/>
      <c r="AY404" s="26">
        <f t="shared" si="6"/>
        <v>2</v>
      </c>
      <c r="AZ404" s="27">
        <f t="shared" si="7"/>
        <v>60</v>
      </c>
      <c r="BA404" s="28">
        <f t="shared" si="8"/>
        <v>0</v>
      </c>
      <c r="BB404" s="28">
        <f t="shared" ca="1" si="9"/>
        <v>0</v>
      </c>
      <c r="BC404" s="29" t="str">
        <f t="shared" si="10"/>
        <v>YES</v>
      </c>
      <c r="BD404" s="10" t="str">
        <f t="shared" si="11"/>
        <v>YES</v>
      </c>
      <c r="BE404" s="29" t="str">
        <f t="shared" ca="1" si="12"/>
        <v>NO</v>
      </c>
      <c r="BF404" s="29" t="str">
        <f t="shared" ca="1" si="13"/>
        <v>YES</v>
      </c>
      <c r="BG404" s="29" t="str">
        <f t="shared" ca="1" si="14"/>
        <v>YES</v>
      </c>
      <c r="BH404" s="29" t="str">
        <f t="shared" ca="1" si="15"/>
        <v>YES</v>
      </c>
      <c r="BI404" s="10">
        <f t="shared" ca="1" si="16"/>
        <v>1</v>
      </c>
      <c r="BJ404" s="28">
        <f t="shared" si="17"/>
        <v>0</v>
      </c>
      <c r="BK404" s="30">
        <f t="shared" si="18"/>
        <v>0</v>
      </c>
      <c r="BL404" s="31">
        <f t="shared" ca="1" si="19"/>
        <v>-119.72328767123288</v>
      </c>
      <c r="BM404" s="28">
        <f t="shared" si="20"/>
        <v>0</v>
      </c>
      <c r="BN404" s="28">
        <f t="shared" si="21"/>
        <v>0</v>
      </c>
      <c r="BO404" s="30">
        <f t="shared" si="22"/>
        <v>0</v>
      </c>
      <c r="BP404" s="31">
        <f t="shared" ca="1" si="23"/>
        <v>-119.72328767123288</v>
      </c>
      <c r="BQ404" s="32">
        <f t="shared" ca="1" si="24"/>
        <v>119.72328767123288</v>
      </c>
      <c r="BR404" s="32"/>
    </row>
    <row r="405" spans="1:70" ht="12" customHeight="1" x14ac:dyDescent="0.25">
      <c r="A405" s="10">
        <f t="shared" si="25"/>
        <v>404</v>
      </c>
      <c r="B405" s="11"/>
      <c r="C405" s="12"/>
      <c r="D405" s="13"/>
      <c r="E405" s="13"/>
      <c r="F405" s="13"/>
      <c r="G405" s="14"/>
      <c r="H405" s="15"/>
      <c r="I405" s="27"/>
      <c r="J405" s="17"/>
      <c r="K405" s="17"/>
      <c r="L405" s="17"/>
      <c r="M405" s="17"/>
      <c r="N405" s="17"/>
      <c r="O405" s="17"/>
      <c r="P405" s="10" t="str">
        <f>VLOOKUP(J405,'Offence Database'!$A$7:$B$1360,2, )</f>
        <v>-</v>
      </c>
      <c r="Q405" s="10" t="str">
        <f>VLOOKUP(K405,'Offence Database'!$A$7:$B$1360,2, )</f>
        <v>-</v>
      </c>
      <c r="R405" s="10" t="str">
        <f>VLOOKUP(L405,'Offence Database'!$A$7:$B$1360,2, )</f>
        <v>-</v>
      </c>
      <c r="S405" s="10" t="str">
        <f>VLOOKUP(M405,'Offence Database'!$A$7:$B$1360,2, )</f>
        <v>-</v>
      </c>
      <c r="T405" s="10" t="str">
        <f>VLOOKUP(N405,'Offence Database'!$A$7:$B$1360,2, )</f>
        <v>-</v>
      </c>
      <c r="U405" s="10" t="str">
        <f>VLOOKUP(O405,'Offence Database'!$A$7:$B$1360,2, )</f>
        <v>-</v>
      </c>
      <c r="V405" s="10" t="str">
        <f>VLOOKUP(J405,'Offence Database'!$A$7:$C$1360,3, )</f>
        <v>-</v>
      </c>
      <c r="W405" s="10" t="str">
        <f>VLOOKUP(K405,'Offence Database'!$A$7:$C$1360,3, )</f>
        <v>-</v>
      </c>
      <c r="X405" s="10" t="str">
        <f>VLOOKUP(L405,'Offence Database'!$A$7:$C$1360,3, )</f>
        <v>-</v>
      </c>
      <c r="Y405" s="10" t="str">
        <f>VLOOKUP(M405,'Offence Database'!$A$7:$C$1360,3, )</f>
        <v>-</v>
      </c>
      <c r="Z405" s="10" t="str">
        <f>VLOOKUP(N405,'Offence Database'!$A$7:$C$1360,3, )</f>
        <v>-</v>
      </c>
      <c r="AA405" s="10" t="str">
        <f>VLOOKUP(O405,'Offence Database'!$A$7:$C$1360,3, )</f>
        <v>-</v>
      </c>
      <c r="AB405" s="10">
        <f t="shared" ref="AB405:AG405" si="830">IF(V405="Non-Bailable",$AB$1,$AC$1)</f>
        <v>0</v>
      </c>
      <c r="AC405" s="10">
        <f t="shared" si="830"/>
        <v>0</v>
      </c>
      <c r="AD405" s="10">
        <f t="shared" si="830"/>
        <v>0</v>
      </c>
      <c r="AE405" s="10">
        <f t="shared" si="830"/>
        <v>0</v>
      </c>
      <c r="AF405" s="10">
        <f t="shared" si="830"/>
        <v>0</v>
      </c>
      <c r="AG405" s="10">
        <f t="shared" si="830"/>
        <v>0</v>
      </c>
      <c r="AH405" s="10">
        <f t="shared" si="1"/>
        <v>0</v>
      </c>
      <c r="AI405" s="17" t="str">
        <f t="shared" si="2"/>
        <v>Bailable</v>
      </c>
      <c r="AJ405" s="10" t="str">
        <f>VLOOKUP(J405,'Offence Database'!$A$7:$D$1360,4, )</f>
        <v>-</v>
      </c>
      <c r="AK405" s="10" t="str">
        <f>VLOOKUP(K405,'Offence Database'!$A$7:$D$1360,4, )</f>
        <v>-</v>
      </c>
      <c r="AL405" s="10" t="str">
        <f>VLOOKUP(L405,'Offence Database'!$A$7:$D$1360,4, )</f>
        <v>-</v>
      </c>
      <c r="AM405" s="10" t="str">
        <f>VLOOKUP(M405,'Offence Database'!$A$7:$D$1360,4, )</f>
        <v>-</v>
      </c>
      <c r="AN405" s="10" t="str">
        <f>VLOOKUP(N405,'Offence Database'!$A$7:$D$1360,4, )</f>
        <v>-</v>
      </c>
      <c r="AO405" s="10" t="str">
        <f>VLOOKUP(O405,'Offence Database'!$A$7:$D$1360,4, )</f>
        <v>-</v>
      </c>
      <c r="AP405" s="10">
        <f t="shared" ref="AP405:AU405" si="831">IF(AJ405="Non-Compoundable",$AB$1,$AC$1)</f>
        <v>0</v>
      </c>
      <c r="AQ405" s="10">
        <f t="shared" si="831"/>
        <v>0</v>
      </c>
      <c r="AR405" s="10">
        <f t="shared" si="831"/>
        <v>0</v>
      </c>
      <c r="AS405" s="10">
        <f t="shared" si="831"/>
        <v>0</v>
      </c>
      <c r="AT405" s="10">
        <f t="shared" si="831"/>
        <v>0</v>
      </c>
      <c r="AU405" s="10">
        <f t="shared" si="831"/>
        <v>0</v>
      </c>
      <c r="AV405" s="10">
        <f t="shared" si="4"/>
        <v>0</v>
      </c>
      <c r="AW405" s="17" t="str">
        <f t="shared" si="5"/>
        <v>Compoundable</v>
      </c>
      <c r="AX405" s="24"/>
      <c r="AY405" s="26">
        <f t="shared" si="6"/>
        <v>2</v>
      </c>
      <c r="AZ405" s="27">
        <f t="shared" si="7"/>
        <v>60</v>
      </c>
      <c r="BA405" s="28">
        <f t="shared" si="8"/>
        <v>0</v>
      </c>
      <c r="BB405" s="28">
        <f t="shared" ca="1" si="9"/>
        <v>0</v>
      </c>
      <c r="BC405" s="29" t="str">
        <f t="shared" si="10"/>
        <v>YES</v>
      </c>
      <c r="BD405" s="10" t="str">
        <f t="shared" si="11"/>
        <v>YES</v>
      </c>
      <c r="BE405" s="29" t="str">
        <f t="shared" ca="1" si="12"/>
        <v>NO</v>
      </c>
      <c r="BF405" s="29" t="str">
        <f t="shared" ca="1" si="13"/>
        <v>YES</v>
      </c>
      <c r="BG405" s="29" t="str">
        <f t="shared" ca="1" si="14"/>
        <v>YES</v>
      </c>
      <c r="BH405" s="29" t="str">
        <f t="shared" ca="1" si="15"/>
        <v>YES</v>
      </c>
      <c r="BI405" s="10">
        <f t="shared" ca="1" si="16"/>
        <v>1</v>
      </c>
      <c r="BJ405" s="28">
        <f t="shared" si="17"/>
        <v>0</v>
      </c>
      <c r="BK405" s="30">
        <f t="shared" si="18"/>
        <v>0</v>
      </c>
      <c r="BL405" s="31">
        <f t="shared" ca="1" si="19"/>
        <v>-119.72328767123288</v>
      </c>
      <c r="BM405" s="28">
        <f t="shared" si="20"/>
        <v>0</v>
      </c>
      <c r="BN405" s="28">
        <f t="shared" si="21"/>
        <v>0</v>
      </c>
      <c r="BO405" s="30">
        <f t="shared" si="22"/>
        <v>0</v>
      </c>
      <c r="BP405" s="31">
        <f t="shared" ca="1" si="23"/>
        <v>-119.72328767123288</v>
      </c>
      <c r="BQ405" s="32">
        <f t="shared" ca="1" si="24"/>
        <v>119.72328767123288</v>
      </c>
      <c r="BR405" s="32"/>
    </row>
    <row r="406" spans="1:70" ht="12" customHeight="1" x14ac:dyDescent="0.25">
      <c r="A406" s="10">
        <f t="shared" si="25"/>
        <v>405</v>
      </c>
      <c r="B406" s="11"/>
      <c r="C406" s="12"/>
      <c r="D406" s="13"/>
      <c r="E406" s="13"/>
      <c r="F406" s="13"/>
      <c r="G406" s="14"/>
      <c r="H406" s="15"/>
      <c r="I406" s="27"/>
      <c r="J406" s="17"/>
      <c r="K406" s="17"/>
      <c r="L406" s="17"/>
      <c r="M406" s="17"/>
      <c r="N406" s="17"/>
      <c r="O406" s="17"/>
      <c r="P406" s="10" t="str">
        <f>VLOOKUP(J406,'Offence Database'!$A$7:$B$1360,2, )</f>
        <v>-</v>
      </c>
      <c r="Q406" s="10" t="str">
        <f>VLOOKUP(K406,'Offence Database'!$A$7:$B$1360,2, )</f>
        <v>-</v>
      </c>
      <c r="R406" s="10" t="str">
        <f>VLOOKUP(L406,'Offence Database'!$A$7:$B$1360,2, )</f>
        <v>-</v>
      </c>
      <c r="S406" s="10" t="str">
        <f>VLOOKUP(M406,'Offence Database'!$A$7:$B$1360,2, )</f>
        <v>-</v>
      </c>
      <c r="T406" s="10" t="str">
        <f>VLOOKUP(N406,'Offence Database'!$A$7:$B$1360,2, )</f>
        <v>-</v>
      </c>
      <c r="U406" s="10" t="str">
        <f>VLOOKUP(O406,'Offence Database'!$A$7:$B$1360,2, )</f>
        <v>-</v>
      </c>
      <c r="V406" s="10" t="str">
        <f>VLOOKUP(J406,'Offence Database'!$A$7:$C$1360,3, )</f>
        <v>-</v>
      </c>
      <c r="W406" s="10" t="str">
        <f>VLOOKUP(K406,'Offence Database'!$A$7:$C$1360,3, )</f>
        <v>-</v>
      </c>
      <c r="X406" s="10" t="str">
        <f>VLOOKUP(L406,'Offence Database'!$A$7:$C$1360,3, )</f>
        <v>-</v>
      </c>
      <c r="Y406" s="10" t="str">
        <f>VLOOKUP(M406,'Offence Database'!$A$7:$C$1360,3, )</f>
        <v>-</v>
      </c>
      <c r="Z406" s="10" t="str">
        <f>VLOOKUP(N406,'Offence Database'!$A$7:$C$1360,3, )</f>
        <v>-</v>
      </c>
      <c r="AA406" s="10" t="str">
        <f>VLOOKUP(O406,'Offence Database'!$A$7:$C$1360,3, )</f>
        <v>-</v>
      </c>
      <c r="AB406" s="10">
        <f t="shared" ref="AB406:AG406" si="832">IF(V406="Non-Bailable",$AB$1,$AC$1)</f>
        <v>0</v>
      </c>
      <c r="AC406" s="10">
        <f t="shared" si="832"/>
        <v>0</v>
      </c>
      <c r="AD406" s="10">
        <f t="shared" si="832"/>
        <v>0</v>
      </c>
      <c r="AE406" s="10">
        <f t="shared" si="832"/>
        <v>0</v>
      </c>
      <c r="AF406" s="10">
        <f t="shared" si="832"/>
        <v>0</v>
      </c>
      <c r="AG406" s="10">
        <f t="shared" si="832"/>
        <v>0</v>
      </c>
      <c r="AH406" s="10">
        <f t="shared" si="1"/>
        <v>0</v>
      </c>
      <c r="AI406" s="17" t="str">
        <f t="shared" si="2"/>
        <v>Bailable</v>
      </c>
      <c r="AJ406" s="10" t="str">
        <f>VLOOKUP(J406,'Offence Database'!$A$7:$D$1360,4, )</f>
        <v>-</v>
      </c>
      <c r="AK406" s="10" t="str">
        <f>VLOOKUP(K406,'Offence Database'!$A$7:$D$1360,4, )</f>
        <v>-</v>
      </c>
      <c r="AL406" s="10" t="str">
        <f>VLOOKUP(L406,'Offence Database'!$A$7:$D$1360,4, )</f>
        <v>-</v>
      </c>
      <c r="AM406" s="10" t="str">
        <f>VLOOKUP(M406,'Offence Database'!$A$7:$D$1360,4, )</f>
        <v>-</v>
      </c>
      <c r="AN406" s="10" t="str">
        <f>VLOOKUP(N406,'Offence Database'!$A$7:$D$1360,4, )</f>
        <v>-</v>
      </c>
      <c r="AO406" s="10" t="str">
        <f>VLOOKUP(O406,'Offence Database'!$A$7:$D$1360,4, )</f>
        <v>-</v>
      </c>
      <c r="AP406" s="10">
        <f t="shared" ref="AP406:AU406" si="833">IF(AJ406="Non-Compoundable",$AB$1,$AC$1)</f>
        <v>0</v>
      </c>
      <c r="AQ406" s="10">
        <f t="shared" si="833"/>
        <v>0</v>
      </c>
      <c r="AR406" s="10">
        <f t="shared" si="833"/>
        <v>0</v>
      </c>
      <c r="AS406" s="10">
        <f t="shared" si="833"/>
        <v>0</v>
      </c>
      <c r="AT406" s="10">
        <f t="shared" si="833"/>
        <v>0</v>
      </c>
      <c r="AU406" s="10">
        <f t="shared" si="833"/>
        <v>0</v>
      </c>
      <c r="AV406" s="10">
        <f t="shared" si="4"/>
        <v>0</v>
      </c>
      <c r="AW406" s="17" t="str">
        <f t="shared" si="5"/>
        <v>Compoundable</v>
      </c>
      <c r="AX406" s="24"/>
      <c r="AY406" s="26">
        <f t="shared" si="6"/>
        <v>2</v>
      </c>
      <c r="AZ406" s="27">
        <f t="shared" si="7"/>
        <v>60</v>
      </c>
      <c r="BA406" s="28">
        <f t="shared" si="8"/>
        <v>0</v>
      </c>
      <c r="BB406" s="28">
        <f t="shared" ca="1" si="9"/>
        <v>0</v>
      </c>
      <c r="BC406" s="29" t="str">
        <f t="shared" si="10"/>
        <v>YES</v>
      </c>
      <c r="BD406" s="10" t="str">
        <f t="shared" si="11"/>
        <v>YES</v>
      </c>
      <c r="BE406" s="29" t="str">
        <f t="shared" ca="1" si="12"/>
        <v>NO</v>
      </c>
      <c r="BF406" s="29" t="str">
        <f t="shared" ca="1" si="13"/>
        <v>YES</v>
      </c>
      <c r="BG406" s="29" t="str">
        <f t="shared" ca="1" si="14"/>
        <v>YES</v>
      </c>
      <c r="BH406" s="29" t="str">
        <f t="shared" ca="1" si="15"/>
        <v>YES</v>
      </c>
      <c r="BI406" s="10">
        <f t="shared" ca="1" si="16"/>
        <v>1</v>
      </c>
      <c r="BJ406" s="28">
        <f t="shared" si="17"/>
        <v>0</v>
      </c>
      <c r="BK406" s="30">
        <f t="shared" si="18"/>
        <v>0</v>
      </c>
      <c r="BL406" s="31">
        <f t="shared" ca="1" si="19"/>
        <v>-119.72328767123288</v>
      </c>
      <c r="BM406" s="28">
        <f t="shared" si="20"/>
        <v>0</v>
      </c>
      <c r="BN406" s="28">
        <f t="shared" si="21"/>
        <v>0</v>
      </c>
      <c r="BO406" s="30">
        <f t="shared" si="22"/>
        <v>0</v>
      </c>
      <c r="BP406" s="31">
        <f t="shared" ca="1" si="23"/>
        <v>-119.72328767123288</v>
      </c>
      <c r="BQ406" s="32">
        <f t="shared" ca="1" si="24"/>
        <v>119.72328767123288</v>
      </c>
      <c r="BR406" s="32"/>
    </row>
    <row r="407" spans="1:70" ht="12" customHeight="1" x14ac:dyDescent="0.25">
      <c r="A407" s="10">
        <f t="shared" si="25"/>
        <v>406</v>
      </c>
      <c r="B407" s="11"/>
      <c r="C407" s="12"/>
      <c r="D407" s="13"/>
      <c r="E407" s="13"/>
      <c r="F407" s="13"/>
      <c r="G407" s="14"/>
      <c r="H407" s="15"/>
      <c r="I407" s="27"/>
      <c r="J407" s="17"/>
      <c r="K407" s="17"/>
      <c r="L407" s="17"/>
      <c r="M407" s="17"/>
      <c r="N407" s="17"/>
      <c r="O407" s="17"/>
      <c r="P407" s="10" t="str">
        <f>VLOOKUP(J407,'Offence Database'!$A$7:$B$1360,2, )</f>
        <v>-</v>
      </c>
      <c r="Q407" s="10" t="str">
        <f>VLOOKUP(K407,'Offence Database'!$A$7:$B$1360,2, )</f>
        <v>-</v>
      </c>
      <c r="R407" s="10" t="str">
        <f>VLOOKUP(L407,'Offence Database'!$A$7:$B$1360,2, )</f>
        <v>-</v>
      </c>
      <c r="S407" s="10" t="str">
        <f>VLOOKUP(M407,'Offence Database'!$A$7:$B$1360,2, )</f>
        <v>-</v>
      </c>
      <c r="T407" s="10" t="str">
        <f>VLOOKUP(N407,'Offence Database'!$A$7:$B$1360,2, )</f>
        <v>-</v>
      </c>
      <c r="U407" s="10" t="str">
        <f>VLOOKUP(O407,'Offence Database'!$A$7:$B$1360,2, )</f>
        <v>-</v>
      </c>
      <c r="V407" s="10" t="str">
        <f>VLOOKUP(J407,'Offence Database'!$A$7:$C$1360,3, )</f>
        <v>-</v>
      </c>
      <c r="W407" s="10" t="str">
        <f>VLOOKUP(K407,'Offence Database'!$A$7:$C$1360,3, )</f>
        <v>-</v>
      </c>
      <c r="X407" s="10" t="str">
        <f>VLOOKUP(L407,'Offence Database'!$A$7:$C$1360,3, )</f>
        <v>-</v>
      </c>
      <c r="Y407" s="10" t="str">
        <f>VLOOKUP(M407,'Offence Database'!$A$7:$C$1360,3, )</f>
        <v>-</v>
      </c>
      <c r="Z407" s="10" t="str">
        <f>VLOOKUP(N407,'Offence Database'!$A$7:$C$1360,3, )</f>
        <v>-</v>
      </c>
      <c r="AA407" s="10" t="str">
        <f>VLOOKUP(O407,'Offence Database'!$A$7:$C$1360,3, )</f>
        <v>-</v>
      </c>
      <c r="AB407" s="10">
        <f t="shared" ref="AB407:AG407" si="834">IF(V407="Non-Bailable",$AB$1,$AC$1)</f>
        <v>0</v>
      </c>
      <c r="AC407" s="10">
        <f t="shared" si="834"/>
        <v>0</v>
      </c>
      <c r="AD407" s="10">
        <f t="shared" si="834"/>
        <v>0</v>
      </c>
      <c r="AE407" s="10">
        <f t="shared" si="834"/>
        <v>0</v>
      </c>
      <c r="AF407" s="10">
        <f t="shared" si="834"/>
        <v>0</v>
      </c>
      <c r="AG407" s="10">
        <f t="shared" si="834"/>
        <v>0</v>
      </c>
      <c r="AH407" s="10">
        <f t="shared" si="1"/>
        <v>0</v>
      </c>
      <c r="AI407" s="17" t="str">
        <f t="shared" si="2"/>
        <v>Bailable</v>
      </c>
      <c r="AJ407" s="10" t="str">
        <f>VLOOKUP(J407,'Offence Database'!$A$7:$D$1360,4, )</f>
        <v>-</v>
      </c>
      <c r="AK407" s="10" t="str">
        <f>VLOOKUP(K407,'Offence Database'!$A$7:$D$1360,4, )</f>
        <v>-</v>
      </c>
      <c r="AL407" s="10" t="str">
        <f>VLOOKUP(L407,'Offence Database'!$A$7:$D$1360,4, )</f>
        <v>-</v>
      </c>
      <c r="AM407" s="10" t="str">
        <f>VLOOKUP(M407,'Offence Database'!$A$7:$D$1360,4, )</f>
        <v>-</v>
      </c>
      <c r="AN407" s="10" t="str">
        <f>VLOOKUP(N407,'Offence Database'!$A$7:$D$1360,4, )</f>
        <v>-</v>
      </c>
      <c r="AO407" s="10" t="str">
        <f>VLOOKUP(O407,'Offence Database'!$A$7:$D$1360,4, )</f>
        <v>-</v>
      </c>
      <c r="AP407" s="10">
        <f t="shared" ref="AP407:AU407" si="835">IF(AJ407="Non-Compoundable",$AB$1,$AC$1)</f>
        <v>0</v>
      </c>
      <c r="AQ407" s="10">
        <f t="shared" si="835"/>
        <v>0</v>
      </c>
      <c r="AR407" s="10">
        <f t="shared" si="835"/>
        <v>0</v>
      </c>
      <c r="AS407" s="10">
        <f t="shared" si="835"/>
        <v>0</v>
      </c>
      <c r="AT407" s="10">
        <f t="shared" si="835"/>
        <v>0</v>
      </c>
      <c r="AU407" s="10">
        <f t="shared" si="835"/>
        <v>0</v>
      </c>
      <c r="AV407" s="10">
        <f t="shared" si="4"/>
        <v>0</v>
      </c>
      <c r="AW407" s="17" t="str">
        <f t="shared" si="5"/>
        <v>Compoundable</v>
      </c>
      <c r="AX407" s="24"/>
      <c r="AY407" s="26">
        <f t="shared" si="6"/>
        <v>2</v>
      </c>
      <c r="AZ407" s="27">
        <f t="shared" si="7"/>
        <v>60</v>
      </c>
      <c r="BA407" s="28">
        <f t="shared" si="8"/>
        <v>0</v>
      </c>
      <c r="BB407" s="28">
        <f t="shared" ca="1" si="9"/>
        <v>0</v>
      </c>
      <c r="BC407" s="29" t="str">
        <f t="shared" si="10"/>
        <v>YES</v>
      </c>
      <c r="BD407" s="10" t="str">
        <f t="shared" si="11"/>
        <v>YES</v>
      </c>
      <c r="BE407" s="29" t="str">
        <f t="shared" ca="1" si="12"/>
        <v>NO</v>
      </c>
      <c r="BF407" s="29" t="str">
        <f t="shared" ca="1" si="13"/>
        <v>YES</v>
      </c>
      <c r="BG407" s="29" t="str">
        <f t="shared" ca="1" si="14"/>
        <v>YES</v>
      </c>
      <c r="BH407" s="29" t="str">
        <f t="shared" ca="1" si="15"/>
        <v>YES</v>
      </c>
      <c r="BI407" s="10">
        <f t="shared" ca="1" si="16"/>
        <v>1</v>
      </c>
      <c r="BJ407" s="28">
        <f t="shared" si="17"/>
        <v>0</v>
      </c>
      <c r="BK407" s="30">
        <f t="shared" si="18"/>
        <v>0</v>
      </c>
      <c r="BL407" s="31">
        <f t="shared" ca="1" si="19"/>
        <v>-119.72328767123288</v>
      </c>
      <c r="BM407" s="28">
        <f t="shared" si="20"/>
        <v>0</v>
      </c>
      <c r="BN407" s="28">
        <f t="shared" si="21"/>
        <v>0</v>
      </c>
      <c r="BO407" s="30">
        <f t="shared" si="22"/>
        <v>0</v>
      </c>
      <c r="BP407" s="31">
        <f t="shared" ca="1" si="23"/>
        <v>-119.72328767123288</v>
      </c>
      <c r="BQ407" s="32">
        <f t="shared" ca="1" si="24"/>
        <v>119.72328767123288</v>
      </c>
      <c r="BR407" s="32"/>
    </row>
    <row r="408" spans="1:70" ht="12" customHeight="1" x14ac:dyDescent="0.25">
      <c r="A408" s="10">
        <f t="shared" si="25"/>
        <v>407</v>
      </c>
      <c r="B408" s="11"/>
      <c r="C408" s="12"/>
      <c r="D408" s="13"/>
      <c r="E408" s="13"/>
      <c r="F408" s="13"/>
      <c r="G408" s="14"/>
      <c r="H408" s="15"/>
      <c r="I408" s="27"/>
      <c r="J408" s="17"/>
      <c r="K408" s="17"/>
      <c r="L408" s="17"/>
      <c r="M408" s="17"/>
      <c r="N408" s="17"/>
      <c r="O408" s="17"/>
      <c r="P408" s="10" t="str">
        <f>VLOOKUP(J408,'Offence Database'!$A$7:$B$1360,2, )</f>
        <v>-</v>
      </c>
      <c r="Q408" s="10" t="str">
        <f>VLOOKUP(K408,'Offence Database'!$A$7:$B$1360,2, )</f>
        <v>-</v>
      </c>
      <c r="R408" s="10" t="str">
        <f>VLOOKUP(L408,'Offence Database'!$A$7:$B$1360,2, )</f>
        <v>-</v>
      </c>
      <c r="S408" s="10" t="str">
        <f>VLOOKUP(M408,'Offence Database'!$A$7:$B$1360,2, )</f>
        <v>-</v>
      </c>
      <c r="T408" s="10" t="str">
        <f>VLOOKUP(N408,'Offence Database'!$A$7:$B$1360,2, )</f>
        <v>-</v>
      </c>
      <c r="U408" s="10" t="str">
        <f>VLOOKUP(O408,'Offence Database'!$A$7:$B$1360,2, )</f>
        <v>-</v>
      </c>
      <c r="V408" s="10" t="str">
        <f>VLOOKUP(J408,'Offence Database'!$A$7:$C$1360,3, )</f>
        <v>-</v>
      </c>
      <c r="W408" s="10" t="str">
        <f>VLOOKUP(K408,'Offence Database'!$A$7:$C$1360,3, )</f>
        <v>-</v>
      </c>
      <c r="X408" s="10" t="str">
        <f>VLOOKUP(L408,'Offence Database'!$A$7:$C$1360,3, )</f>
        <v>-</v>
      </c>
      <c r="Y408" s="10" t="str">
        <f>VLOOKUP(M408,'Offence Database'!$A$7:$C$1360,3, )</f>
        <v>-</v>
      </c>
      <c r="Z408" s="10" t="str">
        <f>VLOOKUP(N408,'Offence Database'!$A$7:$C$1360,3, )</f>
        <v>-</v>
      </c>
      <c r="AA408" s="10" t="str">
        <f>VLOOKUP(O408,'Offence Database'!$A$7:$C$1360,3, )</f>
        <v>-</v>
      </c>
      <c r="AB408" s="10">
        <f t="shared" ref="AB408:AG408" si="836">IF(V408="Non-Bailable",$AB$1,$AC$1)</f>
        <v>0</v>
      </c>
      <c r="AC408" s="10">
        <f t="shared" si="836"/>
        <v>0</v>
      </c>
      <c r="AD408" s="10">
        <f t="shared" si="836"/>
        <v>0</v>
      </c>
      <c r="AE408" s="10">
        <f t="shared" si="836"/>
        <v>0</v>
      </c>
      <c r="AF408" s="10">
        <f t="shared" si="836"/>
        <v>0</v>
      </c>
      <c r="AG408" s="10">
        <f t="shared" si="836"/>
        <v>0</v>
      </c>
      <c r="AH408" s="10">
        <f t="shared" si="1"/>
        <v>0</v>
      </c>
      <c r="AI408" s="17" t="str">
        <f t="shared" si="2"/>
        <v>Bailable</v>
      </c>
      <c r="AJ408" s="10" t="str">
        <f>VLOOKUP(J408,'Offence Database'!$A$7:$D$1360,4, )</f>
        <v>-</v>
      </c>
      <c r="AK408" s="10" t="str">
        <f>VLOOKUP(K408,'Offence Database'!$A$7:$D$1360,4, )</f>
        <v>-</v>
      </c>
      <c r="AL408" s="10" t="str">
        <f>VLOOKUP(L408,'Offence Database'!$A$7:$D$1360,4, )</f>
        <v>-</v>
      </c>
      <c r="AM408" s="10" t="str">
        <f>VLOOKUP(M408,'Offence Database'!$A$7:$D$1360,4, )</f>
        <v>-</v>
      </c>
      <c r="AN408" s="10" t="str">
        <f>VLOOKUP(N408,'Offence Database'!$A$7:$D$1360,4, )</f>
        <v>-</v>
      </c>
      <c r="AO408" s="10" t="str">
        <f>VLOOKUP(O408,'Offence Database'!$A$7:$D$1360,4, )</f>
        <v>-</v>
      </c>
      <c r="AP408" s="10">
        <f t="shared" ref="AP408:AU408" si="837">IF(AJ408="Non-Compoundable",$AB$1,$AC$1)</f>
        <v>0</v>
      </c>
      <c r="AQ408" s="10">
        <f t="shared" si="837"/>
        <v>0</v>
      </c>
      <c r="AR408" s="10">
        <f t="shared" si="837"/>
        <v>0</v>
      </c>
      <c r="AS408" s="10">
        <f t="shared" si="837"/>
        <v>0</v>
      </c>
      <c r="AT408" s="10">
        <f t="shared" si="837"/>
        <v>0</v>
      </c>
      <c r="AU408" s="10">
        <f t="shared" si="837"/>
        <v>0</v>
      </c>
      <c r="AV408" s="10">
        <f t="shared" si="4"/>
        <v>0</v>
      </c>
      <c r="AW408" s="17" t="str">
        <f t="shared" si="5"/>
        <v>Compoundable</v>
      </c>
      <c r="AX408" s="24"/>
      <c r="AY408" s="26">
        <f t="shared" si="6"/>
        <v>2</v>
      </c>
      <c r="AZ408" s="27">
        <f t="shared" si="7"/>
        <v>60</v>
      </c>
      <c r="BA408" s="28">
        <f t="shared" si="8"/>
        <v>0</v>
      </c>
      <c r="BB408" s="28">
        <f t="shared" ca="1" si="9"/>
        <v>0</v>
      </c>
      <c r="BC408" s="29" t="str">
        <f t="shared" si="10"/>
        <v>YES</v>
      </c>
      <c r="BD408" s="10" t="str">
        <f t="shared" si="11"/>
        <v>YES</v>
      </c>
      <c r="BE408" s="29" t="str">
        <f t="shared" ca="1" si="12"/>
        <v>NO</v>
      </c>
      <c r="BF408" s="29" t="str">
        <f t="shared" ca="1" si="13"/>
        <v>YES</v>
      </c>
      <c r="BG408" s="29" t="str">
        <f t="shared" ca="1" si="14"/>
        <v>YES</v>
      </c>
      <c r="BH408" s="29" t="str">
        <f t="shared" ca="1" si="15"/>
        <v>YES</v>
      </c>
      <c r="BI408" s="10">
        <f t="shared" ca="1" si="16"/>
        <v>1</v>
      </c>
      <c r="BJ408" s="28">
        <f t="shared" si="17"/>
        <v>0</v>
      </c>
      <c r="BK408" s="30">
        <f t="shared" si="18"/>
        <v>0</v>
      </c>
      <c r="BL408" s="31">
        <f t="shared" ca="1" si="19"/>
        <v>-119.72328767123288</v>
      </c>
      <c r="BM408" s="28">
        <f t="shared" si="20"/>
        <v>0</v>
      </c>
      <c r="BN408" s="28">
        <f t="shared" si="21"/>
        <v>0</v>
      </c>
      <c r="BO408" s="30">
        <f t="shared" si="22"/>
        <v>0</v>
      </c>
      <c r="BP408" s="31">
        <f t="shared" ca="1" si="23"/>
        <v>-119.72328767123288</v>
      </c>
      <c r="BQ408" s="32">
        <f t="shared" ca="1" si="24"/>
        <v>119.72328767123288</v>
      </c>
      <c r="BR408" s="32"/>
    </row>
    <row r="409" spans="1:70" ht="12" customHeight="1" x14ac:dyDescent="0.25">
      <c r="A409" s="10">
        <f t="shared" si="25"/>
        <v>408</v>
      </c>
      <c r="B409" s="11"/>
      <c r="C409" s="12"/>
      <c r="D409" s="13"/>
      <c r="E409" s="13"/>
      <c r="F409" s="13"/>
      <c r="G409" s="14"/>
      <c r="H409" s="15"/>
      <c r="I409" s="27"/>
      <c r="J409" s="17"/>
      <c r="K409" s="17"/>
      <c r="L409" s="17"/>
      <c r="M409" s="17"/>
      <c r="N409" s="17"/>
      <c r="O409" s="17"/>
      <c r="P409" s="10" t="str">
        <f>VLOOKUP(J409,'Offence Database'!$A$7:$B$1360,2, )</f>
        <v>-</v>
      </c>
      <c r="Q409" s="10" t="str">
        <f>VLOOKUP(K409,'Offence Database'!$A$7:$B$1360,2, )</f>
        <v>-</v>
      </c>
      <c r="R409" s="10" t="str">
        <f>VLOOKUP(L409,'Offence Database'!$A$7:$B$1360,2, )</f>
        <v>-</v>
      </c>
      <c r="S409" s="10" t="str">
        <f>VLOOKUP(M409,'Offence Database'!$A$7:$B$1360,2, )</f>
        <v>-</v>
      </c>
      <c r="T409" s="10" t="str">
        <f>VLOOKUP(N409,'Offence Database'!$A$7:$B$1360,2, )</f>
        <v>-</v>
      </c>
      <c r="U409" s="10" t="str">
        <f>VLOOKUP(O409,'Offence Database'!$A$7:$B$1360,2, )</f>
        <v>-</v>
      </c>
      <c r="V409" s="10" t="str">
        <f>VLOOKUP(J409,'Offence Database'!$A$7:$C$1360,3, )</f>
        <v>-</v>
      </c>
      <c r="W409" s="10" t="str">
        <f>VLOOKUP(K409,'Offence Database'!$A$7:$C$1360,3, )</f>
        <v>-</v>
      </c>
      <c r="X409" s="10" t="str">
        <f>VLOOKUP(L409,'Offence Database'!$A$7:$C$1360,3, )</f>
        <v>-</v>
      </c>
      <c r="Y409" s="10" t="str">
        <f>VLOOKUP(M409,'Offence Database'!$A$7:$C$1360,3, )</f>
        <v>-</v>
      </c>
      <c r="Z409" s="10" t="str">
        <f>VLOOKUP(N409,'Offence Database'!$A$7:$C$1360,3, )</f>
        <v>-</v>
      </c>
      <c r="AA409" s="10" t="str">
        <f>VLOOKUP(O409,'Offence Database'!$A$7:$C$1360,3, )</f>
        <v>-</v>
      </c>
      <c r="AB409" s="10">
        <f t="shared" ref="AB409:AG409" si="838">IF(V409="Non-Bailable",$AB$1,$AC$1)</f>
        <v>0</v>
      </c>
      <c r="AC409" s="10">
        <f t="shared" si="838"/>
        <v>0</v>
      </c>
      <c r="AD409" s="10">
        <f t="shared" si="838"/>
        <v>0</v>
      </c>
      <c r="AE409" s="10">
        <f t="shared" si="838"/>
        <v>0</v>
      </c>
      <c r="AF409" s="10">
        <f t="shared" si="838"/>
        <v>0</v>
      </c>
      <c r="AG409" s="10">
        <f t="shared" si="838"/>
        <v>0</v>
      </c>
      <c r="AH409" s="10">
        <f t="shared" si="1"/>
        <v>0</v>
      </c>
      <c r="AI409" s="17" t="str">
        <f t="shared" si="2"/>
        <v>Bailable</v>
      </c>
      <c r="AJ409" s="10" t="str">
        <f>VLOOKUP(J409,'Offence Database'!$A$7:$D$1360,4, )</f>
        <v>-</v>
      </c>
      <c r="AK409" s="10" t="str">
        <f>VLOOKUP(K409,'Offence Database'!$A$7:$D$1360,4, )</f>
        <v>-</v>
      </c>
      <c r="AL409" s="10" t="str">
        <f>VLOOKUP(L409,'Offence Database'!$A$7:$D$1360,4, )</f>
        <v>-</v>
      </c>
      <c r="AM409" s="10" t="str">
        <f>VLOOKUP(M409,'Offence Database'!$A$7:$D$1360,4, )</f>
        <v>-</v>
      </c>
      <c r="AN409" s="10" t="str">
        <f>VLOOKUP(N409,'Offence Database'!$A$7:$D$1360,4, )</f>
        <v>-</v>
      </c>
      <c r="AO409" s="10" t="str">
        <f>VLOOKUP(O409,'Offence Database'!$A$7:$D$1360,4, )</f>
        <v>-</v>
      </c>
      <c r="AP409" s="10">
        <f t="shared" ref="AP409:AU409" si="839">IF(AJ409="Non-Compoundable",$AB$1,$AC$1)</f>
        <v>0</v>
      </c>
      <c r="AQ409" s="10">
        <f t="shared" si="839"/>
        <v>0</v>
      </c>
      <c r="AR409" s="10">
        <f t="shared" si="839"/>
        <v>0</v>
      </c>
      <c r="AS409" s="10">
        <f t="shared" si="839"/>
        <v>0</v>
      </c>
      <c r="AT409" s="10">
        <f t="shared" si="839"/>
        <v>0</v>
      </c>
      <c r="AU409" s="10">
        <f t="shared" si="839"/>
        <v>0</v>
      </c>
      <c r="AV409" s="10">
        <f t="shared" si="4"/>
        <v>0</v>
      </c>
      <c r="AW409" s="17" t="str">
        <f t="shared" si="5"/>
        <v>Compoundable</v>
      </c>
      <c r="AX409" s="24"/>
      <c r="AY409" s="26">
        <f t="shared" si="6"/>
        <v>2</v>
      </c>
      <c r="AZ409" s="27">
        <f t="shared" si="7"/>
        <v>60</v>
      </c>
      <c r="BA409" s="28">
        <f t="shared" si="8"/>
        <v>0</v>
      </c>
      <c r="BB409" s="28">
        <f t="shared" ca="1" si="9"/>
        <v>0</v>
      </c>
      <c r="BC409" s="29" t="str">
        <f t="shared" si="10"/>
        <v>YES</v>
      </c>
      <c r="BD409" s="10" t="str">
        <f t="shared" si="11"/>
        <v>YES</v>
      </c>
      <c r="BE409" s="29" t="str">
        <f t="shared" ca="1" si="12"/>
        <v>NO</v>
      </c>
      <c r="BF409" s="29" t="str">
        <f t="shared" ca="1" si="13"/>
        <v>YES</v>
      </c>
      <c r="BG409" s="29" t="str">
        <f t="shared" ca="1" si="14"/>
        <v>YES</v>
      </c>
      <c r="BH409" s="29" t="str">
        <f t="shared" ca="1" si="15"/>
        <v>YES</v>
      </c>
      <c r="BI409" s="10">
        <f t="shared" ca="1" si="16"/>
        <v>1</v>
      </c>
      <c r="BJ409" s="28">
        <f t="shared" si="17"/>
        <v>0</v>
      </c>
      <c r="BK409" s="30">
        <f t="shared" si="18"/>
        <v>0</v>
      </c>
      <c r="BL409" s="31">
        <f t="shared" ca="1" si="19"/>
        <v>-119.72328767123288</v>
      </c>
      <c r="BM409" s="28">
        <f t="shared" si="20"/>
        <v>0</v>
      </c>
      <c r="BN409" s="28">
        <f t="shared" si="21"/>
        <v>0</v>
      </c>
      <c r="BO409" s="30">
        <f t="shared" si="22"/>
        <v>0</v>
      </c>
      <c r="BP409" s="31">
        <f t="shared" ca="1" si="23"/>
        <v>-119.72328767123288</v>
      </c>
      <c r="BQ409" s="32">
        <f t="shared" ca="1" si="24"/>
        <v>119.72328767123288</v>
      </c>
      <c r="BR409" s="32"/>
    </row>
    <row r="410" spans="1:70" ht="12" customHeight="1" x14ac:dyDescent="0.25">
      <c r="A410" s="10">
        <f t="shared" si="25"/>
        <v>409</v>
      </c>
      <c r="B410" s="11"/>
      <c r="C410" s="12"/>
      <c r="D410" s="13"/>
      <c r="E410" s="13"/>
      <c r="F410" s="13"/>
      <c r="G410" s="14"/>
      <c r="H410" s="15"/>
      <c r="I410" s="27"/>
      <c r="J410" s="17"/>
      <c r="K410" s="17"/>
      <c r="L410" s="17"/>
      <c r="M410" s="17"/>
      <c r="N410" s="17"/>
      <c r="O410" s="17"/>
      <c r="P410" s="10" t="str">
        <f>VLOOKUP(J410,'Offence Database'!$A$7:$B$1360,2, )</f>
        <v>-</v>
      </c>
      <c r="Q410" s="10" t="str">
        <f>VLOOKUP(K410,'Offence Database'!$A$7:$B$1360,2, )</f>
        <v>-</v>
      </c>
      <c r="R410" s="10" t="str">
        <f>VLOOKUP(L410,'Offence Database'!$A$7:$B$1360,2, )</f>
        <v>-</v>
      </c>
      <c r="S410" s="10" t="str">
        <f>VLOOKUP(M410,'Offence Database'!$A$7:$B$1360,2, )</f>
        <v>-</v>
      </c>
      <c r="T410" s="10" t="str">
        <f>VLOOKUP(N410,'Offence Database'!$A$7:$B$1360,2, )</f>
        <v>-</v>
      </c>
      <c r="U410" s="10" t="str">
        <f>VLOOKUP(O410,'Offence Database'!$A$7:$B$1360,2, )</f>
        <v>-</v>
      </c>
      <c r="V410" s="10" t="str">
        <f>VLOOKUP(J410,'Offence Database'!$A$7:$C$1360,3, )</f>
        <v>-</v>
      </c>
      <c r="W410" s="10" t="str">
        <f>VLOOKUP(K410,'Offence Database'!$A$7:$C$1360,3, )</f>
        <v>-</v>
      </c>
      <c r="X410" s="10" t="str">
        <f>VLOOKUP(L410,'Offence Database'!$A$7:$C$1360,3, )</f>
        <v>-</v>
      </c>
      <c r="Y410" s="10" t="str">
        <f>VLOOKUP(M410,'Offence Database'!$A$7:$C$1360,3, )</f>
        <v>-</v>
      </c>
      <c r="Z410" s="10" t="str">
        <f>VLOOKUP(N410,'Offence Database'!$A$7:$C$1360,3, )</f>
        <v>-</v>
      </c>
      <c r="AA410" s="10" t="str">
        <f>VLOOKUP(O410,'Offence Database'!$A$7:$C$1360,3, )</f>
        <v>-</v>
      </c>
      <c r="AB410" s="10">
        <f t="shared" ref="AB410:AG410" si="840">IF(V410="Non-Bailable",$AB$1,$AC$1)</f>
        <v>0</v>
      </c>
      <c r="AC410" s="10">
        <f t="shared" si="840"/>
        <v>0</v>
      </c>
      <c r="AD410" s="10">
        <f t="shared" si="840"/>
        <v>0</v>
      </c>
      <c r="AE410" s="10">
        <f t="shared" si="840"/>
        <v>0</v>
      </c>
      <c r="AF410" s="10">
        <f t="shared" si="840"/>
        <v>0</v>
      </c>
      <c r="AG410" s="10">
        <f t="shared" si="840"/>
        <v>0</v>
      </c>
      <c r="AH410" s="10">
        <f t="shared" si="1"/>
        <v>0</v>
      </c>
      <c r="AI410" s="17" t="str">
        <f t="shared" si="2"/>
        <v>Bailable</v>
      </c>
      <c r="AJ410" s="10" t="str">
        <f>VLOOKUP(J410,'Offence Database'!$A$7:$D$1360,4, )</f>
        <v>-</v>
      </c>
      <c r="AK410" s="10" t="str">
        <f>VLOOKUP(K410,'Offence Database'!$A$7:$D$1360,4, )</f>
        <v>-</v>
      </c>
      <c r="AL410" s="10" t="str">
        <f>VLOOKUP(L410,'Offence Database'!$A$7:$D$1360,4, )</f>
        <v>-</v>
      </c>
      <c r="AM410" s="10" t="str">
        <f>VLOOKUP(M410,'Offence Database'!$A$7:$D$1360,4, )</f>
        <v>-</v>
      </c>
      <c r="AN410" s="10" t="str">
        <f>VLOOKUP(N410,'Offence Database'!$A$7:$D$1360,4, )</f>
        <v>-</v>
      </c>
      <c r="AO410" s="10" t="str">
        <f>VLOOKUP(O410,'Offence Database'!$A$7:$D$1360,4, )</f>
        <v>-</v>
      </c>
      <c r="AP410" s="10">
        <f t="shared" ref="AP410:AU410" si="841">IF(AJ410="Non-Compoundable",$AB$1,$AC$1)</f>
        <v>0</v>
      </c>
      <c r="AQ410" s="10">
        <f t="shared" si="841"/>
        <v>0</v>
      </c>
      <c r="AR410" s="10">
        <f t="shared" si="841"/>
        <v>0</v>
      </c>
      <c r="AS410" s="10">
        <f t="shared" si="841"/>
        <v>0</v>
      </c>
      <c r="AT410" s="10">
        <f t="shared" si="841"/>
        <v>0</v>
      </c>
      <c r="AU410" s="10">
        <f t="shared" si="841"/>
        <v>0</v>
      </c>
      <c r="AV410" s="10">
        <f t="shared" si="4"/>
        <v>0</v>
      </c>
      <c r="AW410" s="17" t="str">
        <f t="shared" si="5"/>
        <v>Compoundable</v>
      </c>
      <c r="AX410" s="24"/>
      <c r="AY410" s="26">
        <f t="shared" si="6"/>
        <v>2</v>
      </c>
      <c r="AZ410" s="27">
        <f t="shared" si="7"/>
        <v>60</v>
      </c>
      <c r="BA410" s="28">
        <f t="shared" si="8"/>
        <v>0</v>
      </c>
      <c r="BB410" s="28">
        <f t="shared" ca="1" si="9"/>
        <v>0</v>
      </c>
      <c r="BC410" s="29" t="str">
        <f t="shared" si="10"/>
        <v>YES</v>
      </c>
      <c r="BD410" s="10" t="str">
        <f t="shared" si="11"/>
        <v>YES</v>
      </c>
      <c r="BE410" s="29" t="str">
        <f t="shared" ca="1" si="12"/>
        <v>NO</v>
      </c>
      <c r="BF410" s="29" t="str">
        <f t="shared" ca="1" si="13"/>
        <v>YES</v>
      </c>
      <c r="BG410" s="29" t="str">
        <f t="shared" ca="1" si="14"/>
        <v>YES</v>
      </c>
      <c r="BH410" s="29" t="str">
        <f t="shared" ca="1" si="15"/>
        <v>YES</v>
      </c>
      <c r="BI410" s="10">
        <f t="shared" ca="1" si="16"/>
        <v>1</v>
      </c>
      <c r="BJ410" s="28">
        <f t="shared" si="17"/>
        <v>0</v>
      </c>
      <c r="BK410" s="30">
        <f t="shared" si="18"/>
        <v>0</v>
      </c>
      <c r="BL410" s="31">
        <f t="shared" ca="1" si="19"/>
        <v>-119.72328767123288</v>
      </c>
      <c r="BM410" s="28">
        <f t="shared" si="20"/>
        <v>0</v>
      </c>
      <c r="BN410" s="28">
        <f t="shared" si="21"/>
        <v>0</v>
      </c>
      <c r="BO410" s="30">
        <f t="shared" si="22"/>
        <v>0</v>
      </c>
      <c r="BP410" s="31">
        <f t="shared" ca="1" si="23"/>
        <v>-119.72328767123288</v>
      </c>
      <c r="BQ410" s="32">
        <f t="shared" ca="1" si="24"/>
        <v>119.72328767123288</v>
      </c>
      <c r="BR410" s="32"/>
    </row>
    <row r="411" spans="1:70" ht="12" customHeight="1" x14ac:dyDescent="0.25">
      <c r="A411" s="10">
        <f t="shared" si="25"/>
        <v>410</v>
      </c>
      <c r="B411" s="11"/>
      <c r="C411" s="12"/>
      <c r="D411" s="13"/>
      <c r="E411" s="13"/>
      <c r="F411" s="13"/>
      <c r="G411" s="14"/>
      <c r="H411" s="15"/>
      <c r="I411" s="27"/>
      <c r="J411" s="17"/>
      <c r="K411" s="17"/>
      <c r="L411" s="17"/>
      <c r="M411" s="17"/>
      <c r="N411" s="17"/>
      <c r="O411" s="17"/>
      <c r="P411" s="10" t="str">
        <f>VLOOKUP(J411,'Offence Database'!$A$7:$B$1360,2, )</f>
        <v>-</v>
      </c>
      <c r="Q411" s="10" t="str">
        <f>VLOOKUP(K411,'Offence Database'!$A$7:$B$1360,2, )</f>
        <v>-</v>
      </c>
      <c r="R411" s="10" t="str">
        <f>VLOOKUP(L411,'Offence Database'!$A$7:$B$1360,2, )</f>
        <v>-</v>
      </c>
      <c r="S411" s="10" t="str">
        <f>VLOOKUP(M411,'Offence Database'!$A$7:$B$1360,2, )</f>
        <v>-</v>
      </c>
      <c r="T411" s="10" t="str">
        <f>VLOOKUP(N411,'Offence Database'!$A$7:$B$1360,2, )</f>
        <v>-</v>
      </c>
      <c r="U411" s="10" t="str">
        <f>VLOOKUP(O411,'Offence Database'!$A$7:$B$1360,2, )</f>
        <v>-</v>
      </c>
      <c r="V411" s="10" t="str">
        <f>VLOOKUP(J411,'Offence Database'!$A$7:$C$1360,3, )</f>
        <v>-</v>
      </c>
      <c r="W411" s="10" t="str">
        <f>VLOOKUP(K411,'Offence Database'!$A$7:$C$1360,3, )</f>
        <v>-</v>
      </c>
      <c r="X411" s="10" t="str">
        <f>VLOOKUP(L411,'Offence Database'!$A$7:$C$1360,3, )</f>
        <v>-</v>
      </c>
      <c r="Y411" s="10" t="str">
        <f>VLOOKUP(M411,'Offence Database'!$A$7:$C$1360,3, )</f>
        <v>-</v>
      </c>
      <c r="Z411" s="10" t="str">
        <f>VLOOKUP(N411,'Offence Database'!$A$7:$C$1360,3, )</f>
        <v>-</v>
      </c>
      <c r="AA411" s="10" t="str">
        <f>VLOOKUP(O411,'Offence Database'!$A$7:$C$1360,3, )</f>
        <v>-</v>
      </c>
      <c r="AB411" s="10">
        <f t="shared" ref="AB411:AG411" si="842">IF(V411="Non-Bailable",$AB$1,$AC$1)</f>
        <v>0</v>
      </c>
      <c r="AC411" s="10">
        <f t="shared" si="842"/>
        <v>0</v>
      </c>
      <c r="AD411" s="10">
        <f t="shared" si="842"/>
        <v>0</v>
      </c>
      <c r="AE411" s="10">
        <f t="shared" si="842"/>
        <v>0</v>
      </c>
      <c r="AF411" s="10">
        <f t="shared" si="842"/>
        <v>0</v>
      </c>
      <c r="AG411" s="10">
        <f t="shared" si="842"/>
        <v>0</v>
      </c>
      <c r="AH411" s="10">
        <f t="shared" si="1"/>
        <v>0</v>
      </c>
      <c r="AI411" s="17" t="str">
        <f t="shared" si="2"/>
        <v>Bailable</v>
      </c>
      <c r="AJ411" s="10" t="str">
        <f>VLOOKUP(J411,'Offence Database'!$A$7:$D$1360,4, )</f>
        <v>-</v>
      </c>
      <c r="AK411" s="10" t="str">
        <f>VLOOKUP(K411,'Offence Database'!$A$7:$D$1360,4, )</f>
        <v>-</v>
      </c>
      <c r="AL411" s="10" t="str">
        <f>VLOOKUP(L411,'Offence Database'!$A$7:$D$1360,4, )</f>
        <v>-</v>
      </c>
      <c r="AM411" s="10" t="str">
        <f>VLOOKUP(M411,'Offence Database'!$A$7:$D$1360,4, )</f>
        <v>-</v>
      </c>
      <c r="AN411" s="10" t="str">
        <f>VLOOKUP(N411,'Offence Database'!$A$7:$D$1360,4, )</f>
        <v>-</v>
      </c>
      <c r="AO411" s="10" t="str">
        <f>VLOOKUP(O411,'Offence Database'!$A$7:$D$1360,4, )</f>
        <v>-</v>
      </c>
      <c r="AP411" s="10">
        <f t="shared" ref="AP411:AU411" si="843">IF(AJ411="Non-Compoundable",$AB$1,$AC$1)</f>
        <v>0</v>
      </c>
      <c r="AQ411" s="10">
        <f t="shared" si="843"/>
        <v>0</v>
      </c>
      <c r="AR411" s="10">
        <f t="shared" si="843"/>
        <v>0</v>
      </c>
      <c r="AS411" s="10">
        <f t="shared" si="843"/>
        <v>0</v>
      </c>
      <c r="AT411" s="10">
        <f t="shared" si="843"/>
        <v>0</v>
      </c>
      <c r="AU411" s="10">
        <f t="shared" si="843"/>
        <v>0</v>
      </c>
      <c r="AV411" s="10">
        <f t="shared" si="4"/>
        <v>0</v>
      </c>
      <c r="AW411" s="17" t="str">
        <f t="shared" si="5"/>
        <v>Compoundable</v>
      </c>
      <c r="AX411" s="24"/>
      <c r="AY411" s="26">
        <f t="shared" si="6"/>
        <v>2</v>
      </c>
      <c r="AZ411" s="27">
        <f t="shared" si="7"/>
        <v>60</v>
      </c>
      <c r="BA411" s="28">
        <f t="shared" si="8"/>
        <v>0</v>
      </c>
      <c r="BB411" s="28">
        <f t="shared" ca="1" si="9"/>
        <v>0</v>
      </c>
      <c r="BC411" s="29" t="str">
        <f t="shared" si="10"/>
        <v>YES</v>
      </c>
      <c r="BD411" s="10" t="str">
        <f t="shared" si="11"/>
        <v>YES</v>
      </c>
      <c r="BE411" s="29" t="str">
        <f t="shared" ca="1" si="12"/>
        <v>NO</v>
      </c>
      <c r="BF411" s="29" t="str">
        <f t="shared" ca="1" si="13"/>
        <v>YES</v>
      </c>
      <c r="BG411" s="29" t="str">
        <f t="shared" ca="1" si="14"/>
        <v>YES</v>
      </c>
      <c r="BH411" s="29" t="str">
        <f t="shared" ca="1" si="15"/>
        <v>YES</v>
      </c>
      <c r="BI411" s="10">
        <f t="shared" ca="1" si="16"/>
        <v>1</v>
      </c>
      <c r="BJ411" s="28">
        <f t="shared" si="17"/>
        <v>0</v>
      </c>
      <c r="BK411" s="30">
        <f t="shared" si="18"/>
        <v>0</v>
      </c>
      <c r="BL411" s="31">
        <f t="shared" ca="1" si="19"/>
        <v>-119.72328767123288</v>
      </c>
      <c r="BM411" s="28">
        <f t="shared" si="20"/>
        <v>0</v>
      </c>
      <c r="BN411" s="28">
        <f t="shared" si="21"/>
        <v>0</v>
      </c>
      <c r="BO411" s="30">
        <f t="shared" si="22"/>
        <v>0</v>
      </c>
      <c r="BP411" s="31">
        <f t="shared" ca="1" si="23"/>
        <v>-119.72328767123288</v>
      </c>
      <c r="BQ411" s="32">
        <f t="shared" ca="1" si="24"/>
        <v>119.72328767123288</v>
      </c>
      <c r="BR411" s="32"/>
    </row>
    <row r="412" spans="1:70" ht="12" customHeight="1" x14ac:dyDescent="0.25">
      <c r="A412" s="10">
        <f t="shared" si="25"/>
        <v>411</v>
      </c>
      <c r="B412" s="11"/>
      <c r="C412" s="12"/>
      <c r="D412" s="13"/>
      <c r="E412" s="13"/>
      <c r="F412" s="13"/>
      <c r="G412" s="14"/>
      <c r="H412" s="15"/>
      <c r="I412" s="27"/>
      <c r="J412" s="17"/>
      <c r="K412" s="17"/>
      <c r="L412" s="17"/>
      <c r="M412" s="17"/>
      <c r="N412" s="17"/>
      <c r="O412" s="17"/>
      <c r="P412" s="10" t="str">
        <f>VLOOKUP(J412,'Offence Database'!$A$7:$B$1360,2, )</f>
        <v>-</v>
      </c>
      <c r="Q412" s="10" t="str">
        <f>VLOOKUP(K412,'Offence Database'!$A$7:$B$1360,2, )</f>
        <v>-</v>
      </c>
      <c r="R412" s="10" t="str">
        <f>VLOOKUP(L412,'Offence Database'!$A$7:$B$1360,2, )</f>
        <v>-</v>
      </c>
      <c r="S412" s="10" t="str">
        <f>VLOOKUP(M412,'Offence Database'!$A$7:$B$1360,2, )</f>
        <v>-</v>
      </c>
      <c r="T412" s="10" t="str">
        <f>VLOOKUP(N412,'Offence Database'!$A$7:$B$1360,2, )</f>
        <v>-</v>
      </c>
      <c r="U412" s="10" t="str">
        <f>VLOOKUP(O412,'Offence Database'!$A$7:$B$1360,2, )</f>
        <v>-</v>
      </c>
      <c r="V412" s="10" t="str">
        <f>VLOOKUP(J412,'Offence Database'!$A$7:$C$1360,3, )</f>
        <v>-</v>
      </c>
      <c r="W412" s="10" t="str">
        <f>VLOOKUP(K412,'Offence Database'!$A$7:$C$1360,3, )</f>
        <v>-</v>
      </c>
      <c r="X412" s="10" t="str">
        <f>VLOOKUP(L412,'Offence Database'!$A$7:$C$1360,3, )</f>
        <v>-</v>
      </c>
      <c r="Y412" s="10" t="str">
        <f>VLOOKUP(M412,'Offence Database'!$A$7:$C$1360,3, )</f>
        <v>-</v>
      </c>
      <c r="Z412" s="10" t="str">
        <f>VLOOKUP(N412,'Offence Database'!$A$7:$C$1360,3, )</f>
        <v>-</v>
      </c>
      <c r="AA412" s="10" t="str">
        <f>VLOOKUP(O412,'Offence Database'!$A$7:$C$1360,3, )</f>
        <v>-</v>
      </c>
      <c r="AB412" s="10">
        <f t="shared" ref="AB412:AG412" si="844">IF(V412="Non-Bailable",$AB$1,$AC$1)</f>
        <v>0</v>
      </c>
      <c r="AC412" s="10">
        <f t="shared" si="844"/>
        <v>0</v>
      </c>
      <c r="AD412" s="10">
        <f t="shared" si="844"/>
        <v>0</v>
      </c>
      <c r="AE412" s="10">
        <f t="shared" si="844"/>
        <v>0</v>
      </c>
      <c r="AF412" s="10">
        <f t="shared" si="844"/>
        <v>0</v>
      </c>
      <c r="AG412" s="10">
        <f t="shared" si="844"/>
        <v>0</v>
      </c>
      <c r="AH412" s="10">
        <f t="shared" si="1"/>
        <v>0</v>
      </c>
      <c r="AI412" s="17" t="str">
        <f t="shared" si="2"/>
        <v>Bailable</v>
      </c>
      <c r="AJ412" s="10" t="str">
        <f>VLOOKUP(J412,'Offence Database'!$A$7:$D$1360,4, )</f>
        <v>-</v>
      </c>
      <c r="AK412" s="10" t="str">
        <f>VLOOKUP(K412,'Offence Database'!$A$7:$D$1360,4, )</f>
        <v>-</v>
      </c>
      <c r="AL412" s="10" t="str">
        <f>VLOOKUP(L412,'Offence Database'!$A$7:$D$1360,4, )</f>
        <v>-</v>
      </c>
      <c r="AM412" s="10" t="str">
        <f>VLOOKUP(M412,'Offence Database'!$A$7:$D$1360,4, )</f>
        <v>-</v>
      </c>
      <c r="AN412" s="10" t="str">
        <f>VLOOKUP(N412,'Offence Database'!$A$7:$D$1360,4, )</f>
        <v>-</v>
      </c>
      <c r="AO412" s="10" t="str">
        <f>VLOOKUP(O412,'Offence Database'!$A$7:$D$1360,4, )</f>
        <v>-</v>
      </c>
      <c r="AP412" s="10">
        <f t="shared" ref="AP412:AU412" si="845">IF(AJ412="Non-Compoundable",$AB$1,$AC$1)</f>
        <v>0</v>
      </c>
      <c r="AQ412" s="10">
        <f t="shared" si="845"/>
        <v>0</v>
      </c>
      <c r="AR412" s="10">
        <f t="shared" si="845"/>
        <v>0</v>
      </c>
      <c r="AS412" s="10">
        <f t="shared" si="845"/>
        <v>0</v>
      </c>
      <c r="AT412" s="10">
        <f t="shared" si="845"/>
        <v>0</v>
      </c>
      <c r="AU412" s="10">
        <f t="shared" si="845"/>
        <v>0</v>
      </c>
      <c r="AV412" s="10">
        <f t="shared" si="4"/>
        <v>0</v>
      </c>
      <c r="AW412" s="17" t="str">
        <f t="shared" si="5"/>
        <v>Compoundable</v>
      </c>
      <c r="AX412" s="24"/>
      <c r="AY412" s="26">
        <f t="shared" si="6"/>
        <v>2</v>
      </c>
      <c r="AZ412" s="27">
        <f t="shared" si="7"/>
        <v>60</v>
      </c>
      <c r="BA412" s="28">
        <f t="shared" si="8"/>
        <v>0</v>
      </c>
      <c r="BB412" s="28">
        <f t="shared" ca="1" si="9"/>
        <v>0</v>
      </c>
      <c r="BC412" s="29" t="str">
        <f t="shared" si="10"/>
        <v>YES</v>
      </c>
      <c r="BD412" s="10" t="str">
        <f t="shared" si="11"/>
        <v>YES</v>
      </c>
      <c r="BE412" s="29" t="str">
        <f t="shared" ca="1" si="12"/>
        <v>NO</v>
      </c>
      <c r="BF412" s="29" t="str">
        <f t="shared" ca="1" si="13"/>
        <v>YES</v>
      </c>
      <c r="BG412" s="29" t="str">
        <f t="shared" ca="1" si="14"/>
        <v>YES</v>
      </c>
      <c r="BH412" s="29" t="str">
        <f t="shared" ca="1" si="15"/>
        <v>YES</v>
      </c>
      <c r="BI412" s="10">
        <f t="shared" ca="1" si="16"/>
        <v>1</v>
      </c>
      <c r="BJ412" s="28">
        <f t="shared" si="17"/>
        <v>0</v>
      </c>
      <c r="BK412" s="30">
        <f t="shared" si="18"/>
        <v>0</v>
      </c>
      <c r="BL412" s="31">
        <f t="shared" ca="1" si="19"/>
        <v>-119.72328767123288</v>
      </c>
      <c r="BM412" s="28">
        <f t="shared" si="20"/>
        <v>0</v>
      </c>
      <c r="BN412" s="28">
        <f t="shared" si="21"/>
        <v>0</v>
      </c>
      <c r="BO412" s="30">
        <f t="shared" si="22"/>
        <v>0</v>
      </c>
      <c r="BP412" s="31">
        <f t="shared" ca="1" si="23"/>
        <v>-119.72328767123288</v>
      </c>
      <c r="BQ412" s="32">
        <f t="shared" ca="1" si="24"/>
        <v>119.72328767123288</v>
      </c>
      <c r="BR412" s="32"/>
    </row>
    <row r="413" spans="1:70" ht="12" customHeight="1" x14ac:dyDescent="0.25">
      <c r="A413" s="10">
        <f t="shared" si="25"/>
        <v>412</v>
      </c>
      <c r="B413" s="11"/>
      <c r="C413" s="12"/>
      <c r="D413" s="13"/>
      <c r="E413" s="13"/>
      <c r="F413" s="13"/>
      <c r="G413" s="14"/>
      <c r="H413" s="15"/>
      <c r="I413" s="27"/>
      <c r="J413" s="17"/>
      <c r="K413" s="17"/>
      <c r="L413" s="17"/>
      <c r="M413" s="17"/>
      <c r="N413" s="17"/>
      <c r="O413" s="17"/>
      <c r="P413" s="10" t="str">
        <f>VLOOKUP(J413,'Offence Database'!$A$7:$B$1360,2, )</f>
        <v>-</v>
      </c>
      <c r="Q413" s="10" t="str">
        <f>VLOOKUP(K413,'Offence Database'!$A$7:$B$1360,2, )</f>
        <v>-</v>
      </c>
      <c r="R413" s="10" t="str">
        <f>VLOOKUP(L413,'Offence Database'!$A$7:$B$1360,2, )</f>
        <v>-</v>
      </c>
      <c r="S413" s="10" t="str">
        <f>VLOOKUP(M413,'Offence Database'!$A$7:$B$1360,2, )</f>
        <v>-</v>
      </c>
      <c r="T413" s="10" t="str">
        <f>VLOOKUP(N413,'Offence Database'!$A$7:$B$1360,2, )</f>
        <v>-</v>
      </c>
      <c r="U413" s="10" t="str">
        <f>VLOOKUP(O413,'Offence Database'!$A$7:$B$1360,2, )</f>
        <v>-</v>
      </c>
      <c r="V413" s="10" t="str">
        <f>VLOOKUP(J413,'Offence Database'!$A$7:$C$1360,3, )</f>
        <v>-</v>
      </c>
      <c r="W413" s="10" t="str">
        <f>VLOOKUP(K413,'Offence Database'!$A$7:$C$1360,3, )</f>
        <v>-</v>
      </c>
      <c r="X413" s="10" t="str">
        <f>VLOOKUP(L413,'Offence Database'!$A$7:$C$1360,3, )</f>
        <v>-</v>
      </c>
      <c r="Y413" s="10" t="str">
        <f>VLOOKUP(M413,'Offence Database'!$A$7:$C$1360,3, )</f>
        <v>-</v>
      </c>
      <c r="Z413" s="10" t="str">
        <f>VLOOKUP(N413,'Offence Database'!$A$7:$C$1360,3, )</f>
        <v>-</v>
      </c>
      <c r="AA413" s="10" t="str">
        <f>VLOOKUP(O413,'Offence Database'!$A$7:$C$1360,3, )</f>
        <v>-</v>
      </c>
      <c r="AB413" s="10">
        <f t="shared" ref="AB413:AG413" si="846">IF(V413="Non-Bailable",$AB$1,$AC$1)</f>
        <v>0</v>
      </c>
      <c r="AC413" s="10">
        <f t="shared" si="846"/>
        <v>0</v>
      </c>
      <c r="AD413" s="10">
        <f t="shared" si="846"/>
        <v>0</v>
      </c>
      <c r="AE413" s="10">
        <f t="shared" si="846"/>
        <v>0</v>
      </c>
      <c r="AF413" s="10">
        <f t="shared" si="846"/>
        <v>0</v>
      </c>
      <c r="AG413" s="10">
        <f t="shared" si="846"/>
        <v>0</v>
      </c>
      <c r="AH413" s="10">
        <f t="shared" si="1"/>
        <v>0</v>
      </c>
      <c r="AI413" s="17" t="str">
        <f t="shared" si="2"/>
        <v>Bailable</v>
      </c>
      <c r="AJ413" s="10" t="str">
        <f>VLOOKUP(J413,'Offence Database'!$A$7:$D$1360,4, )</f>
        <v>-</v>
      </c>
      <c r="AK413" s="10" t="str">
        <f>VLOOKUP(K413,'Offence Database'!$A$7:$D$1360,4, )</f>
        <v>-</v>
      </c>
      <c r="AL413" s="10" t="str">
        <f>VLOOKUP(L413,'Offence Database'!$A$7:$D$1360,4, )</f>
        <v>-</v>
      </c>
      <c r="AM413" s="10" t="str">
        <f>VLOOKUP(M413,'Offence Database'!$A$7:$D$1360,4, )</f>
        <v>-</v>
      </c>
      <c r="AN413" s="10" t="str">
        <f>VLOOKUP(N413,'Offence Database'!$A$7:$D$1360,4, )</f>
        <v>-</v>
      </c>
      <c r="AO413" s="10" t="str">
        <f>VLOOKUP(O413,'Offence Database'!$A$7:$D$1360,4, )</f>
        <v>-</v>
      </c>
      <c r="AP413" s="10">
        <f t="shared" ref="AP413:AU413" si="847">IF(AJ413="Non-Compoundable",$AB$1,$AC$1)</f>
        <v>0</v>
      </c>
      <c r="AQ413" s="10">
        <f t="shared" si="847"/>
        <v>0</v>
      </c>
      <c r="AR413" s="10">
        <f t="shared" si="847"/>
        <v>0</v>
      </c>
      <c r="AS413" s="10">
        <f t="shared" si="847"/>
        <v>0</v>
      </c>
      <c r="AT413" s="10">
        <f t="shared" si="847"/>
        <v>0</v>
      </c>
      <c r="AU413" s="10">
        <f t="shared" si="847"/>
        <v>0</v>
      </c>
      <c r="AV413" s="10">
        <f t="shared" si="4"/>
        <v>0</v>
      </c>
      <c r="AW413" s="17" t="str">
        <f t="shared" si="5"/>
        <v>Compoundable</v>
      </c>
      <c r="AX413" s="24"/>
      <c r="AY413" s="26">
        <f t="shared" si="6"/>
        <v>2</v>
      </c>
      <c r="AZ413" s="27">
        <f t="shared" si="7"/>
        <v>60</v>
      </c>
      <c r="BA413" s="28">
        <f t="shared" si="8"/>
        <v>0</v>
      </c>
      <c r="BB413" s="28">
        <f t="shared" ca="1" si="9"/>
        <v>0</v>
      </c>
      <c r="BC413" s="29" t="str">
        <f t="shared" si="10"/>
        <v>YES</v>
      </c>
      <c r="BD413" s="10" t="str">
        <f t="shared" si="11"/>
        <v>YES</v>
      </c>
      <c r="BE413" s="29" t="str">
        <f t="shared" ca="1" si="12"/>
        <v>NO</v>
      </c>
      <c r="BF413" s="29" t="str">
        <f t="shared" ca="1" si="13"/>
        <v>YES</v>
      </c>
      <c r="BG413" s="29" t="str">
        <f t="shared" ca="1" si="14"/>
        <v>YES</v>
      </c>
      <c r="BH413" s="29" t="str">
        <f t="shared" ca="1" si="15"/>
        <v>YES</v>
      </c>
      <c r="BI413" s="10">
        <f t="shared" ca="1" si="16"/>
        <v>1</v>
      </c>
      <c r="BJ413" s="28">
        <f t="shared" si="17"/>
        <v>0</v>
      </c>
      <c r="BK413" s="30">
        <f t="shared" si="18"/>
        <v>0</v>
      </c>
      <c r="BL413" s="31">
        <f t="shared" ca="1" si="19"/>
        <v>-119.72328767123288</v>
      </c>
      <c r="BM413" s="28">
        <f t="shared" si="20"/>
        <v>0</v>
      </c>
      <c r="BN413" s="28">
        <f t="shared" si="21"/>
        <v>0</v>
      </c>
      <c r="BO413" s="30">
        <f t="shared" si="22"/>
        <v>0</v>
      </c>
      <c r="BP413" s="31">
        <f t="shared" ca="1" si="23"/>
        <v>-119.72328767123288</v>
      </c>
      <c r="BQ413" s="32">
        <f t="shared" ca="1" si="24"/>
        <v>119.72328767123288</v>
      </c>
      <c r="BR413" s="32"/>
    </row>
    <row r="414" spans="1:70" ht="12" customHeight="1" x14ac:dyDescent="0.25">
      <c r="A414" s="10">
        <f t="shared" si="25"/>
        <v>413</v>
      </c>
      <c r="B414" s="11"/>
      <c r="C414" s="12"/>
      <c r="D414" s="13"/>
      <c r="E414" s="13"/>
      <c r="F414" s="13"/>
      <c r="G414" s="14"/>
      <c r="H414" s="15"/>
      <c r="I414" s="27"/>
      <c r="J414" s="17"/>
      <c r="K414" s="17"/>
      <c r="L414" s="17"/>
      <c r="M414" s="17"/>
      <c r="N414" s="17"/>
      <c r="O414" s="17"/>
      <c r="P414" s="10" t="str">
        <f>VLOOKUP(J414,'Offence Database'!$A$7:$B$1360,2, )</f>
        <v>-</v>
      </c>
      <c r="Q414" s="10" t="str">
        <f>VLOOKUP(K414,'Offence Database'!$A$7:$B$1360,2, )</f>
        <v>-</v>
      </c>
      <c r="R414" s="10" t="str">
        <f>VLOOKUP(L414,'Offence Database'!$A$7:$B$1360,2, )</f>
        <v>-</v>
      </c>
      <c r="S414" s="10" t="str">
        <f>VLOOKUP(M414,'Offence Database'!$A$7:$B$1360,2, )</f>
        <v>-</v>
      </c>
      <c r="T414" s="10" t="str">
        <f>VLOOKUP(N414,'Offence Database'!$A$7:$B$1360,2, )</f>
        <v>-</v>
      </c>
      <c r="U414" s="10" t="str">
        <f>VLOOKUP(O414,'Offence Database'!$A$7:$B$1360,2, )</f>
        <v>-</v>
      </c>
      <c r="V414" s="10" t="str">
        <f>VLOOKUP(J414,'Offence Database'!$A$7:$C$1360,3, )</f>
        <v>-</v>
      </c>
      <c r="W414" s="10" t="str">
        <f>VLOOKUP(K414,'Offence Database'!$A$7:$C$1360,3, )</f>
        <v>-</v>
      </c>
      <c r="X414" s="10" t="str">
        <f>VLOOKUP(L414,'Offence Database'!$A$7:$C$1360,3, )</f>
        <v>-</v>
      </c>
      <c r="Y414" s="10" t="str">
        <f>VLOOKUP(M414,'Offence Database'!$A$7:$C$1360,3, )</f>
        <v>-</v>
      </c>
      <c r="Z414" s="10" t="str">
        <f>VLOOKUP(N414,'Offence Database'!$A$7:$C$1360,3, )</f>
        <v>-</v>
      </c>
      <c r="AA414" s="10" t="str">
        <f>VLOOKUP(O414,'Offence Database'!$A$7:$C$1360,3, )</f>
        <v>-</v>
      </c>
      <c r="AB414" s="10">
        <f t="shared" ref="AB414:AG414" si="848">IF(V414="Non-Bailable",$AB$1,$AC$1)</f>
        <v>0</v>
      </c>
      <c r="AC414" s="10">
        <f t="shared" si="848"/>
        <v>0</v>
      </c>
      <c r="AD414" s="10">
        <f t="shared" si="848"/>
        <v>0</v>
      </c>
      <c r="AE414" s="10">
        <f t="shared" si="848"/>
        <v>0</v>
      </c>
      <c r="AF414" s="10">
        <f t="shared" si="848"/>
        <v>0</v>
      </c>
      <c r="AG414" s="10">
        <f t="shared" si="848"/>
        <v>0</v>
      </c>
      <c r="AH414" s="10">
        <f t="shared" si="1"/>
        <v>0</v>
      </c>
      <c r="AI414" s="17" t="str">
        <f t="shared" si="2"/>
        <v>Bailable</v>
      </c>
      <c r="AJ414" s="10" t="str">
        <f>VLOOKUP(J414,'Offence Database'!$A$7:$D$1360,4, )</f>
        <v>-</v>
      </c>
      <c r="AK414" s="10" t="str">
        <f>VLOOKUP(K414,'Offence Database'!$A$7:$D$1360,4, )</f>
        <v>-</v>
      </c>
      <c r="AL414" s="10" t="str">
        <f>VLOOKUP(L414,'Offence Database'!$A$7:$D$1360,4, )</f>
        <v>-</v>
      </c>
      <c r="AM414" s="10" t="str">
        <f>VLOOKUP(M414,'Offence Database'!$A$7:$D$1360,4, )</f>
        <v>-</v>
      </c>
      <c r="AN414" s="10" t="str">
        <f>VLOOKUP(N414,'Offence Database'!$A$7:$D$1360,4, )</f>
        <v>-</v>
      </c>
      <c r="AO414" s="10" t="str">
        <f>VLOOKUP(O414,'Offence Database'!$A$7:$D$1360,4, )</f>
        <v>-</v>
      </c>
      <c r="AP414" s="10">
        <f t="shared" ref="AP414:AU414" si="849">IF(AJ414="Non-Compoundable",$AB$1,$AC$1)</f>
        <v>0</v>
      </c>
      <c r="AQ414" s="10">
        <f t="shared" si="849"/>
        <v>0</v>
      </c>
      <c r="AR414" s="10">
        <f t="shared" si="849"/>
        <v>0</v>
      </c>
      <c r="AS414" s="10">
        <f t="shared" si="849"/>
        <v>0</v>
      </c>
      <c r="AT414" s="10">
        <f t="shared" si="849"/>
        <v>0</v>
      </c>
      <c r="AU414" s="10">
        <f t="shared" si="849"/>
        <v>0</v>
      </c>
      <c r="AV414" s="10">
        <f t="shared" si="4"/>
        <v>0</v>
      </c>
      <c r="AW414" s="17" t="str">
        <f t="shared" si="5"/>
        <v>Compoundable</v>
      </c>
      <c r="AX414" s="24"/>
      <c r="AY414" s="26">
        <f t="shared" si="6"/>
        <v>2</v>
      </c>
      <c r="AZ414" s="27">
        <f t="shared" si="7"/>
        <v>60</v>
      </c>
      <c r="BA414" s="28">
        <f t="shared" si="8"/>
        <v>0</v>
      </c>
      <c r="BB414" s="28">
        <f t="shared" ca="1" si="9"/>
        <v>0</v>
      </c>
      <c r="BC414" s="29" t="str">
        <f t="shared" si="10"/>
        <v>YES</v>
      </c>
      <c r="BD414" s="10" t="str">
        <f t="shared" si="11"/>
        <v>YES</v>
      </c>
      <c r="BE414" s="29" t="str">
        <f t="shared" ca="1" si="12"/>
        <v>NO</v>
      </c>
      <c r="BF414" s="29" t="str">
        <f t="shared" ca="1" si="13"/>
        <v>YES</v>
      </c>
      <c r="BG414" s="29" t="str">
        <f t="shared" ca="1" si="14"/>
        <v>YES</v>
      </c>
      <c r="BH414" s="29" t="str">
        <f t="shared" ca="1" si="15"/>
        <v>YES</v>
      </c>
      <c r="BI414" s="10">
        <f t="shared" ca="1" si="16"/>
        <v>1</v>
      </c>
      <c r="BJ414" s="28">
        <f t="shared" si="17"/>
        <v>0</v>
      </c>
      <c r="BK414" s="30">
        <f t="shared" si="18"/>
        <v>0</v>
      </c>
      <c r="BL414" s="31">
        <f t="shared" ca="1" si="19"/>
        <v>-119.72328767123288</v>
      </c>
      <c r="BM414" s="28">
        <f t="shared" si="20"/>
        <v>0</v>
      </c>
      <c r="BN414" s="28">
        <f t="shared" si="21"/>
        <v>0</v>
      </c>
      <c r="BO414" s="30">
        <f t="shared" si="22"/>
        <v>0</v>
      </c>
      <c r="BP414" s="31">
        <f t="shared" ca="1" si="23"/>
        <v>-119.72328767123288</v>
      </c>
      <c r="BQ414" s="32">
        <f t="shared" ca="1" si="24"/>
        <v>119.72328767123288</v>
      </c>
      <c r="BR414" s="32"/>
    </row>
    <row r="415" spans="1:70" ht="12" customHeight="1" x14ac:dyDescent="0.25">
      <c r="A415" s="10">
        <f t="shared" si="25"/>
        <v>414</v>
      </c>
      <c r="B415" s="11"/>
      <c r="C415" s="12"/>
      <c r="D415" s="13"/>
      <c r="E415" s="13"/>
      <c r="F415" s="13"/>
      <c r="G415" s="14"/>
      <c r="H415" s="15"/>
      <c r="I415" s="27"/>
      <c r="J415" s="17"/>
      <c r="K415" s="17"/>
      <c r="L415" s="17"/>
      <c r="M415" s="17"/>
      <c r="N415" s="17"/>
      <c r="O415" s="17"/>
      <c r="P415" s="10" t="str">
        <f>VLOOKUP(J415,'Offence Database'!$A$7:$B$1360,2, )</f>
        <v>-</v>
      </c>
      <c r="Q415" s="10" t="str">
        <f>VLOOKUP(K415,'Offence Database'!$A$7:$B$1360,2, )</f>
        <v>-</v>
      </c>
      <c r="R415" s="10" t="str">
        <f>VLOOKUP(L415,'Offence Database'!$A$7:$B$1360,2, )</f>
        <v>-</v>
      </c>
      <c r="S415" s="10" t="str">
        <f>VLOOKUP(M415,'Offence Database'!$A$7:$B$1360,2, )</f>
        <v>-</v>
      </c>
      <c r="T415" s="10" t="str">
        <f>VLOOKUP(N415,'Offence Database'!$A$7:$B$1360,2, )</f>
        <v>-</v>
      </c>
      <c r="U415" s="10" t="str">
        <f>VLOOKUP(O415,'Offence Database'!$A$7:$B$1360,2, )</f>
        <v>-</v>
      </c>
      <c r="V415" s="10" t="str">
        <f>VLOOKUP(J415,'Offence Database'!$A$7:$C$1360,3, )</f>
        <v>-</v>
      </c>
      <c r="W415" s="10" t="str">
        <f>VLOOKUP(K415,'Offence Database'!$A$7:$C$1360,3, )</f>
        <v>-</v>
      </c>
      <c r="X415" s="10" t="str">
        <f>VLOOKUP(L415,'Offence Database'!$A$7:$C$1360,3, )</f>
        <v>-</v>
      </c>
      <c r="Y415" s="10" t="str">
        <f>VLOOKUP(M415,'Offence Database'!$A$7:$C$1360,3, )</f>
        <v>-</v>
      </c>
      <c r="Z415" s="10" t="str">
        <f>VLOOKUP(N415,'Offence Database'!$A$7:$C$1360,3, )</f>
        <v>-</v>
      </c>
      <c r="AA415" s="10" t="str">
        <f>VLOOKUP(O415,'Offence Database'!$A$7:$C$1360,3, )</f>
        <v>-</v>
      </c>
      <c r="AB415" s="10">
        <f t="shared" ref="AB415:AG415" si="850">IF(V415="Non-Bailable",$AB$1,$AC$1)</f>
        <v>0</v>
      </c>
      <c r="AC415" s="10">
        <f t="shared" si="850"/>
        <v>0</v>
      </c>
      <c r="AD415" s="10">
        <f t="shared" si="850"/>
        <v>0</v>
      </c>
      <c r="AE415" s="10">
        <f t="shared" si="850"/>
        <v>0</v>
      </c>
      <c r="AF415" s="10">
        <f t="shared" si="850"/>
        <v>0</v>
      </c>
      <c r="AG415" s="10">
        <f t="shared" si="850"/>
        <v>0</v>
      </c>
      <c r="AH415" s="10">
        <f t="shared" si="1"/>
        <v>0</v>
      </c>
      <c r="AI415" s="17" t="str">
        <f t="shared" si="2"/>
        <v>Bailable</v>
      </c>
      <c r="AJ415" s="10" t="str">
        <f>VLOOKUP(J415,'Offence Database'!$A$7:$D$1360,4, )</f>
        <v>-</v>
      </c>
      <c r="AK415" s="10" t="str">
        <f>VLOOKUP(K415,'Offence Database'!$A$7:$D$1360,4, )</f>
        <v>-</v>
      </c>
      <c r="AL415" s="10" t="str">
        <f>VLOOKUP(L415,'Offence Database'!$A$7:$D$1360,4, )</f>
        <v>-</v>
      </c>
      <c r="AM415" s="10" t="str">
        <f>VLOOKUP(M415,'Offence Database'!$A$7:$D$1360,4, )</f>
        <v>-</v>
      </c>
      <c r="AN415" s="10" t="str">
        <f>VLOOKUP(N415,'Offence Database'!$A$7:$D$1360,4, )</f>
        <v>-</v>
      </c>
      <c r="AO415" s="10" t="str">
        <f>VLOOKUP(O415,'Offence Database'!$A$7:$D$1360,4, )</f>
        <v>-</v>
      </c>
      <c r="AP415" s="10">
        <f t="shared" ref="AP415:AU415" si="851">IF(AJ415="Non-Compoundable",$AB$1,$AC$1)</f>
        <v>0</v>
      </c>
      <c r="AQ415" s="10">
        <f t="shared" si="851"/>
        <v>0</v>
      </c>
      <c r="AR415" s="10">
        <f t="shared" si="851"/>
        <v>0</v>
      </c>
      <c r="AS415" s="10">
        <f t="shared" si="851"/>
        <v>0</v>
      </c>
      <c r="AT415" s="10">
        <f t="shared" si="851"/>
        <v>0</v>
      </c>
      <c r="AU415" s="10">
        <f t="shared" si="851"/>
        <v>0</v>
      </c>
      <c r="AV415" s="10">
        <f t="shared" si="4"/>
        <v>0</v>
      </c>
      <c r="AW415" s="17" t="str">
        <f t="shared" si="5"/>
        <v>Compoundable</v>
      </c>
      <c r="AX415" s="24"/>
      <c r="AY415" s="26">
        <f t="shared" si="6"/>
        <v>2</v>
      </c>
      <c r="AZ415" s="27">
        <f t="shared" si="7"/>
        <v>60</v>
      </c>
      <c r="BA415" s="28">
        <f t="shared" si="8"/>
        <v>0</v>
      </c>
      <c r="BB415" s="28">
        <f t="shared" ca="1" si="9"/>
        <v>0</v>
      </c>
      <c r="BC415" s="29" t="str">
        <f t="shared" si="10"/>
        <v>YES</v>
      </c>
      <c r="BD415" s="10" t="str">
        <f t="shared" si="11"/>
        <v>YES</v>
      </c>
      <c r="BE415" s="29" t="str">
        <f t="shared" ca="1" si="12"/>
        <v>NO</v>
      </c>
      <c r="BF415" s="29" t="str">
        <f t="shared" ca="1" si="13"/>
        <v>YES</v>
      </c>
      <c r="BG415" s="29" t="str">
        <f t="shared" ca="1" si="14"/>
        <v>YES</v>
      </c>
      <c r="BH415" s="29" t="str">
        <f t="shared" ca="1" si="15"/>
        <v>YES</v>
      </c>
      <c r="BI415" s="10">
        <f t="shared" ca="1" si="16"/>
        <v>1</v>
      </c>
      <c r="BJ415" s="28">
        <f t="shared" si="17"/>
        <v>0</v>
      </c>
      <c r="BK415" s="30">
        <f t="shared" si="18"/>
        <v>0</v>
      </c>
      <c r="BL415" s="31">
        <f t="shared" ca="1" si="19"/>
        <v>-119.72328767123288</v>
      </c>
      <c r="BM415" s="28">
        <f t="shared" si="20"/>
        <v>0</v>
      </c>
      <c r="BN415" s="28">
        <f t="shared" si="21"/>
        <v>0</v>
      </c>
      <c r="BO415" s="30">
        <f t="shared" si="22"/>
        <v>0</v>
      </c>
      <c r="BP415" s="31">
        <f t="shared" ca="1" si="23"/>
        <v>-119.72328767123288</v>
      </c>
      <c r="BQ415" s="32">
        <f t="shared" ca="1" si="24"/>
        <v>119.72328767123288</v>
      </c>
      <c r="BR415" s="32"/>
    </row>
    <row r="416" spans="1:70" ht="12" customHeight="1" x14ac:dyDescent="0.25">
      <c r="A416" s="10">
        <f t="shared" si="25"/>
        <v>415</v>
      </c>
      <c r="B416" s="11"/>
      <c r="C416" s="12"/>
      <c r="D416" s="13"/>
      <c r="E416" s="13"/>
      <c r="F416" s="13"/>
      <c r="G416" s="14"/>
      <c r="H416" s="15"/>
      <c r="I416" s="27"/>
      <c r="J416" s="17"/>
      <c r="K416" s="17"/>
      <c r="L416" s="17"/>
      <c r="M416" s="17"/>
      <c r="N416" s="17"/>
      <c r="O416" s="17"/>
      <c r="P416" s="10" t="str">
        <f>VLOOKUP(J416,'Offence Database'!$A$7:$B$1360,2, )</f>
        <v>-</v>
      </c>
      <c r="Q416" s="10" t="str">
        <f>VLOOKUP(K416,'Offence Database'!$A$7:$B$1360,2, )</f>
        <v>-</v>
      </c>
      <c r="R416" s="10" t="str">
        <f>VLOOKUP(L416,'Offence Database'!$A$7:$B$1360,2, )</f>
        <v>-</v>
      </c>
      <c r="S416" s="10" t="str">
        <f>VLOOKUP(M416,'Offence Database'!$A$7:$B$1360,2, )</f>
        <v>-</v>
      </c>
      <c r="T416" s="10" t="str">
        <f>VLOOKUP(N416,'Offence Database'!$A$7:$B$1360,2, )</f>
        <v>-</v>
      </c>
      <c r="U416" s="10" t="str">
        <f>VLOOKUP(O416,'Offence Database'!$A$7:$B$1360,2, )</f>
        <v>-</v>
      </c>
      <c r="V416" s="10" t="str">
        <f>VLOOKUP(J416,'Offence Database'!$A$7:$C$1360,3, )</f>
        <v>-</v>
      </c>
      <c r="W416" s="10" t="str">
        <f>VLOOKUP(K416,'Offence Database'!$A$7:$C$1360,3, )</f>
        <v>-</v>
      </c>
      <c r="X416" s="10" t="str">
        <f>VLOOKUP(L416,'Offence Database'!$A$7:$C$1360,3, )</f>
        <v>-</v>
      </c>
      <c r="Y416" s="10" t="str">
        <f>VLOOKUP(M416,'Offence Database'!$A$7:$C$1360,3, )</f>
        <v>-</v>
      </c>
      <c r="Z416" s="10" t="str">
        <f>VLOOKUP(N416,'Offence Database'!$A$7:$C$1360,3, )</f>
        <v>-</v>
      </c>
      <c r="AA416" s="10" t="str">
        <f>VLOOKUP(O416,'Offence Database'!$A$7:$C$1360,3, )</f>
        <v>-</v>
      </c>
      <c r="AB416" s="10">
        <f t="shared" ref="AB416:AG416" si="852">IF(V416="Non-Bailable",$AB$1,$AC$1)</f>
        <v>0</v>
      </c>
      <c r="AC416" s="10">
        <f t="shared" si="852"/>
        <v>0</v>
      </c>
      <c r="AD416" s="10">
        <f t="shared" si="852"/>
        <v>0</v>
      </c>
      <c r="AE416" s="10">
        <f t="shared" si="852"/>
        <v>0</v>
      </c>
      <c r="AF416" s="10">
        <f t="shared" si="852"/>
        <v>0</v>
      </c>
      <c r="AG416" s="10">
        <f t="shared" si="852"/>
        <v>0</v>
      </c>
      <c r="AH416" s="10">
        <f t="shared" si="1"/>
        <v>0</v>
      </c>
      <c r="AI416" s="17" t="str">
        <f t="shared" si="2"/>
        <v>Bailable</v>
      </c>
      <c r="AJ416" s="10" t="str">
        <f>VLOOKUP(J416,'Offence Database'!$A$7:$D$1360,4, )</f>
        <v>-</v>
      </c>
      <c r="AK416" s="10" t="str">
        <f>VLOOKUP(K416,'Offence Database'!$A$7:$D$1360,4, )</f>
        <v>-</v>
      </c>
      <c r="AL416" s="10" t="str">
        <f>VLOOKUP(L416,'Offence Database'!$A$7:$D$1360,4, )</f>
        <v>-</v>
      </c>
      <c r="AM416" s="10" t="str">
        <f>VLOOKUP(M416,'Offence Database'!$A$7:$D$1360,4, )</f>
        <v>-</v>
      </c>
      <c r="AN416" s="10" t="str">
        <f>VLOOKUP(N416,'Offence Database'!$A$7:$D$1360,4, )</f>
        <v>-</v>
      </c>
      <c r="AO416" s="10" t="str">
        <f>VLOOKUP(O416,'Offence Database'!$A$7:$D$1360,4, )</f>
        <v>-</v>
      </c>
      <c r="AP416" s="10">
        <f t="shared" ref="AP416:AU416" si="853">IF(AJ416="Non-Compoundable",$AB$1,$AC$1)</f>
        <v>0</v>
      </c>
      <c r="AQ416" s="10">
        <f t="shared" si="853"/>
        <v>0</v>
      </c>
      <c r="AR416" s="10">
        <f t="shared" si="853"/>
        <v>0</v>
      </c>
      <c r="AS416" s="10">
        <f t="shared" si="853"/>
        <v>0</v>
      </c>
      <c r="AT416" s="10">
        <f t="shared" si="853"/>
        <v>0</v>
      </c>
      <c r="AU416" s="10">
        <f t="shared" si="853"/>
        <v>0</v>
      </c>
      <c r="AV416" s="10">
        <f t="shared" si="4"/>
        <v>0</v>
      </c>
      <c r="AW416" s="17" t="str">
        <f t="shared" si="5"/>
        <v>Compoundable</v>
      </c>
      <c r="AX416" s="24"/>
      <c r="AY416" s="26">
        <f t="shared" si="6"/>
        <v>2</v>
      </c>
      <c r="AZ416" s="27">
        <f t="shared" si="7"/>
        <v>60</v>
      </c>
      <c r="BA416" s="28">
        <f t="shared" si="8"/>
        <v>0</v>
      </c>
      <c r="BB416" s="28">
        <f t="shared" ca="1" si="9"/>
        <v>0</v>
      </c>
      <c r="BC416" s="29" t="str">
        <f t="shared" si="10"/>
        <v>YES</v>
      </c>
      <c r="BD416" s="10" t="str">
        <f t="shared" si="11"/>
        <v>YES</v>
      </c>
      <c r="BE416" s="29" t="str">
        <f t="shared" ca="1" si="12"/>
        <v>NO</v>
      </c>
      <c r="BF416" s="29" t="str">
        <f t="shared" ca="1" si="13"/>
        <v>YES</v>
      </c>
      <c r="BG416" s="29" t="str">
        <f t="shared" ca="1" si="14"/>
        <v>YES</v>
      </c>
      <c r="BH416" s="29" t="str">
        <f t="shared" ca="1" si="15"/>
        <v>YES</v>
      </c>
      <c r="BI416" s="10">
        <f t="shared" ca="1" si="16"/>
        <v>1</v>
      </c>
      <c r="BJ416" s="28">
        <f t="shared" si="17"/>
        <v>0</v>
      </c>
      <c r="BK416" s="30">
        <f t="shared" si="18"/>
        <v>0</v>
      </c>
      <c r="BL416" s="31">
        <f t="shared" ca="1" si="19"/>
        <v>-119.72328767123288</v>
      </c>
      <c r="BM416" s="28">
        <f t="shared" si="20"/>
        <v>0</v>
      </c>
      <c r="BN416" s="28">
        <f t="shared" si="21"/>
        <v>0</v>
      </c>
      <c r="BO416" s="30">
        <f t="shared" si="22"/>
        <v>0</v>
      </c>
      <c r="BP416" s="31">
        <f t="shared" ca="1" si="23"/>
        <v>-119.72328767123288</v>
      </c>
      <c r="BQ416" s="32">
        <f t="shared" ca="1" si="24"/>
        <v>119.72328767123288</v>
      </c>
      <c r="BR416" s="32"/>
    </row>
    <row r="417" spans="1:70" ht="12" customHeight="1" x14ac:dyDescent="0.25">
      <c r="A417" s="10">
        <f t="shared" si="25"/>
        <v>416</v>
      </c>
      <c r="B417" s="11"/>
      <c r="C417" s="12"/>
      <c r="D417" s="13"/>
      <c r="E417" s="13"/>
      <c r="F417" s="13"/>
      <c r="G417" s="14"/>
      <c r="H417" s="15"/>
      <c r="I417" s="27"/>
      <c r="J417" s="17"/>
      <c r="K417" s="17"/>
      <c r="L417" s="17"/>
      <c r="M417" s="17"/>
      <c r="N417" s="17"/>
      <c r="O417" s="17"/>
      <c r="P417" s="10" t="str">
        <f>VLOOKUP(J417,'Offence Database'!$A$7:$B$1360,2, )</f>
        <v>-</v>
      </c>
      <c r="Q417" s="10" t="str">
        <f>VLOOKUP(K417,'Offence Database'!$A$7:$B$1360,2, )</f>
        <v>-</v>
      </c>
      <c r="R417" s="10" t="str">
        <f>VLOOKUP(L417,'Offence Database'!$A$7:$B$1360,2, )</f>
        <v>-</v>
      </c>
      <c r="S417" s="10" t="str">
        <f>VLOOKUP(M417,'Offence Database'!$A$7:$B$1360,2, )</f>
        <v>-</v>
      </c>
      <c r="T417" s="10" t="str">
        <f>VLOOKUP(N417,'Offence Database'!$A$7:$B$1360,2, )</f>
        <v>-</v>
      </c>
      <c r="U417" s="10" t="str">
        <f>VLOOKUP(O417,'Offence Database'!$A$7:$B$1360,2, )</f>
        <v>-</v>
      </c>
      <c r="V417" s="10" t="str">
        <f>VLOOKUP(J417,'Offence Database'!$A$7:$C$1360,3, )</f>
        <v>-</v>
      </c>
      <c r="W417" s="10" t="str">
        <f>VLOOKUP(K417,'Offence Database'!$A$7:$C$1360,3, )</f>
        <v>-</v>
      </c>
      <c r="X417" s="10" t="str">
        <f>VLOOKUP(L417,'Offence Database'!$A$7:$C$1360,3, )</f>
        <v>-</v>
      </c>
      <c r="Y417" s="10" t="str">
        <f>VLOOKUP(M417,'Offence Database'!$A$7:$C$1360,3, )</f>
        <v>-</v>
      </c>
      <c r="Z417" s="10" t="str">
        <f>VLOOKUP(N417,'Offence Database'!$A$7:$C$1360,3, )</f>
        <v>-</v>
      </c>
      <c r="AA417" s="10" t="str">
        <f>VLOOKUP(O417,'Offence Database'!$A$7:$C$1360,3, )</f>
        <v>-</v>
      </c>
      <c r="AB417" s="10">
        <f t="shared" ref="AB417:AG417" si="854">IF(V417="Non-Bailable",$AB$1,$AC$1)</f>
        <v>0</v>
      </c>
      <c r="AC417" s="10">
        <f t="shared" si="854"/>
        <v>0</v>
      </c>
      <c r="AD417" s="10">
        <f t="shared" si="854"/>
        <v>0</v>
      </c>
      <c r="AE417" s="10">
        <f t="shared" si="854"/>
        <v>0</v>
      </c>
      <c r="AF417" s="10">
        <f t="shared" si="854"/>
        <v>0</v>
      </c>
      <c r="AG417" s="10">
        <f t="shared" si="854"/>
        <v>0</v>
      </c>
      <c r="AH417" s="10">
        <f t="shared" si="1"/>
        <v>0</v>
      </c>
      <c r="AI417" s="17" t="str">
        <f t="shared" si="2"/>
        <v>Bailable</v>
      </c>
      <c r="AJ417" s="10" t="str">
        <f>VLOOKUP(J417,'Offence Database'!$A$7:$D$1360,4, )</f>
        <v>-</v>
      </c>
      <c r="AK417" s="10" t="str">
        <f>VLOOKUP(K417,'Offence Database'!$A$7:$D$1360,4, )</f>
        <v>-</v>
      </c>
      <c r="AL417" s="10" t="str">
        <f>VLOOKUP(L417,'Offence Database'!$A$7:$D$1360,4, )</f>
        <v>-</v>
      </c>
      <c r="AM417" s="10" t="str">
        <f>VLOOKUP(M417,'Offence Database'!$A$7:$D$1360,4, )</f>
        <v>-</v>
      </c>
      <c r="AN417" s="10" t="str">
        <f>VLOOKUP(N417,'Offence Database'!$A$7:$D$1360,4, )</f>
        <v>-</v>
      </c>
      <c r="AO417" s="10" t="str">
        <f>VLOOKUP(O417,'Offence Database'!$A$7:$D$1360,4, )</f>
        <v>-</v>
      </c>
      <c r="AP417" s="10">
        <f t="shared" ref="AP417:AU417" si="855">IF(AJ417="Non-Compoundable",$AB$1,$AC$1)</f>
        <v>0</v>
      </c>
      <c r="AQ417" s="10">
        <f t="shared" si="855"/>
        <v>0</v>
      </c>
      <c r="AR417" s="10">
        <f t="shared" si="855"/>
        <v>0</v>
      </c>
      <c r="AS417" s="10">
        <f t="shared" si="855"/>
        <v>0</v>
      </c>
      <c r="AT417" s="10">
        <f t="shared" si="855"/>
        <v>0</v>
      </c>
      <c r="AU417" s="10">
        <f t="shared" si="855"/>
        <v>0</v>
      </c>
      <c r="AV417" s="10">
        <f t="shared" si="4"/>
        <v>0</v>
      </c>
      <c r="AW417" s="17" t="str">
        <f t="shared" si="5"/>
        <v>Compoundable</v>
      </c>
      <c r="AX417" s="24"/>
      <c r="AY417" s="26">
        <f t="shared" si="6"/>
        <v>2</v>
      </c>
      <c r="AZ417" s="27">
        <f t="shared" si="7"/>
        <v>60</v>
      </c>
      <c r="BA417" s="28">
        <f t="shared" si="8"/>
        <v>0</v>
      </c>
      <c r="BB417" s="28">
        <f t="shared" ca="1" si="9"/>
        <v>0</v>
      </c>
      <c r="BC417" s="29" t="str">
        <f t="shared" si="10"/>
        <v>YES</v>
      </c>
      <c r="BD417" s="10" t="str">
        <f t="shared" si="11"/>
        <v>YES</v>
      </c>
      <c r="BE417" s="29" t="str">
        <f t="shared" ca="1" si="12"/>
        <v>NO</v>
      </c>
      <c r="BF417" s="29" t="str">
        <f t="shared" ca="1" si="13"/>
        <v>YES</v>
      </c>
      <c r="BG417" s="29" t="str">
        <f t="shared" ca="1" si="14"/>
        <v>YES</v>
      </c>
      <c r="BH417" s="29" t="str">
        <f t="shared" ca="1" si="15"/>
        <v>YES</v>
      </c>
      <c r="BI417" s="10">
        <f t="shared" ca="1" si="16"/>
        <v>1</v>
      </c>
      <c r="BJ417" s="28">
        <f t="shared" si="17"/>
        <v>0</v>
      </c>
      <c r="BK417" s="30">
        <f t="shared" si="18"/>
        <v>0</v>
      </c>
      <c r="BL417" s="31">
        <f t="shared" ca="1" si="19"/>
        <v>-119.72328767123288</v>
      </c>
      <c r="BM417" s="28">
        <f t="shared" si="20"/>
        <v>0</v>
      </c>
      <c r="BN417" s="28">
        <f t="shared" si="21"/>
        <v>0</v>
      </c>
      <c r="BO417" s="30">
        <f t="shared" si="22"/>
        <v>0</v>
      </c>
      <c r="BP417" s="31">
        <f t="shared" ca="1" si="23"/>
        <v>-119.72328767123288</v>
      </c>
      <c r="BQ417" s="32">
        <f t="shared" ca="1" si="24"/>
        <v>119.72328767123288</v>
      </c>
      <c r="BR417" s="32"/>
    </row>
    <row r="418" spans="1:70" ht="12" customHeight="1" x14ac:dyDescent="0.25">
      <c r="A418" s="10">
        <f t="shared" si="25"/>
        <v>417</v>
      </c>
      <c r="B418" s="11"/>
      <c r="C418" s="12"/>
      <c r="D418" s="13"/>
      <c r="E418" s="13"/>
      <c r="F418" s="13"/>
      <c r="G418" s="14"/>
      <c r="H418" s="15"/>
      <c r="I418" s="27"/>
      <c r="J418" s="17"/>
      <c r="K418" s="17"/>
      <c r="L418" s="17"/>
      <c r="M418" s="17"/>
      <c r="N418" s="17"/>
      <c r="O418" s="17"/>
      <c r="P418" s="10" t="str">
        <f>VLOOKUP(J418,'Offence Database'!$A$7:$B$1360,2, )</f>
        <v>-</v>
      </c>
      <c r="Q418" s="10" t="str">
        <f>VLOOKUP(K418,'Offence Database'!$A$7:$B$1360,2, )</f>
        <v>-</v>
      </c>
      <c r="R418" s="10" t="str">
        <f>VLOOKUP(L418,'Offence Database'!$A$7:$B$1360,2, )</f>
        <v>-</v>
      </c>
      <c r="S418" s="10" t="str">
        <f>VLOOKUP(M418,'Offence Database'!$A$7:$B$1360,2, )</f>
        <v>-</v>
      </c>
      <c r="T418" s="10" t="str">
        <f>VLOOKUP(N418,'Offence Database'!$A$7:$B$1360,2, )</f>
        <v>-</v>
      </c>
      <c r="U418" s="10" t="str">
        <f>VLOOKUP(O418,'Offence Database'!$A$7:$B$1360,2, )</f>
        <v>-</v>
      </c>
      <c r="V418" s="10" t="str">
        <f>VLOOKUP(J418,'Offence Database'!$A$7:$C$1360,3, )</f>
        <v>-</v>
      </c>
      <c r="W418" s="10" t="str">
        <f>VLOOKUP(K418,'Offence Database'!$A$7:$C$1360,3, )</f>
        <v>-</v>
      </c>
      <c r="X418" s="10" t="str">
        <f>VLOOKUP(L418,'Offence Database'!$A$7:$C$1360,3, )</f>
        <v>-</v>
      </c>
      <c r="Y418" s="10" t="str">
        <f>VLOOKUP(M418,'Offence Database'!$A$7:$C$1360,3, )</f>
        <v>-</v>
      </c>
      <c r="Z418" s="10" t="str">
        <f>VLOOKUP(N418,'Offence Database'!$A$7:$C$1360,3, )</f>
        <v>-</v>
      </c>
      <c r="AA418" s="10" t="str">
        <f>VLOOKUP(O418,'Offence Database'!$A$7:$C$1360,3, )</f>
        <v>-</v>
      </c>
      <c r="AB418" s="10">
        <f t="shared" ref="AB418:AG418" si="856">IF(V418="Non-Bailable",$AB$1,$AC$1)</f>
        <v>0</v>
      </c>
      <c r="AC418" s="10">
        <f t="shared" si="856"/>
        <v>0</v>
      </c>
      <c r="AD418" s="10">
        <f t="shared" si="856"/>
        <v>0</v>
      </c>
      <c r="AE418" s="10">
        <f t="shared" si="856"/>
        <v>0</v>
      </c>
      <c r="AF418" s="10">
        <f t="shared" si="856"/>
        <v>0</v>
      </c>
      <c r="AG418" s="10">
        <f t="shared" si="856"/>
        <v>0</v>
      </c>
      <c r="AH418" s="10">
        <f t="shared" si="1"/>
        <v>0</v>
      </c>
      <c r="AI418" s="17" t="str">
        <f t="shared" si="2"/>
        <v>Bailable</v>
      </c>
      <c r="AJ418" s="10" t="str">
        <f>VLOOKUP(J418,'Offence Database'!$A$7:$D$1360,4, )</f>
        <v>-</v>
      </c>
      <c r="AK418" s="10" t="str">
        <f>VLOOKUP(K418,'Offence Database'!$A$7:$D$1360,4, )</f>
        <v>-</v>
      </c>
      <c r="AL418" s="10" t="str">
        <f>VLOOKUP(L418,'Offence Database'!$A$7:$D$1360,4, )</f>
        <v>-</v>
      </c>
      <c r="AM418" s="10" t="str">
        <f>VLOOKUP(M418,'Offence Database'!$A$7:$D$1360,4, )</f>
        <v>-</v>
      </c>
      <c r="AN418" s="10" t="str">
        <f>VLOOKUP(N418,'Offence Database'!$A$7:$D$1360,4, )</f>
        <v>-</v>
      </c>
      <c r="AO418" s="10" t="str">
        <f>VLOOKUP(O418,'Offence Database'!$A$7:$D$1360,4, )</f>
        <v>-</v>
      </c>
      <c r="AP418" s="10">
        <f t="shared" ref="AP418:AU418" si="857">IF(AJ418="Non-Compoundable",$AB$1,$AC$1)</f>
        <v>0</v>
      </c>
      <c r="AQ418" s="10">
        <f t="shared" si="857"/>
        <v>0</v>
      </c>
      <c r="AR418" s="10">
        <f t="shared" si="857"/>
        <v>0</v>
      </c>
      <c r="AS418" s="10">
        <f t="shared" si="857"/>
        <v>0</v>
      </c>
      <c r="AT418" s="10">
        <f t="shared" si="857"/>
        <v>0</v>
      </c>
      <c r="AU418" s="10">
        <f t="shared" si="857"/>
        <v>0</v>
      </c>
      <c r="AV418" s="10">
        <f t="shared" si="4"/>
        <v>0</v>
      </c>
      <c r="AW418" s="17" t="str">
        <f t="shared" si="5"/>
        <v>Compoundable</v>
      </c>
      <c r="AX418" s="24"/>
      <c r="AY418" s="26">
        <f t="shared" si="6"/>
        <v>2</v>
      </c>
      <c r="AZ418" s="27">
        <f t="shared" si="7"/>
        <v>60</v>
      </c>
      <c r="BA418" s="28">
        <f t="shared" si="8"/>
        <v>0</v>
      </c>
      <c r="BB418" s="28">
        <f t="shared" ca="1" si="9"/>
        <v>0</v>
      </c>
      <c r="BC418" s="29" t="str">
        <f t="shared" si="10"/>
        <v>YES</v>
      </c>
      <c r="BD418" s="10" t="str">
        <f t="shared" si="11"/>
        <v>YES</v>
      </c>
      <c r="BE418" s="29" t="str">
        <f t="shared" ca="1" si="12"/>
        <v>NO</v>
      </c>
      <c r="BF418" s="29" t="str">
        <f t="shared" ca="1" si="13"/>
        <v>YES</v>
      </c>
      <c r="BG418" s="29" t="str">
        <f t="shared" ca="1" si="14"/>
        <v>YES</v>
      </c>
      <c r="BH418" s="29" t="str">
        <f t="shared" ca="1" si="15"/>
        <v>YES</v>
      </c>
      <c r="BI418" s="10">
        <f t="shared" ca="1" si="16"/>
        <v>1</v>
      </c>
      <c r="BJ418" s="28">
        <f t="shared" si="17"/>
        <v>0</v>
      </c>
      <c r="BK418" s="30">
        <f t="shared" si="18"/>
        <v>0</v>
      </c>
      <c r="BL418" s="31">
        <f t="shared" ca="1" si="19"/>
        <v>-119.72328767123288</v>
      </c>
      <c r="BM418" s="28">
        <f t="shared" si="20"/>
        <v>0</v>
      </c>
      <c r="BN418" s="28">
        <f t="shared" si="21"/>
        <v>0</v>
      </c>
      <c r="BO418" s="30">
        <f t="shared" si="22"/>
        <v>0</v>
      </c>
      <c r="BP418" s="31">
        <f t="shared" ca="1" si="23"/>
        <v>-119.72328767123288</v>
      </c>
      <c r="BQ418" s="32">
        <f t="shared" ca="1" si="24"/>
        <v>119.72328767123288</v>
      </c>
      <c r="BR418" s="32"/>
    </row>
    <row r="419" spans="1:70" ht="12" customHeight="1" x14ac:dyDescent="0.25">
      <c r="A419" s="10">
        <f t="shared" si="25"/>
        <v>418</v>
      </c>
      <c r="B419" s="11"/>
      <c r="C419" s="12"/>
      <c r="D419" s="13"/>
      <c r="E419" s="13"/>
      <c r="F419" s="13"/>
      <c r="G419" s="14"/>
      <c r="H419" s="15"/>
      <c r="I419" s="27"/>
      <c r="J419" s="17"/>
      <c r="K419" s="17"/>
      <c r="L419" s="17"/>
      <c r="M419" s="17"/>
      <c r="N419" s="17"/>
      <c r="O419" s="17"/>
      <c r="P419" s="10" t="str">
        <f>VLOOKUP(J419,'Offence Database'!$A$7:$B$1360,2, )</f>
        <v>-</v>
      </c>
      <c r="Q419" s="10" t="str">
        <f>VLOOKUP(K419,'Offence Database'!$A$7:$B$1360,2, )</f>
        <v>-</v>
      </c>
      <c r="R419" s="10" t="str">
        <f>VLOOKUP(L419,'Offence Database'!$A$7:$B$1360,2, )</f>
        <v>-</v>
      </c>
      <c r="S419" s="10" t="str">
        <f>VLOOKUP(M419,'Offence Database'!$A$7:$B$1360,2, )</f>
        <v>-</v>
      </c>
      <c r="T419" s="10" t="str">
        <f>VLOOKUP(N419,'Offence Database'!$A$7:$B$1360,2, )</f>
        <v>-</v>
      </c>
      <c r="U419" s="10" t="str">
        <f>VLOOKUP(O419,'Offence Database'!$A$7:$B$1360,2, )</f>
        <v>-</v>
      </c>
      <c r="V419" s="10" t="str">
        <f>VLOOKUP(J419,'Offence Database'!$A$7:$C$1360,3, )</f>
        <v>-</v>
      </c>
      <c r="W419" s="10" t="str">
        <f>VLOOKUP(K419,'Offence Database'!$A$7:$C$1360,3, )</f>
        <v>-</v>
      </c>
      <c r="X419" s="10" t="str">
        <f>VLOOKUP(L419,'Offence Database'!$A$7:$C$1360,3, )</f>
        <v>-</v>
      </c>
      <c r="Y419" s="10" t="str">
        <f>VLOOKUP(M419,'Offence Database'!$A$7:$C$1360,3, )</f>
        <v>-</v>
      </c>
      <c r="Z419" s="10" t="str">
        <f>VLOOKUP(N419,'Offence Database'!$A$7:$C$1360,3, )</f>
        <v>-</v>
      </c>
      <c r="AA419" s="10" t="str">
        <f>VLOOKUP(O419,'Offence Database'!$A$7:$C$1360,3, )</f>
        <v>-</v>
      </c>
      <c r="AB419" s="10">
        <f t="shared" ref="AB419:AG419" si="858">IF(V419="Non-Bailable",$AB$1,$AC$1)</f>
        <v>0</v>
      </c>
      <c r="AC419" s="10">
        <f t="shared" si="858"/>
        <v>0</v>
      </c>
      <c r="AD419" s="10">
        <f t="shared" si="858"/>
        <v>0</v>
      </c>
      <c r="AE419" s="10">
        <f t="shared" si="858"/>
        <v>0</v>
      </c>
      <c r="AF419" s="10">
        <f t="shared" si="858"/>
        <v>0</v>
      </c>
      <c r="AG419" s="10">
        <f t="shared" si="858"/>
        <v>0</v>
      </c>
      <c r="AH419" s="10">
        <f t="shared" si="1"/>
        <v>0</v>
      </c>
      <c r="AI419" s="17" t="str">
        <f t="shared" si="2"/>
        <v>Bailable</v>
      </c>
      <c r="AJ419" s="10" t="str">
        <f>VLOOKUP(J419,'Offence Database'!$A$7:$D$1360,4, )</f>
        <v>-</v>
      </c>
      <c r="AK419" s="10" t="str">
        <f>VLOOKUP(K419,'Offence Database'!$A$7:$D$1360,4, )</f>
        <v>-</v>
      </c>
      <c r="AL419" s="10" t="str">
        <f>VLOOKUP(L419,'Offence Database'!$A$7:$D$1360,4, )</f>
        <v>-</v>
      </c>
      <c r="AM419" s="10" t="str">
        <f>VLOOKUP(M419,'Offence Database'!$A$7:$D$1360,4, )</f>
        <v>-</v>
      </c>
      <c r="AN419" s="10" t="str">
        <f>VLOOKUP(N419,'Offence Database'!$A$7:$D$1360,4, )</f>
        <v>-</v>
      </c>
      <c r="AO419" s="10" t="str">
        <f>VLOOKUP(O419,'Offence Database'!$A$7:$D$1360,4, )</f>
        <v>-</v>
      </c>
      <c r="AP419" s="10">
        <f t="shared" ref="AP419:AU419" si="859">IF(AJ419="Non-Compoundable",$AB$1,$AC$1)</f>
        <v>0</v>
      </c>
      <c r="AQ419" s="10">
        <f t="shared" si="859"/>
        <v>0</v>
      </c>
      <c r="AR419" s="10">
        <f t="shared" si="859"/>
        <v>0</v>
      </c>
      <c r="AS419" s="10">
        <f t="shared" si="859"/>
        <v>0</v>
      </c>
      <c r="AT419" s="10">
        <f t="shared" si="859"/>
        <v>0</v>
      </c>
      <c r="AU419" s="10">
        <f t="shared" si="859"/>
        <v>0</v>
      </c>
      <c r="AV419" s="10">
        <f t="shared" si="4"/>
        <v>0</v>
      </c>
      <c r="AW419" s="17" t="str">
        <f t="shared" si="5"/>
        <v>Compoundable</v>
      </c>
      <c r="AX419" s="24"/>
      <c r="AY419" s="26">
        <f t="shared" si="6"/>
        <v>2</v>
      </c>
      <c r="AZ419" s="27">
        <f t="shared" si="7"/>
        <v>60</v>
      </c>
      <c r="BA419" s="28">
        <f t="shared" si="8"/>
        <v>0</v>
      </c>
      <c r="BB419" s="28">
        <f t="shared" ca="1" si="9"/>
        <v>0</v>
      </c>
      <c r="BC419" s="29" t="str">
        <f t="shared" si="10"/>
        <v>YES</v>
      </c>
      <c r="BD419" s="10" t="str">
        <f t="shared" si="11"/>
        <v>YES</v>
      </c>
      <c r="BE419" s="29" t="str">
        <f t="shared" ca="1" si="12"/>
        <v>NO</v>
      </c>
      <c r="BF419" s="29" t="str">
        <f t="shared" ca="1" si="13"/>
        <v>YES</v>
      </c>
      <c r="BG419" s="29" t="str">
        <f t="shared" ca="1" si="14"/>
        <v>YES</v>
      </c>
      <c r="BH419" s="29" t="str">
        <f t="shared" ca="1" si="15"/>
        <v>YES</v>
      </c>
      <c r="BI419" s="10">
        <f t="shared" ca="1" si="16"/>
        <v>1</v>
      </c>
      <c r="BJ419" s="28">
        <f t="shared" si="17"/>
        <v>0</v>
      </c>
      <c r="BK419" s="30">
        <f t="shared" si="18"/>
        <v>0</v>
      </c>
      <c r="BL419" s="31">
        <f t="shared" ca="1" si="19"/>
        <v>-119.72328767123288</v>
      </c>
      <c r="BM419" s="28">
        <f t="shared" si="20"/>
        <v>0</v>
      </c>
      <c r="BN419" s="28">
        <f t="shared" si="21"/>
        <v>0</v>
      </c>
      <c r="BO419" s="30">
        <f t="shared" si="22"/>
        <v>0</v>
      </c>
      <c r="BP419" s="31">
        <f t="shared" ca="1" si="23"/>
        <v>-119.72328767123288</v>
      </c>
      <c r="BQ419" s="32">
        <f t="shared" ca="1" si="24"/>
        <v>119.72328767123288</v>
      </c>
      <c r="BR419" s="32"/>
    </row>
    <row r="420" spans="1:70" ht="12" customHeight="1" x14ac:dyDescent="0.25">
      <c r="A420" s="10">
        <f t="shared" si="25"/>
        <v>419</v>
      </c>
      <c r="B420" s="11"/>
      <c r="C420" s="12"/>
      <c r="D420" s="13"/>
      <c r="E420" s="13"/>
      <c r="F420" s="13"/>
      <c r="G420" s="14"/>
      <c r="H420" s="15"/>
      <c r="I420" s="27"/>
      <c r="J420" s="17"/>
      <c r="K420" s="17"/>
      <c r="L420" s="17"/>
      <c r="M420" s="17"/>
      <c r="N420" s="17"/>
      <c r="O420" s="17"/>
      <c r="P420" s="10" t="str">
        <f>VLOOKUP(J420,'Offence Database'!$A$7:$B$1360,2, )</f>
        <v>-</v>
      </c>
      <c r="Q420" s="10" t="str">
        <f>VLOOKUP(K420,'Offence Database'!$A$7:$B$1360,2, )</f>
        <v>-</v>
      </c>
      <c r="R420" s="10" t="str">
        <f>VLOOKUP(L420,'Offence Database'!$A$7:$B$1360,2, )</f>
        <v>-</v>
      </c>
      <c r="S420" s="10" t="str">
        <f>VLOOKUP(M420,'Offence Database'!$A$7:$B$1360,2, )</f>
        <v>-</v>
      </c>
      <c r="T420" s="10" t="str">
        <f>VLOOKUP(N420,'Offence Database'!$A$7:$B$1360,2, )</f>
        <v>-</v>
      </c>
      <c r="U420" s="10" t="str">
        <f>VLOOKUP(O420,'Offence Database'!$A$7:$B$1360,2, )</f>
        <v>-</v>
      </c>
      <c r="V420" s="10" t="str">
        <f>VLOOKUP(J420,'Offence Database'!$A$7:$C$1360,3, )</f>
        <v>-</v>
      </c>
      <c r="W420" s="10" t="str">
        <f>VLOOKUP(K420,'Offence Database'!$A$7:$C$1360,3, )</f>
        <v>-</v>
      </c>
      <c r="X420" s="10" t="str">
        <f>VLOOKUP(L420,'Offence Database'!$A$7:$C$1360,3, )</f>
        <v>-</v>
      </c>
      <c r="Y420" s="10" t="str">
        <f>VLOOKUP(M420,'Offence Database'!$A$7:$C$1360,3, )</f>
        <v>-</v>
      </c>
      <c r="Z420" s="10" t="str">
        <f>VLOOKUP(N420,'Offence Database'!$A$7:$C$1360,3, )</f>
        <v>-</v>
      </c>
      <c r="AA420" s="10" t="str">
        <f>VLOOKUP(O420,'Offence Database'!$A$7:$C$1360,3, )</f>
        <v>-</v>
      </c>
      <c r="AB420" s="10">
        <f t="shared" ref="AB420:AG420" si="860">IF(V420="Non-Bailable",$AB$1,$AC$1)</f>
        <v>0</v>
      </c>
      <c r="AC420" s="10">
        <f t="shared" si="860"/>
        <v>0</v>
      </c>
      <c r="AD420" s="10">
        <f t="shared" si="860"/>
        <v>0</v>
      </c>
      <c r="AE420" s="10">
        <f t="shared" si="860"/>
        <v>0</v>
      </c>
      <c r="AF420" s="10">
        <f t="shared" si="860"/>
        <v>0</v>
      </c>
      <c r="AG420" s="10">
        <f t="shared" si="860"/>
        <v>0</v>
      </c>
      <c r="AH420" s="10">
        <f t="shared" si="1"/>
        <v>0</v>
      </c>
      <c r="AI420" s="17" t="str">
        <f t="shared" si="2"/>
        <v>Bailable</v>
      </c>
      <c r="AJ420" s="10" t="str">
        <f>VLOOKUP(J420,'Offence Database'!$A$7:$D$1360,4, )</f>
        <v>-</v>
      </c>
      <c r="AK420" s="10" t="str">
        <f>VLOOKUP(K420,'Offence Database'!$A$7:$D$1360,4, )</f>
        <v>-</v>
      </c>
      <c r="AL420" s="10" t="str">
        <f>VLOOKUP(L420,'Offence Database'!$A$7:$D$1360,4, )</f>
        <v>-</v>
      </c>
      <c r="AM420" s="10" t="str">
        <f>VLOOKUP(M420,'Offence Database'!$A$7:$D$1360,4, )</f>
        <v>-</v>
      </c>
      <c r="AN420" s="10" t="str">
        <f>VLOOKUP(N420,'Offence Database'!$A$7:$D$1360,4, )</f>
        <v>-</v>
      </c>
      <c r="AO420" s="10" t="str">
        <f>VLOOKUP(O420,'Offence Database'!$A$7:$D$1360,4, )</f>
        <v>-</v>
      </c>
      <c r="AP420" s="10">
        <f t="shared" ref="AP420:AU420" si="861">IF(AJ420="Non-Compoundable",$AB$1,$AC$1)</f>
        <v>0</v>
      </c>
      <c r="AQ420" s="10">
        <f t="shared" si="861"/>
        <v>0</v>
      </c>
      <c r="AR420" s="10">
        <f t="shared" si="861"/>
        <v>0</v>
      </c>
      <c r="AS420" s="10">
        <f t="shared" si="861"/>
        <v>0</v>
      </c>
      <c r="AT420" s="10">
        <f t="shared" si="861"/>
        <v>0</v>
      </c>
      <c r="AU420" s="10">
        <f t="shared" si="861"/>
        <v>0</v>
      </c>
      <c r="AV420" s="10">
        <f t="shared" si="4"/>
        <v>0</v>
      </c>
      <c r="AW420" s="17" t="str">
        <f t="shared" si="5"/>
        <v>Compoundable</v>
      </c>
      <c r="AX420" s="24"/>
      <c r="AY420" s="26">
        <f t="shared" si="6"/>
        <v>2</v>
      </c>
      <c r="AZ420" s="27">
        <f t="shared" si="7"/>
        <v>60</v>
      </c>
      <c r="BA420" s="28">
        <f t="shared" si="8"/>
        <v>0</v>
      </c>
      <c r="BB420" s="28">
        <f t="shared" ca="1" si="9"/>
        <v>0</v>
      </c>
      <c r="BC420" s="29" t="str">
        <f t="shared" si="10"/>
        <v>YES</v>
      </c>
      <c r="BD420" s="10" t="str">
        <f t="shared" si="11"/>
        <v>YES</v>
      </c>
      <c r="BE420" s="29" t="str">
        <f t="shared" ca="1" si="12"/>
        <v>NO</v>
      </c>
      <c r="BF420" s="29" t="str">
        <f t="shared" ca="1" si="13"/>
        <v>YES</v>
      </c>
      <c r="BG420" s="29" t="str">
        <f t="shared" ca="1" si="14"/>
        <v>YES</v>
      </c>
      <c r="BH420" s="29" t="str">
        <f t="shared" ca="1" si="15"/>
        <v>YES</v>
      </c>
      <c r="BI420" s="10">
        <f t="shared" ca="1" si="16"/>
        <v>1</v>
      </c>
      <c r="BJ420" s="28">
        <f t="shared" si="17"/>
        <v>0</v>
      </c>
      <c r="BK420" s="30">
        <f t="shared" si="18"/>
        <v>0</v>
      </c>
      <c r="BL420" s="31">
        <f t="shared" ca="1" si="19"/>
        <v>-119.72328767123288</v>
      </c>
      <c r="BM420" s="28">
        <f t="shared" si="20"/>
        <v>0</v>
      </c>
      <c r="BN420" s="28">
        <f t="shared" si="21"/>
        <v>0</v>
      </c>
      <c r="BO420" s="30">
        <f t="shared" si="22"/>
        <v>0</v>
      </c>
      <c r="BP420" s="31">
        <f t="shared" ca="1" si="23"/>
        <v>-119.72328767123288</v>
      </c>
      <c r="BQ420" s="32">
        <f t="shared" ca="1" si="24"/>
        <v>119.72328767123288</v>
      </c>
      <c r="BR420" s="32"/>
    </row>
    <row r="421" spans="1:70" ht="12" customHeight="1" x14ac:dyDescent="0.25">
      <c r="A421" s="10">
        <f t="shared" si="25"/>
        <v>420</v>
      </c>
      <c r="B421" s="11"/>
      <c r="C421" s="12"/>
      <c r="D421" s="13"/>
      <c r="E421" s="13"/>
      <c r="F421" s="13"/>
      <c r="G421" s="14"/>
      <c r="H421" s="15"/>
      <c r="I421" s="27"/>
      <c r="J421" s="17"/>
      <c r="K421" s="17"/>
      <c r="L421" s="17"/>
      <c r="M421" s="17"/>
      <c r="N421" s="17"/>
      <c r="O421" s="17"/>
      <c r="P421" s="10" t="str">
        <f>VLOOKUP(J421,'Offence Database'!$A$7:$B$1360,2, )</f>
        <v>-</v>
      </c>
      <c r="Q421" s="10" t="str">
        <f>VLOOKUP(K421,'Offence Database'!$A$7:$B$1360,2, )</f>
        <v>-</v>
      </c>
      <c r="R421" s="10" t="str">
        <f>VLOOKUP(L421,'Offence Database'!$A$7:$B$1360,2, )</f>
        <v>-</v>
      </c>
      <c r="S421" s="10" t="str">
        <f>VLOOKUP(M421,'Offence Database'!$A$7:$B$1360,2, )</f>
        <v>-</v>
      </c>
      <c r="T421" s="10" t="str">
        <f>VLOOKUP(N421,'Offence Database'!$A$7:$B$1360,2, )</f>
        <v>-</v>
      </c>
      <c r="U421" s="10" t="str">
        <f>VLOOKUP(O421,'Offence Database'!$A$7:$B$1360,2, )</f>
        <v>-</v>
      </c>
      <c r="V421" s="10" t="str">
        <f>VLOOKUP(J421,'Offence Database'!$A$7:$C$1360,3, )</f>
        <v>-</v>
      </c>
      <c r="W421" s="10" t="str">
        <f>VLOOKUP(K421,'Offence Database'!$A$7:$C$1360,3, )</f>
        <v>-</v>
      </c>
      <c r="X421" s="10" t="str">
        <f>VLOOKUP(L421,'Offence Database'!$A$7:$C$1360,3, )</f>
        <v>-</v>
      </c>
      <c r="Y421" s="10" t="str">
        <f>VLOOKUP(M421,'Offence Database'!$A$7:$C$1360,3, )</f>
        <v>-</v>
      </c>
      <c r="Z421" s="10" t="str">
        <f>VLOOKUP(N421,'Offence Database'!$A$7:$C$1360,3, )</f>
        <v>-</v>
      </c>
      <c r="AA421" s="10" t="str">
        <f>VLOOKUP(O421,'Offence Database'!$A$7:$C$1360,3, )</f>
        <v>-</v>
      </c>
      <c r="AB421" s="10">
        <f t="shared" ref="AB421:AG421" si="862">IF(V421="Non-Bailable",$AB$1,$AC$1)</f>
        <v>0</v>
      </c>
      <c r="AC421" s="10">
        <f t="shared" si="862"/>
        <v>0</v>
      </c>
      <c r="AD421" s="10">
        <f t="shared" si="862"/>
        <v>0</v>
      </c>
      <c r="AE421" s="10">
        <f t="shared" si="862"/>
        <v>0</v>
      </c>
      <c r="AF421" s="10">
        <f t="shared" si="862"/>
        <v>0</v>
      </c>
      <c r="AG421" s="10">
        <f t="shared" si="862"/>
        <v>0</v>
      </c>
      <c r="AH421" s="10">
        <f t="shared" si="1"/>
        <v>0</v>
      </c>
      <c r="AI421" s="17" t="str">
        <f t="shared" si="2"/>
        <v>Bailable</v>
      </c>
      <c r="AJ421" s="10" t="str">
        <f>VLOOKUP(J421,'Offence Database'!$A$7:$D$1360,4, )</f>
        <v>-</v>
      </c>
      <c r="AK421" s="10" t="str">
        <f>VLOOKUP(K421,'Offence Database'!$A$7:$D$1360,4, )</f>
        <v>-</v>
      </c>
      <c r="AL421" s="10" t="str">
        <f>VLOOKUP(L421,'Offence Database'!$A$7:$D$1360,4, )</f>
        <v>-</v>
      </c>
      <c r="AM421" s="10" t="str">
        <f>VLOOKUP(M421,'Offence Database'!$A$7:$D$1360,4, )</f>
        <v>-</v>
      </c>
      <c r="AN421" s="10" t="str">
        <f>VLOOKUP(N421,'Offence Database'!$A$7:$D$1360,4, )</f>
        <v>-</v>
      </c>
      <c r="AO421" s="10" t="str">
        <f>VLOOKUP(O421,'Offence Database'!$A$7:$D$1360,4, )</f>
        <v>-</v>
      </c>
      <c r="AP421" s="10">
        <f t="shared" ref="AP421:AU421" si="863">IF(AJ421="Non-Compoundable",$AB$1,$AC$1)</f>
        <v>0</v>
      </c>
      <c r="AQ421" s="10">
        <f t="shared" si="863"/>
        <v>0</v>
      </c>
      <c r="AR421" s="10">
        <f t="shared" si="863"/>
        <v>0</v>
      </c>
      <c r="AS421" s="10">
        <f t="shared" si="863"/>
        <v>0</v>
      </c>
      <c r="AT421" s="10">
        <f t="shared" si="863"/>
        <v>0</v>
      </c>
      <c r="AU421" s="10">
        <f t="shared" si="863"/>
        <v>0</v>
      </c>
      <c r="AV421" s="10">
        <f t="shared" si="4"/>
        <v>0</v>
      </c>
      <c r="AW421" s="17" t="str">
        <f t="shared" si="5"/>
        <v>Compoundable</v>
      </c>
      <c r="AX421" s="24"/>
      <c r="AY421" s="26">
        <f t="shared" si="6"/>
        <v>2</v>
      </c>
      <c r="AZ421" s="27">
        <f t="shared" si="7"/>
        <v>60</v>
      </c>
      <c r="BA421" s="28">
        <f t="shared" si="8"/>
        <v>0</v>
      </c>
      <c r="BB421" s="28">
        <f t="shared" ca="1" si="9"/>
        <v>0</v>
      </c>
      <c r="BC421" s="29" t="str">
        <f t="shared" si="10"/>
        <v>YES</v>
      </c>
      <c r="BD421" s="10" t="str">
        <f t="shared" si="11"/>
        <v>YES</v>
      </c>
      <c r="BE421" s="29" t="str">
        <f t="shared" ca="1" si="12"/>
        <v>NO</v>
      </c>
      <c r="BF421" s="29" t="str">
        <f t="shared" ca="1" si="13"/>
        <v>YES</v>
      </c>
      <c r="BG421" s="29" t="str">
        <f t="shared" ca="1" si="14"/>
        <v>YES</v>
      </c>
      <c r="BH421" s="29" t="str">
        <f t="shared" ca="1" si="15"/>
        <v>YES</v>
      </c>
      <c r="BI421" s="10">
        <f t="shared" ca="1" si="16"/>
        <v>1</v>
      </c>
      <c r="BJ421" s="28">
        <f t="shared" si="17"/>
        <v>0</v>
      </c>
      <c r="BK421" s="30">
        <f t="shared" si="18"/>
        <v>0</v>
      </c>
      <c r="BL421" s="31">
        <f t="shared" ca="1" si="19"/>
        <v>-119.72328767123288</v>
      </c>
      <c r="BM421" s="28">
        <f t="shared" si="20"/>
        <v>0</v>
      </c>
      <c r="BN421" s="28">
        <f t="shared" si="21"/>
        <v>0</v>
      </c>
      <c r="BO421" s="30">
        <f t="shared" si="22"/>
        <v>0</v>
      </c>
      <c r="BP421" s="31">
        <f t="shared" ca="1" si="23"/>
        <v>-119.72328767123288</v>
      </c>
      <c r="BQ421" s="32">
        <f t="shared" ca="1" si="24"/>
        <v>119.72328767123288</v>
      </c>
      <c r="BR421" s="32"/>
    </row>
    <row r="422" spans="1:70" ht="12" customHeight="1" x14ac:dyDescent="0.25">
      <c r="A422" s="10">
        <f t="shared" si="25"/>
        <v>421</v>
      </c>
      <c r="B422" s="11"/>
      <c r="C422" s="12"/>
      <c r="D422" s="13"/>
      <c r="E422" s="13"/>
      <c r="F422" s="13"/>
      <c r="G422" s="14"/>
      <c r="H422" s="15"/>
      <c r="I422" s="27"/>
      <c r="J422" s="17"/>
      <c r="K422" s="17"/>
      <c r="L422" s="17"/>
      <c r="M422" s="17"/>
      <c r="N422" s="17"/>
      <c r="O422" s="17"/>
      <c r="P422" s="10" t="str">
        <f>VLOOKUP(J422,'Offence Database'!$A$7:$B$1360,2, )</f>
        <v>-</v>
      </c>
      <c r="Q422" s="10" t="str">
        <f>VLOOKUP(K422,'Offence Database'!$A$7:$B$1360,2, )</f>
        <v>-</v>
      </c>
      <c r="R422" s="10" t="str">
        <f>VLOOKUP(L422,'Offence Database'!$A$7:$B$1360,2, )</f>
        <v>-</v>
      </c>
      <c r="S422" s="10" t="str">
        <f>VLOOKUP(M422,'Offence Database'!$A$7:$B$1360,2, )</f>
        <v>-</v>
      </c>
      <c r="T422" s="10" t="str">
        <f>VLOOKUP(N422,'Offence Database'!$A$7:$B$1360,2, )</f>
        <v>-</v>
      </c>
      <c r="U422" s="10" t="str">
        <f>VLOOKUP(O422,'Offence Database'!$A$7:$B$1360,2, )</f>
        <v>-</v>
      </c>
      <c r="V422" s="10" t="str">
        <f>VLOOKUP(J422,'Offence Database'!$A$7:$C$1360,3, )</f>
        <v>-</v>
      </c>
      <c r="W422" s="10" t="str">
        <f>VLOOKUP(K422,'Offence Database'!$A$7:$C$1360,3, )</f>
        <v>-</v>
      </c>
      <c r="X422" s="10" t="str">
        <f>VLOOKUP(L422,'Offence Database'!$A$7:$C$1360,3, )</f>
        <v>-</v>
      </c>
      <c r="Y422" s="10" t="str">
        <f>VLOOKUP(M422,'Offence Database'!$A$7:$C$1360,3, )</f>
        <v>-</v>
      </c>
      <c r="Z422" s="10" t="str">
        <f>VLOOKUP(N422,'Offence Database'!$A$7:$C$1360,3, )</f>
        <v>-</v>
      </c>
      <c r="AA422" s="10" t="str">
        <f>VLOOKUP(O422,'Offence Database'!$A$7:$C$1360,3, )</f>
        <v>-</v>
      </c>
      <c r="AB422" s="10">
        <f t="shared" ref="AB422:AG422" si="864">IF(V422="Non-Bailable",$AB$1,$AC$1)</f>
        <v>0</v>
      </c>
      <c r="AC422" s="10">
        <f t="shared" si="864"/>
        <v>0</v>
      </c>
      <c r="AD422" s="10">
        <f t="shared" si="864"/>
        <v>0</v>
      </c>
      <c r="AE422" s="10">
        <f t="shared" si="864"/>
        <v>0</v>
      </c>
      <c r="AF422" s="10">
        <f t="shared" si="864"/>
        <v>0</v>
      </c>
      <c r="AG422" s="10">
        <f t="shared" si="864"/>
        <v>0</v>
      </c>
      <c r="AH422" s="10">
        <f t="shared" si="1"/>
        <v>0</v>
      </c>
      <c r="AI422" s="17" t="str">
        <f t="shared" si="2"/>
        <v>Bailable</v>
      </c>
      <c r="AJ422" s="10" t="str">
        <f>VLOOKUP(J422,'Offence Database'!$A$7:$D$1360,4, )</f>
        <v>-</v>
      </c>
      <c r="AK422" s="10" t="str">
        <f>VLOOKUP(K422,'Offence Database'!$A$7:$D$1360,4, )</f>
        <v>-</v>
      </c>
      <c r="AL422" s="10" t="str">
        <f>VLOOKUP(L422,'Offence Database'!$A$7:$D$1360,4, )</f>
        <v>-</v>
      </c>
      <c r="AM422" s="10" t="str">
        <f>VLOOKUP(M422,'Offence Database'!$A$7:$D$1360,4, )</f>
        <v>-</v>
      </c>
      <c r="AN422" s="10" t="str">
        <f>VLOOKUP(N422,'Offence Database'!$A$7:$D$1360,4, )</f>
        <v>-</v>
      </c>
      <c r="AO422" s="10" t="str">
        <f>VLOOKUP(O422,'Offence Database'!$A$7:$D$1360,4, )</f>
        <v>-</v>
      </c>
      <c r="AP422" s="10">
        <f t="shared" ref="AP422:AU422" si="865">IF(AJ422="Non-Compoundable",$AB$1,$AC$1)</f>
        <v>0</v>
      </c>
      <c r="AQ422" s="10">
        <f t="shared" si="865"/>
        <v>0</v>
      </c>
      <c r="AR422" s="10">
        <f t="shared" si="865"/>
        <v>0</v>
      </c>
      <c r="AS422" s="10">
        <f t="shared" si="865"/>
        <v>0</v>
      </c>
      <c r="AT422" s="10">
        <f t="shared" si="865"/>
        <v>0</v>
      </c>
      <c r="AU422" s="10">
        <f t="shared" si="865"/>
        <v>0</v>
      </c>
      <c r="AV422" s="10">
        <f t="shared" si="4"/>
        <v>0</v>
      </c>
      <c r="AW422" s="17" t="str">
        <f t="shared" si="5"/>
        <v>Compoundable</v>
      </c>
      <c r="AX422" s="24"/>
      <c r="AY422" s="26">
        <f t="shared" si="6"/>
        <v>2</v>
      </c>
      <c r="AZ422" s="27">
        <f t="shared" si="7"/>
        <v>60</v>
      </c>
      <c r="BA422" s="28">
        <f t="shared" si="8"/>
        <v>0</v>
      </c>
      <c r="BB422" s="28">
        <f t="shared" ca="1" si="9"/>
        <v>0</v>
      </c>
      <c r="BC422" s="29" t="str">
        <f t="shared" si="10"/>
        <v>YES</v>
      </c>
      <c r="BD422" s="10" t="str">
        <f t="shared" si="11"/>
        <v>YES</v>
      </c>
      <c r="BE422" s="29" t="str">
        <f t="shared" ca="1" si="12"/>
        <v>NO</v>
      </c>
      <c r="BF422" s="29" t="str">
        <f t="shared" ca="1" si="13"/>
        <v>YES</v>
      </c>
      <c r="BG422" s="29" t="str">
        <f t="shared" ca="1" si="14"/>
        <v>YES</v>
      </c>
      <c r="BH422" s="29" t="str">
        <f t="shared" ca="1" si="15"/>
        <v>YES</v>
      </c>
      <c r="BI422" s="10">
        <f t="shared" ca="1" si="16"/>
        <v>1</v>
      </c>
      <c r="BJ422" s="28">
        <f t="shared" si="17"/>
        <v>0</v>
      </c>
      <c r="BK422" s="30">
        <f t="shared" si="18"/>
        <v>0</v>
      </c>
      <c r="BL422" s="31">
        <f t="shared" ca="1" si="19"/>
        <v>-119.72328767123288</v>
      </c>
      <c r="BM422" s="28">
        <f t="shared" si="20"/>
        <v>0</v>
      </c>
      <c r="BN422" s="28">
        <f t="shared" si="21"/>
        <v>0</v>
      </c>
      <c r="BO422" s="30">
        <f t="shared" si="22"/>
        <v>0</v>
      </c>
      <c r="BP422" s="31">
        <f t="shared" ca="1" si="23"/>
        <v>-119.72328767123288</v>
      </c>
      <c r="BQ422" s="32">
        <f t="shared" ca="1" si="24"/>
        <v>119.72328767123288</v>
      </c>
      <c r="BR422" s="32"/>
    </row>
    <row r="423" spans="1:70" ht="12" customHeight="1" x14ac:dyDescent="0.25">
      <c r="A423" s="10">
        <f t="shared" si="25"/>
        <v>422</v>
      </c>
      <c r="B423" s="11"/>
      <c r="C423" s="12"/>
      <c r="D423" s="13"/>
      <c r="E423" s="13"/>
      <c r="F423" s="13"/>
      <c r="G423" s="14"/>
      <c r="H423" s="15"/>
      <c r="I423" s="27"/>
      <c r="J423" s="17"/>
      <c r="K423" s="17"/>
      <c r="L423" s="17"/>
      <c r="M423" s="17"/>
      <c r="N423" s="17"/>
      <c r="O423" s="17"/>
      <c r="P423" s="10" t="str">
        <f>VLOOKUP(J423,'Offence Database'!$A$7:$B$1360,2, )</f>
        <v>-</v>
      </c>
      <c r="Q423" s="10" t="str">
        <f>VLOOKUP(K423,'Offence Database'!$A$7:$B$1360,2, )</f>
        <v>-</v>
      </c>
      <c r="R423" s="10" t="str">
        <f>VLOOKUP(L423,'Offence Database'!$A$7:$B$1360,2, )</f>
        <v>-</v>
      </c>
      <c r="S423" s="10" t="str">
        <f>VLOOKUP(M423,'Offence Database'!$A$7:$B$1360,2, )</f>
        <v>-</v>
      </c>
      <c r="T423" s="10" t="str">
        <f>VLOOKUP(N423,'Offence Database'!$A$7:$B$1360,2, )</f>
        <v>-</v>
      </c>
      <c r="U423" s="10" t="str">
        <f>VLOOKUP(O423,'Offence Database'!$A$7:$B$1360,2, )</f>
        <v>-</v>
      </c>
      <c r="V423" s="10" t="str">
        <f>VLOOKUP(J423,'Offence Database'!$A$7:$C$1360,3, )</f>
        <v>-</v>
      </c>
      <c r="W423" s="10" t="str">
        <f>VLOOKUP(K423,'Offence Database'!$A$7:$C$1360,3, )</f>
        <v>-</v>
      </c>
      <c r="X423" s="10" t="str">
        <f>VLOOKUP(L423,'Offence Database'!$A$7:$C$1360,3, )</f>
        <v>-</v>
      </c>
      <c r="Y423" s="10" t="str">
        <f>VLOOKUP(M423,'Offence Database'!$A$7:$C$1360,3, )</f>
        <v>-</v>
      </c>
      <c r="Z423" s="10" t="str">
        <f>VLOOKUP(N423,'Offence Database'!$A$7:$C$1360,3, )</f>
        <v>-</v>
      </c>
      <c r="AA423" s="10" t="str">
        <f>VLOOKUP(O423,'Offence Database'!$A$7:$C$1360,3, )</f>
        <v>-</v>
      </c>
      <c r="AB423" s="10">
        <f t="shared" ref="AB423:AG423" si="866">IF(V423="Non-Bailable",$AB$1,$AC$1)</f>
        <v>0</v>
      </c>
      <c r="AC423" s="10">
        <f t="shared" si="866"/>
        <v>0</v>
      </c>
      <c r="AD423" s="10">
        <f t="shared" si="866"/>
        <v>0</v>
      </c>
      <c r="AE423" s="10">
        <f t="shared" si="866"/>
        <v>0</v>
      </c>
      <c r="AF423" s="10">
        <f t="shared" si="866"/>
        <v>0</v>
      </c>
      <c r="AG423" s="10">
        <f t="shared" si="866"/>
        <v>0</v>
      </c>
      <c r="AH423" s="10">
        <f t="shared" si="1"/>
        <v>0</v>
      </c>
      <c r="AI423" s="17" t="str">
        <f t="shared" si="2"/>
        <v>Bailable</v>
      </c>
      <c r="AJ423" s="10" t="str">
        <f>VLOOKUP(J423,'Offence Database'!$A$7:$D$1360,4, )</f>
        <v>-</v>
      </c>
      <c r="AK423" s="10" t="str">
        <f>VLOOKUP(K423,'Offence Database'!$A$7:$D$1360,4, )</f>
        <v>-</v>
      </c>
      <c r="AL423" s="10" t="str">
        <f>VLOOKUP(L423,'Offence Database'!$A$7:$D$1360,4, )</f>
        <v>-</v>
      </c>
      <c r="AM423" s="10" t="str">
        <f>VLOOKUP(M423,'Offence Database'!$A$7:$D$1360,4, )</f>
        <v>-</v>
      </c>
      <c r="AN423" s="10" t="str">
        <f>VLOOKUP(N423,'Offence Database'!$A$7:$D$1360,4, )</f>
        <v>-</v>
      </c>
      <c r="AO423" s="10" t="str">
        <f>VLOOKUP(O423,'Offence Database'!$A$7:$D$1360,4, )</f>
        <v>-</v>
      </c>
      <c r="AP423" s="10">
        <f t="shared" ref="AP423:AU423" si="867">IF(AJ423="Non-Compoundable",$AB$1,$AC$1)</f>
        <v>0</v>
      </c>
      <c r="AQ423" s="10">
        <f t="shared" si="867"/>
        <v>0</v>
      </c>
      <c r="AR423" s="10">
        <f t="shared" si="867"/>
        <v>0</v>
      </c>
      <c r="AS423" s="10">
        <f t="shared" si="867"/>
        <v>0</v>
      </c>
      <c r="AT423" s="10">
        <f t="shared" si="867"/>
        <v>0</v>
      </c>
      <c r="AU423" s="10">
        <f t="shared" si="867"/>
        <v>0</v>
      </c>
      <c r="AV423" s="10">
        <f t="shared" si="4"/>
        <v>0</v>
      </c>
      <c r="AW423" s="17" t="str">
        <f t="shared" si="5"/>
        <v>Compoundable</v>
      </c>
      <c r="AX423" s="24"/>
      <c r="AY423" s="26">
        <f t="shared" si="6"/>
        <v>2</v>
      </c>
      <c r="AZ423" s="27">
        <f t="shared" si="7"/>
        <v>60</v>
      </c>
      <c r="BA423" s="28">
        <f t="shared" si="8"/>
        <v>0</v>
      </c>
      <c r="BB423" s="28">
        <f t="shared" ca="1" si="9"/>
        <v>0</v>
      </c>
      <c r="BC423" s="29" t="str">
        <f t="shared" si="10"/>
        <v>YES</v>
      </c>
      <c r="BD423" s="10" t="str">
        <f t="shared" si="11"/>
        <v>YES</v>
      </c>
      <c r="BE423" s="29" t="str">
        <f t="shared" ca="1" si="12"/>
        <v>NO</v>
      </c>
      <c r="BF423" s="29" t="str">
        <f t="shared" ca="1" si="13"/>
        <v>YES</v>
      </c>
      <c r="BG423" s="29" t="str">
        <f t="shared" ca="1" si="14"/>
        <v>YES</v>
      </c>
      <c r="BH423" s="29" t="str">
        <f t="shared" ca="1" si="15"/>
        <v>YES</v>
      </c>
      <c r="BI423" s="10">
        <f t="shared" ca="1" si="16"/>
        <v>1</v>
      </c>
      <c r="BJ423" s="28">
        <f t="shared" si="17"/>
        <v>0</v>
      </c>
      <c r="BK423" s="30">
        <f t="shared" si="18"/>
        <v>0</v>
      </c>
      <c r="BL423" s="31">
        <f t="shared" ca="1" si="19"/>
        <v>-119.72328767123288</v>
      </c>
      <c r="BM423" s="28">
        <f t="shared" si="20"/>
        <v>0</v>
      </c>
      <c r="BN423" s="28">
        <f t="shared" si="21"/>
        <v>0</v>
      </c>
      <c r="BO423" s="30">
        <f t="shared" si="22"/>
        <v>0</v>
      </c>
      <c r="BP423" s="31">
        <f t="shared" ca="1" si="23"/>
        <v>-119.72328767123288</v>
      </c>
      <c r="BQ423" s="32">
        <f t="shared" ca="1" si="24"/>
        <v>119.72328767123288</v>
      </c>
      <c r="BR423" s="32"/>
    </row>
    <row r="424" spans="1:70" ht="12" customHeight="1" x14ac:dyDescent="0.25">
      <c r="A424" s="10">
        <f t="shared" si="25"/>
        <v>423</v>
      </c>
      <c r="B424" s="11"/>
      <c r="C424" s="12"/>
      <c r="D424" s="13"/>
      <c r="E424" s="13"/>
      <c r="F424" s="13"/>
      <c r="G424" s="14"/>
      <c r="H424" s="15"/>
      <c r="I424" s="27"/>
      <c r="J424" s="17"/>
      <c r="K424" s="17"/>
      <c r="L424" s="17"/>
      <c r="M424" s="17"/>
      <c r="N424" s="17"/>
      <c r="O424" s="17"/>
      <c r="P424" s="10" t="str">
        <f>VLOOKUP(J424,'Offence Database'!$A$7:$B$1360,2, )</f>
        <v>-</v>
      </c>
      <c r="Q424" s="10" t="str">
        <f>VLOOKUP(K424,'Offence Database'!$A$7:$B$1360,2, )</f>
        <v>-</v>
      </c>
      <c r="R424" s="10" t="str">
        <f>VLOOKUP(L424,'Offence Database'!$A$7:$B$1360,2, )</f>
        <v>-</v>
      </c>
      <c r="S424" s="10" t="str">
        <f>VLOOKUP(M424,'Offence Database'!$A$7:$B$1360,2, )</f>
        <v>-</v>
      </c>
      <c r="T424" s="10" t="str">
        <f>VLOOKUP(N424,'Offence Database'!$A$7:$B$1360,2, )</f>
        <v>-</v>
      </c>
      <c r="U424" s="10" t="str">
        <f>VLOOKUP(O424,'Offence Database'!$A$7:$B$1360,2, )</f>
        <v>-</v>
      </c>
      <c r="V424" s="10" t="str">
        <f>VLOOKUP(J424,'Offence Database'!$A$7:$C$1360,3, )</f>
        <v>-</v>
      </c>
      <c r="W424" s="10" t="str">
        <f>VLOOKUP(K424,'Offence Database'!$A$7:$C$1360,3, )</f>
        <v>-</v>
      </c>
      <c r="X424" s="10" t="str">
        <f>VLOOKUP(L424,'Offence Database'!$A$7:$C$1360,3, )</f>
        <v>-</v>
      </c>
      <c r="Y424" s="10" t="str">
        <f>VLOOKUP(M424,'Offence Database'!$A$7:$C$1360,3, )</f>
        <v>-</v>
      </c>
      <c r="Z424" s="10" t="str">
        <f>VLOOKUP(N424,'Offence Database'!$A$7:$C$1360,3, )</f>
        <v>-</v>
      </c>
      <c r="AA424" s="10" t="str">
        <f>VLOOKUP(O424,'Offence Database'!$A$7:$C$1360,3, )</f>
        <v>-</v>
      </c>
      <c r="AB424" s="10">
        <f t="shared" ref="AB424:AG424" si="868">IF(V424="Non-Bailable",$AB$1,$AC$1)</f>
        <v>0</v>
      </c>
      <c r="AC424" s="10">
        <f t="shared" si="868"/>
        <v>0</v>
      </c>
      <c r="AD424" s="10">
        <f t="shared" si="868"/>
        <v>0</v>
      </c>
      <c r="AE424" s="10">
        <f t="shared" si="868"/>
        <v>0</v>
      </c>
      <c r="AF424" s="10">
        <f t="shared" si="868"/>
        <v>0</v>
      </c>
      <c r="AG424" s="10">
        <f t="shared" si="868"/>
        <v>0</v>
      </c>
      <c r="AH424" s="10">
        <f t="shared" si="1"/>
        <v>0</v>
      </c>
      <c r="AI424" s="17" t="str">
        <f t="shared" si="2"/>
        <v>Bailable</v>
      </c>
      <c r="AJ424" s="10" t="str">
        <f>VLOOKUP(J424,'Offence Database'!$A$7:$D$1360,4, )</f>
        <v>-</v>
      </c>
      <c r="AK424" s="10" t="str">
        <f>VLOOKUP(K424,'Offence Database'!$A$7:$D$1360,4, )</f>
        <v>-</v>
      </c>
      <c r="AL424" s="10" t="str">
        <f>VLOOKUP(L424,'Offence Database'!$A$7:$D$1360,4, )</f>
        <v>-</v>
      </c>
      <c r="AM424" s="10" t="str">
        <f>VLOOKUP(M424,'Offence Database'!$A$7:$D$1360,4, )</f>
        <v>-</v>
      </c>
      <c r="AN424" s="10" t="str">
        <f>VLOOKUP(N424,'Offence Database'!$A$7:$D$1360,4, )</f>
        <v>-</v>
      </c>
      <c r="AO424" s="10" t="str">
        <f>VLOOKUP(O424,'Offence Database'!$A$7:$D$1360,4, )</f>
        <v>-</v>
      </c>
      <c r="AP424" s="10">
        <f t="shared" ref="AP424:AU424" si="869">IF(AJ424="Non-Compoundable",$AB$1,$AC$1)</f>
        <v>0</v>
      </c>
      <c r="AQ424" s="10">
        <f t="shared" si="869"/>
        <v>0</v>
      </c>
      <c r="AR424" s="10">
        <f t="shared" si="869"/>
        <v>0</v>
      </c>
      <c r="AS424" s="10">
        <f t="shared" si="869"/>
        <v>0</v>
      </c>
      <c r="AT424" s="10">
        <f t="shared" si="869"/>
        <v>0</v>
      </c>
      <c r="AU424" s="10">
        <f t="shared" si="869"/>
        <v>0</v>
      </c>
      <c r="AV424" s="10">
        <f t="shared" si="4"/>
        <v>0</v>
      </c>
      <c r="AW424" s="17" t="str">
        <f t="shared" si="5"/>
        <v>Compoundable</v>
      </c>
      <c r="AX424" s="24"/>
      <c r="AY424" s="26">
        <f t="shared" si="6"/>
        <v>2</v>
      </c>
      <c r="AZ424" s="27">
        <f t="shared" si="7"/>
        <v>60</v>
      </c>
      <c r="BA424" s="28">
        <f t="shared" si="8"/>
        <v>0</v>
      </c>
      <c r="BB424" s="28">
        <f t="shared" ca="1" si="9"/>
        <v>0</v>
      </c>
      <c r="BC424" s="29" t="str">
        <f t="shared" si="10"/>
        <v>YES</v>
      </c>
      <c r="BD424" s="10" t="str">
        <f t="shared" si="11"/>
        <v>YES</v>
      </c>
      <c r="BE424" s="29" t="str">
        <f t="shared" ca="1" si="12"/>
        <v>NO</v>
      </c>
      <c r="BF424" s="29" t="str">
        <f t="shared" ca="1" si="13"/>
        <v>YES</v>
      </c>
      <c r="BG424" s="29" t="str">
        <f t="shared" ca="1" si="14"/>
        <v>YES</v>
      </c>
      <c r="BH424" s="29" t="str">
        <f t="shared" ca="1" si="15"/>
        <v>YES</v>
      </c>
      <c r="BI424" s="10">
        <f t="shared" ca="1" si="16"/>
        <v>1</v>
      </c>
      <c r="BJ424" s="28">
        <f t="shared" si="17"/>
        <v>0</v>
      </c>
      <c r="BK424" s="30">
        <f t="shared" si="18"/>
        <v>0</v>
      </c>
      <c r="BL424" s="31">
        <f t="shared" ca="1" si="19"/>
        <v>-119.72328767123288</v>
      </c>
      <c r="BM424" s="28">
        <f t="shared" si="20"/>
        <v>0</v>
      </c>
      <c r="BN424" s="28">
        <f t="shared" si="21"/>
        <v>0</v>
      </c>
      <c r="BO424" s="30">
        <f t="shared" si="22"/>
        <v>0</v>
      </c>
      <c r="BP424" s="31">
        <f t="shared" ca="1" si="23"/>
        <v>-119.72328767123288</v>
      </c>
      <c r="BQ424" s="32">
        <f t="shared" ca="1" si="24"/>
        <v>119.72328767123288</v>
      </c>
      <c r="BR424" s="32"/>
    </row>
    <row r="425" spans="1:70" ht="12" customHeight="1" x14ac:dyDescent="0.25">
      <c r="A425" s="10">
        <f t="shared" si="25"/>
        <v>424</v>
      </c>
      <c r="B425" s="11"/>
      <c r="C425" s="12"/>
      <c r="D425" s="13"/>
      <c r="E425" s="13"/>
      <c r="F425" s="13"/>
      <c r="G425" s="14"/>
      <c r="H425" s="15"/>
      <c r="I425" s="27"/>
      <c r="J425" s="17"/>
      <c r="K425" s="17"/>
      <c r="L425" s="17"/>
      <c r="M425" s="17"/>
      <c r="N425" s="17"/>
      <c r="O425" s="17"/>
      <c r="P425" s="10" t="str">
        <f>VLOOKUP(J425,'Offence Database'!$A$7:$B$1360,2, )</f>
        <v>-</v>
      </c>
      <c r="Q425" s="10" t="str">
        <f>VLOOKUP(K425,'Offence Database'!$A$7:$B$1360,2, )</f>
        <v>-</v>
      </c>
      <c r="R425" s="10" t="str">
        <f>VLOOKUP(L425,'Offence Database'!$A$7:$B$1360,2, )</f>
        <v>-</v>
      </c>
      <c r="S425" s="10" t="str">
        <f>VLOOKUP(M425,'Offence Database'!$A$7:$B$1360,2, )</f>
        <v>-</v>
      </c>
      <c r="T425" s="10" t="str">
        <f>VLOOKUP(N425,'Offence Database'!$A$7:$B$1360,2, )</f>
        <v>-</v>
      </c>
      <c r="U425" s="10" t="str">
        <f>VLOOKUP(O425,'Offence Database'!$A$7:$B$1360,2, )</f>
        <v>-</v>
      </c>
      <c r="V425" s="10" t="str">
        <f>VLOOKUP(J425,'Offence Database'!$A$7:$C$1360,3, )</f>
        <v>-</v>
      </c>
      <c r="W425" s="10" t="str">
        <f>VLOOKUP(K425,'Offence Database'!$A$7:$C$1360,3, )</f>
        <v>-</v>
      </c>
      <c r="X425" s="10" t="str">
        <f>VLOOKUP(L425,'Offence Database'!$A$7:$C$1360,3, )</f>
        <v>-</v>
      </c>
      <c r="Y425" s="10" t="str">
        <f>VLOOKUP(M425,'Offence Database'!$A$7:$C$1360,3, )</f>
        <v>-</v>
      </c>
      <c r="Z425" s="10" t="str">
        <f>VLOOKUP(N425,'Offence Database'!$A$7:$C$1360,3, )</f>
        <v>-</v>
      </c>
      <c r="AA425" s="10" t="str">
        <f>VLOOKUP(O425,'Offence Database'!$A$7:$C$1360,3, )</f>
        <v>-</v>
      </c>
      <c r="AB425" s="10">
        <f t="shared" ref="AB425:AG425" si="870">IF(V425="Non-Bailable",$AB$1,$AC$1)</f>
        <v>0</v>
      </c>
      <c r="AC425" s="10">
        <f t="shared" si="870"/>
        <v>0</v>
      </c>
      <c r="AD425" s="10">
        <f t="shared" si="870"/>
        <v>0</v>
      </c>
      <c r="AE425" s="10">
        <f t="shared" si="870"/>
        <v>0</v>
      </c>
      <c r="AF425" s="10">
        <f t="shared" si="870"/>
        <v>0</v>
      </c>
      <c r="AG425" s="10">
        <f t="shared" si="870"/>
        <v>0</v>
      </c>
      <c r="AH425" s="10">
        <f t="shared" si="1"/>
        <v>0</v>
      </c>
      <c r="AI425" s="17" t="str">
        <f t="shared" si="2"/>
        <v>Bailable</v>
      </c>
      <c r="AJ425" s="10" t="str">
        <f>VLOOKUP(J425,'Offence Database'!$A$7:$D$1360,4, )</f>
        <v>-</v>
      </c>
      <c r="AK425" s="10" t="str">
        <f>VLOOKUP(K425,'Offence Database'!$A$7:$D$1360,4, )</f>
        <v>-</v>
      </c>
      <c r="AL425" s="10" t="str">
        <f>VLOOKUP(L425,'Offence Database'!$A$7:$D$1360,4, )</f>
        <v>-</v>
      </c>
      <c r="AM425" s="10" t="str">
        <f>VLOOKUP(M425,'Offence Database'!$A$7:$D$1360,4, )</f>
        <v>-</v>
      </c>
      <c r="AN425" s="10" t="str">
        <f>VLOOKUP(N425,'Offence Database'!$A$7:$D$1360,4, )</f>
        <v>-</v>
      </c>
      <c r="AO425" s="10" t="str">
        <f>VLOOKUP(O425,'Offence Database'!$A$7:$D$1360,4, )</f>
        <v>-</v>
      </c>
      <c r="AP425" s="10">
        <f t="shared" ref="AP425:AU425" si="871">IF(AJ425="Non-Compoundable",$AB$1,$AC$1)</f>
        <v>0</v>
      </c>
      <c r="AQ425" s="10">
        <f t="shared" si="871"/>
        <v>0</v>
      </c>
      <c r="AR425" s="10">
        <f t="shared" si="871"/>
        <v>0</v>
      </c>
      <c r="AS425" s="10">
        <f t="shared" si="871"/>
        <v>0</v>
      </c>
      <c r="AT425" s="10">
        <f t="shared" si="871"/>
        <v>0</v>
      </c>
      <c r="AU425" s="10">
        <f t="shared" si="871"/>
        <v>0</v>
      </c>
      <c r="AV425" s="10">
        <f t="shared" si="4"/>
        <v>0</v>
      </c>
      <c r="AW425" s="17" t="str">
        <f t="shared" si="5"/>
        <v>Compoundable</v>
      </c>
      <c r="AX425" s="24"/>
      <c r="AY425" s="26">
        <f t="shared" si="6"/>
        <v>2</v>
      </c>
      <c r="AZ425" s="27">
        <f t="shared" si="7"/>
        <v>60</v>
      </c>
      <c r="BA425" s="28">
        <f t="shared" si="8"/>
        <v>0</v>
      </c>
      <c r="BB425" s="28">
        <f t="shared" ca="1" si="9"/>
        <v>0</v>
      </c>
      <c r="BC425" s="29" t="str">
        <f t="shared" si="10"/>
        <v>YES</v>
      </c>
      <c r="BD425" s="10" t="str">
        <f t="shared" si="11"/>
        <v>YES</v>
      </c>
      <c r="BE425" s="29" t="str">
        <f t="shared" ca="1" si="12"/>
        <v>NO</v>
      </c>
      <c r="BF425" s="29" t="str">
        <f t="shared" ca="1" si="13"/>
        <v>YES</v>
      </c>
      <c r="BG425" s="29" t="str">
        <f t="shared" ca="1" si="14"/>
        <v>YES</v>
      </c>
      <c r="BH425" s="29" t="str">
        <f t="shared" ca="1" si="15"/>
        <v>YES</v>
      </c>
      <c r="BI425" s="10">
        <f t="shared" ca="1" si="16"/>
        <v>1</v>
      </c>
      <c r="BJ425" s="28">
        <f t="shared" si="17"/>
        <v>0</v>
      </c>
      <c r="BK425" s="30">
        <f t="shared" si="18"/>
        <v>0</v>
      </c>
      <c r="BL425" s="31">
        <f t="shared" ca="1" si="19"/>
        <v>-119.72328767123288</v>
      </c>
      <c r="BM425" s="28">
        <f t="shared" si="20"/>
        <v>0</v>
      </c>
      <c r="BN425" s="28">
        <f t="shared" si="21"/>
        <v>0</v>
      </c>
      <c r="BO425" s="30">
        <f t="shared" si="22"/>
        <v>0</v>
      </c>
      <c r="BP425" s="31">
        <f t="shared" ca="1" si="23"/>
        <v>-119.72328767123288</v>
      </c>
      <c r="BQ425" s="32">
        <f t="shared" ca="1" si="24"/>
        <v>119.72328767123288</v>
      </c>
      <c r="BR425" s="32"/>
    </row>
    <row r="426" spans="1:70" ht="12" customHeight="1" x14ac:dyDescent="0.25">
      <c r="A426" s="10">
        <f t="shared" si="25"/>
        <v>425</v>
      </c>
      <c r="B426" s="11"/>
      <c r="C426" s="12"/>
      <c r="D426" s="13"/>
      <c r="E426" s="13"/>
      <c r="F426" s="13"/>
      <c r="G426" s="14"/>
      <c r="H426" s="15"/>
      <c r="I426" s="27"/>
      <c r="J426" s="17"/>
      <c r="K426" s="17"/>
      <c r="L426" s="17"/>
      <c r="M426" s="17"/>
      <c r="N426" s="17"/>
      <c r="O426" s="17"/>
      <c r="P426" s="10" t="str">
        <f>VLOOKUP(J426,'Offence Database'!$A$7:$B$1360,2, )</f>
        <v>-</v>
      </c>
      <c r="Q426" s="10" t="str">
        <f>VLOOKUP(K426,'Offence Database'!$A$7:$B$1360,2, )</f>
        <v>-</v>
      </c>
      <c r="R426" s="10" t="str">
        <f>VLOOKUP(L426,'Offence Database'!$A$7:$B$1360,2, )</f>
        <v>-</v>
      </c>
      <c r="S426" s="10" t="str">
        <f>VLOOKUP(M426,'Offence Database'!$A$7:$B$1360,2, )</f>
        <v>-</v>
      </c>
      <c r="T426" s="10" t="str">
        <f>VLOOKUP(N426,'Offence Database'!$A$7:$B$1360,2, )</f>
        <v>-</v>
      </c>
      <c r="U426" s="10" t="str">
        <f>VLOOKUP(O426,'Offence Database'!$A$7:$B$1360,2, )</f>
        <v>-</v>
      </c>
      <c r="V426" s="10" t="str">
        <f>VLOOKUP(J426,'Offence Database'!$A$7:$C$1360,3, )</f>
        <v>-</v>
      </c>
      <c r="W426" s="10" t="str">
        <f>VLOOKUP(K426,'Offence Database'!$A$7:$C$1360,3, )</f>
        <v>-</v>
      </c>
      <c r="X426" s="10" t="str">
        <f>VLOOKUP(L426,'Offence Database'!$A$7:$C$1360,3, )</f>
        <v>-</v>
      </c>
      <c r="Y426" s="10" t="str">
        <f>VLOOKUP(M426,'Offence Database'!$A$7:$C$1360,3, )</f>
        <v>-</v>
      </c>
      <c r="Z426" s="10" t="str">
        <f>VLOOKUP(N426,'Offence Database'!$A$7:$C$1360,3, )</f>
        <v>-</v>
      </c>
      <c r="AA426" s="10" t="str">
        <f>VLOOKUP(O426,'Offence Database'!$A$7:$C$1360,3, )</f>
        <v>-</v>
      </c>
      <c r="AB426" s="10">
        <f t="shared" ref="AB426:AG426" si="872">IF(V426="Non-Bailable",$AB$1,$AC$1)</f>
        <v>0</v>
      </c>
      <c r="AC426" s="10">
        <f t="shared" si="872"/>
        <v>0</v>
      </c>
      <c r="AD426" s="10">
        <f t="shared" si="872"/>
        <v>0</v>
      </c>
      <c r="AE426" s="10">
        <f t="shared" si="872"/>
        <v>0</v>
      </c>
      <c r="AF426" s="10">
        <f t="shared" si="872"/>
        <v>0</v>
      </c>
      <c r="AG426" s="10">
        <f t="shared" si="872"/>
        <v>0</v>
      </c>
      <c r="AH426" s="10">
        <f t="shared" si="1"/>
        <v>0</v>
      </c>
      <c r="AI426" s="17" t="str">
        <f t="shared" si="2"/>
        <v>Bailable</v>
      </c>
      <c r="AJ426" s="10" t="str">
        <f>VLOOKUP(J426,'Offence Database'!$A$7:$D$1360,4, )</f>
        <v>-</v>
      </c>
      <c r="AK426" s="10" t="str">
        <f>VLOOKUP(K426,'Offence Database'!$A$7:$D$1360,4, )</f>
        <v>-</v>
      </c>
      <c r="AL426" s="10" t="str">
        <f>VLOOKUP(L426,'Offence Database'!$A$7:$D$1360,4, )</f>
        <v>-</v>
      </c>
      <c r="AM426" s="10" t="str">
        <f>VLOOKUP(M426,'Offence Database'!$A$7:$D$1360,4, )</f>
        <v>-</v>
      </c>
      <c r="AN426" s="10" t="str">
        <f>VLOOKUP(N426,'Offence Database'!$A$7:$D$1360,4, )</f>
        <v>-</v>
      </c>
      <c r="AO426" s="10" t="str">
        <f>VLOOKUP(O426,'Offence Database'!$A$7:$D$1360,4, )</f>
        <v>-</v>
      </c>
      <c r="AP426" s="10">
        <f t="shared" ref="AP426:AU426" si="873">IF(AJ426="Non-Compoundable",$AB$1,$AC$1)</f>
        <v>0</v>
      </c>
      <c r="AQ426" s="10">
        <f t="shared" si="873"/>
        <v>0</v>
      </c>
      <c r="AR426" s="10">
        <f t="shared" si="873"/>
        <v>0</v>
      </c>
      <c r="AS426" s="10">
        <f t="shared" si="873"/>
        <v>0</v>
      </c>
      <c r="AT426" s="10">
        <f t="shared" si="873"/>
        <v>0</v>
      </c>
      <c r="AU426" s="10">
        <f t="shared" si="873"/>
        <v>0</v>
      </c>
      <c r="AV426" s="10">
        <f t="shared" si="4"/>
        <v>0</v>
      </c>
      <c r="AW426" s="17" t="str">
        <f t="shared" si="5"/>
        <v>Compoundable</v>
      </c>
      <c r="AX426" s="24"/>
      <c r="AY426" s="26">
        <f t="shared" si="6"/>
        <v>2</v>
      </c>
      <c r="AZ426" s="27">
        <f t="shared" si="7"/>
        <v>60</v>
      </c>
      <c r="BA426" s="28">
        <f t="shared" si="8"/>
        <v>0</v>
      </c>
      <c r="BB426" s="28">
        <f t="shared" ca="1" si="9"/>
        <v>0</v>
      </c>
      <c r="BC426" s="29" t="str">
        <f t="shared" si="10"/>
        <v>YES</v>
      </c>
      <c r="BD426" s="10" t="str">
        <f t="shared" si="11"/>
        <v>YES</v>
      </c>
      <c r="BE426" s="29" t="str">
        <f t="shared" ca="1" si="12"/>
        <v>NO</v>
      </c>
      <c r="BF426" s="29" t="str">
        <f t="shared" ca="1" si="13"/>
        <v>YES</v>
      </c>
      <c r="BG426" s="29" t="str">
        <f t="shared" ca="1" si="14"/>
        <v>YES</v>
      </c>
      <c r="BH426" s="29" t="str">
        <f t="shared" ca="1" si="15"/>
        <v>YES</v>
      </c>
      <c r="BI426" s="10">
        <f t="shared" ca="1" si="16"/>
        <v>1</v>
      </c>
      <c r="BJ426" s="28">
        <f t="shared" si="17"/>
        <v>0</v>
      </c>
      <c r="BK426" s="30">
        <f t="shared" si="18"/>
        <v>0</v>
      </c>
      <c r="BL426" s="31">
        <f t="shared" ca="1" si="19"/>
        <v>-119.72328767123288</v>
      </c>
      <c r="BM426" s="28">
        <f t="shared" si="20"/>
        <v>0</v>
      </c>
      <c r="BN426" s="28">
        <f t="shared" si="21"/>
        <v>0</v>
      </c>
      <c r="BO426" s="30">
        <f t="shared" si="22"/>
        <v>0</v>
      </c>
      <c r="BP426" s="31">
        <f t="shared" ca="1" si="23"/>
        <v>-119.72328767123288</v>
      </c>
      <c r="BQ426" s="32">
        <f t="shared" ca="1" si="24"/>
        <v>119.72328767123288</v>
      </c>
      <c r="BR426" s="32"/>
    </row>
    <row r="427" spans="1:70" ht="12" customHeight="1" x14ac:dyDescent="0.25">
      <c r="A427" s="10">
        <f t="shared" si="25"/>
        <v>426</v>
      </c>
      <c r="B427" s="11"/>
      <c r="C427" s="12"/>
      <c r="D427" s="13"/>
      <c r="E427" s="13"/>
      <c r="F427" s="13"/>
      <c r="G427" s="14"/>
      <c r="H427" s="15"/>
      <c r="I427" s="27"/>
      <c r="J427" s="17"/>
      <c r="K427" s="17"/>
      <c r="L427" s="17"/>
      <c r="M427" s="17"/>
      <c r="N427" s="17"/>
      <c r="O427" s="17"/>
      <c r="P427" s="10" t="str">
        <f>VLOOKUP(J427,'Offence Database'!$A$7:$B$1360,2, )</f>
        <v>-</v>
      </c>
      <c r="Q427" s="10" t="str">
        <f>VLOOKUP(K427,'Offence Database'!$A$7:$B$1360,2, )</f>
        <v>-</v>
      </c>
      <c r="R427" s="10" t="str">
        <f>VLOOKUP(L427,'Offence Database'!$A$7:$B$1360,2, )</f>
        <v>-</v>
      </c>
      <c r="S427" s="10" t="str">
        <f>VLOOKUP(M427,'Offence Database'!$A$7:$B$1360,2, )</f>
        <v>-</v>
      </c>
      <c r="T427" s="10" t="str">
        <f>VLOOKUP(N427,'Offence Database'!$A$7:$B$1360,2, )</f>
        <v>-</v>
      </c>
      <c r="U427" s="10" t="str">
        <f>VLOOKUP(O427,'Offence Database'!$A$7:$B$1360,2, )</f>
        <v>-</v>
      </c>
      <c r="V427" s="10" t="str">
        <f>VLOOKUP(J427,'Offence Database'!$A$7:$C$1360,3, )</f>
        <v>-</v>
      </c>
      <c r="W427" s="10" t="str">
        <f>VLOOKUP(K427,'Offence Database'!$A$7:$C$1360,3, )</f>
        <v>-</v>
      </c>
      <c r="X427" s="10" t="str">
        <f>VLOOKUP(L427,'Offence Database'!$A$7:$C$1360,3, )</f>
        <v>-</v>
      </c>
      <c r="Y427" s="10" t="str">
        <f>VLOOKUP(M427,'Offence Database'!$A$7:$C$1360,3, )</f>
        <v>-</v>
      </c>
      <c r="Z427" s="10" t="str">
        <f>VLOOKUP(N427,'Offence Database'!$A$7:$C$1360,3, )</f>
        <v>-</v>
      </c>
      <c r="AA427" s="10" t="str">
        <f>VLOOKUP(O427,'Offence Database'!$A$7:$C$1360,3, )</f>
        <v>-</v>
      </c>
      <c r="AB427" s="10">
        <f t="shared" ref="AB427:AG427" si="874">IF(V427="Non-Bailable",$AB$1,$AC$1)</f>
        <v>0</v>
      </c>
      <c r="AC427" s="10">
        <f t="shared" si="874"/>
        <v>0</v>
      </c>
      <c r="AD427" s="10">
        <f t="shared" si="874"/>
        <v>0</v>
      </c>
      <c r="AE427" s="10">
        <f t="shared" si="874"/>
        <v>0</v>
      </c>
      <c r="AF427" s="10">
        <f t="shared" si="874"/>
        <v>0</v>
      </c>
      <c r="AG427" s="10">
        <f t="shared" si="874"/>
        <v>0</v>
      </c>
      <c r="AH427" s="10">
        <f t="shared" si="1"/>
        <v>0</v>
      </c>
      <c r="AI427" s="17" t="str">
        <f t="shared" si="2"/>
        <v>Bailable</v>
      </c>
      <c r="AJ427" s="10" t="str">
        <f>VLOOKUP(J427,'Offence Database'!$A$7:$D$1360,4, )</f>
        <v>-</v>
      </c>
      <c r="AK427" s="10" t="str">
        <f>VLOOKUP(K427,'Offence Database'!$A$7:$D$1360,4, )</f>
        <v>-</v>
      </c>
      <c r="AL427" s="10" t="str">
        <f>VLOOKUP(L427,'Offence Database'!$A$7:$D$1360,4, )</f>
        <v>-</v>
      </c>
      <c r="AM427" s="10" t="str">
        <f>VLOOKUP(M427,'Offence Database'!$A$7:$D$1360,4, )</f>
        <v>-</v>
      </c>
      <c r="AN427" s="10" t="str">
        <f>VLOOKUP(N427,'Offence Database'!$A$7:$D$1360,4, )</f>
        <v>-</v>
      </c>
      <c r="AO427" s="10" t="str">
        <f>VLOOKUP(O427,'Offence Database'!$A$7:$D$1360,4, )</f>
        <v>-</v>
      </c>
      <c r="AP427" s="10">
        <f t="shared" ref="AP427:AU427" si="875">IF(AJ427="Non-Compoundable",$AB$1,$AC$1)</f>
        <v>0</v>
      </c>
      <c r="AQ427" s="10">
        <f t="shared" si="875"/>
        <v>0</v>
      </c>
      <c r="AR427" s="10">
        <f t="shared" si="875"/>
        <v>0</v>
      </c>
      <c r="AS427" s="10">
        <f t="shared" si="875"/>
        <v>0</v>
      </c>
      <c r="AT427" s="10">
        <f t="shared" si="875"/>
        <v>0</v>
      </c>
      <c r="AU427" s="10">
        <f t="shared" si="875"/>
        <v>0</v>
      </c>
      <c r="AV427" s="10">
        <f t="shared" si="4"/>
        <v>0</v>
      </c>
      <c r="AW427" s="17" t="str">
        <f t="shared" si="5"/>
        <v>Compoundable</v>
      </c>
      <c r="AX427" s="24"/>
      <c r="AY427" s="26">
        <f t="shared" si="6"/>
        <v>2</v>
      </c>
      <c r="AZ427" s="27">
        <f t="shared" si="7"/>
        <v>60</v>
      </c>
      <c r="BA427" s="28">
        <f t="shared" si="8"/>
        <v>0</v>
      </c>
      <c r="BB427" s="28">
        <f t="shared" ca="1" si="9"/>
        <v>0</v>
      </c>
      <c r="BC427" s="29" t="str">
        <f t="shared" si="10"/>
        <v>YES</v>
      </c>
      <c r="BD427" s="10" t="str">
        <f t="shared" si="11"/>
        <v>YES</v>
      </c>
      <c r="BE427" s="29" t="str">
        <f t="shared" ca="1" si="12"/>
        <v>NO</v>
      </c>
      <c r="BF427" s="29" t="str">
        <f t="shared" ca="1" si="13"/>
        <v>YES</v>
      </c>
      <c r="BG427" s="29" t="str">
        <f t="shared" ca="1" si="14"/>
        <v>YES</v>
      </c>
      <c r="BH427" s="29" t="str">
        <f t="shared" ca="1" si="15"/>
        <v>YES</v>
      </c>
      <c r="BI427" s="10">
        <f t="shared" ca="1" si="16"/>
        <v>1</v>
      </c>
      <c r="BJ427" s="28">
        <f t="shared" si="17"/>
        <v>0</v>
      </c>
      <c r="BK427" s="30">
        <f t="shared" si="18"/>
        <v>0</v>
      </c>
      <c r="BL427" s="31">
        <f t="shared" ca="1" si="19"/>
        <v>-119.72328767123288</v>
      </c>
      <c r="BM427" s="28">
        <f t="shared" si="20"/>
        <v>0</v>
      </c>
      <c r="BN427" s="28">
        <f t="shared" si="21"/>
        <v>0</v>
      </c>
      <c r="BO427" s="30">
        <f t="shared" si="22"/>
        <v>0</v>
      </c>
      <c r="BP427" s="31">
        <f t="shared" ca="1" si="23"/>
        <v>-119.72328767123288</v>
      </c>
      <c r="BQ427" s="32">
        <f t="shared" ca="1" si="24"/>
        <v>119.72328767123288</v>
      </c>
      <c r="BR427" s="32"/>
    </row>
    <row r="428" spans="1:70" ht="12" customHeight="1" x14ac:dyDescent="0.25">
      <c r="A428" s="10">
        <f t="shared" si="25"/>
        <v>427</v>
      </c>
      <c r="B428" s="11"/>
      <c r="C428" s="12"/>
      <c r="D428" s="13"/>
      <c r="E428" s="13"/>
      <c r="F428" s="13"/>
      <c r="G428" s="14"/>
      <c r="H428" s="15"/>
      <c r="I428" s="27"/>
      <c r="J428" s="17"/>
      <c r="K428" s="17"/>
      <c r="L428" s="17"/>
      <c r="M428" s="17"/>
      <c r="N428" s="17"/>
      <c r="O428" s="17"/>
      <c r="P428" s="10" t="str">
        <f>VLOOKUP(J428,'Offence Database'!$A$7:$B$1360,2, )</f>
        <v>-</v>
      </c>
      <c r="Q428" s="10" t="str">
        <f>VLOOKUP(K428,'Offence Database'!$A$7:$B$1360,2, )</f>
        <v>-</v>
      </c>
      <c r="R428" s="10" t="str">
        <f>VLOOKUP(L428,'Offence Database'!$A$7:$B$1360,2, )</f>
        <v>-</v>
      </c>
      <c r="S428" s="10" t="str">
        <f>VLOOKUP(M428,'Offence Database'!$A$7:$B$1360,2, )</f>
        <v>-</v>
      </c>
      <c r="T428" s="10" t="str">
        <f>VLOOKUP(N428,'Offence Database'!$A$7:$B$1360,2, )</f>
        <v>-</v>
      </c>
      <c r="U428" s="10" t="str">
        <f>VLOOKUP(O428,'Offence Database'!$A$7:$B$1360,2, )</f>
        <v>-</v>
      </c>
      <c r="V428" s="10" t="str">
        <f>VLOOKUP(J428,'Offence Database'!$A$7:$C$1360,3, )</f>
        <v>-</v>
      </c>
      <c r="W428" s="10" t="str">
        <f>VLOOKUP(K428,'Offence Database'!$A$7:$C$1360,3, )</f>
        <v>-</v>
      </c>
      <c r="X428" s="10" t="str">
        <f>VLOOKUP(L428,'Offence Database'!$A$7:$C$1360,3, )</f>
        <v>-</v>
      </c>
      <c r="Y428" s="10" t="str">
        <f>VLOOKUP(M428,'Offence Database'!$A$7:$C$1360,3, )</f>
        <v>-</v>
      </c>
      <c r="Z428" s="10" t="str">
        <f>VLOOKUP(N428,'Offence Database'!$A$7:$C$1360,3, )</f>
        <v>-</v>
      </c>
      <c r="AA428" s="10" t="str">
        <f>VLOOKUP(O428,'Offence Database'!$A$7:$C$1360,3, )</f>
        <v>-</v>
      </c>
      <c r="AB428" s="10">
        <f t="shared" ref="AB428:AG428" si="876">IF(V428="Non-Bailable",$AB$1,$AC$1)</f>
        <v>0</v>
      </c>
      <c r="AC428" s="10">
        <f t="shared" si="876"/>
        <v>0</v>
      </c>
      <c r="AD428" s="10">
        <f t="shared" si="876"/>
        <v>0</v>
      </c>
      <c r="AE428" s="10">
        <f t="shared" si="876"/>
        <v>0</v>
      </c>
      <c r="AF428" s="10">
        <f t="shared" si="876"/>
        <v>0</v>
      </c>
      <c r="AG428" s="10">
        <f t="shared" si="876"/>
        <v>0</v>
      </c>
      <c r="AH428" s="10">
        <f t="shared" si="1"/>
        <v>0</v>
      </c>
      <c r="AI428" s="17" t="str">
        <f t="shared" si="2"/>
        <v>Bailable</v>
      </c>
      <c r="AJ428" s="10" t="str">
        <f>VLOOKUP(J428,'Offence Database'!$A$7:$D$1360,4, )</f>
        <v>-</v>
      </c>
      <c r="AK428" s="10" t="str">
        <f>VLOOKUP(K428,'Offence Database'!$A$7:$D$1360,4, )</f>
        <v>-</v>
      </c>
      <c r="AL428" s="10" t="str">
        <f>VLOOKUP(L428,'Offence Database'!$A$7:$D$1360,4, )</f>
        <v>-</v>
      </c>
      <c r="AM428" s="10" t="str">
        <f>VLOOKUP(M428,'Offence Database'!$A$7:$D$1360,4, )</f>
        <v>-</v>
      </c>
      <c r="AN428" s="10" t="str">
        <f>VLOOKUP(N428,'Offence Database'!$A$7:$D$1360,4, )</f>
        <v>-</v>
      </c>
      <c r="AO428" s="10" t="str">
        <f>VLOOKUP(O428,'Offence Database'!$A$7:$D$1360,4, )</f>
        <v>-</v>
      </c>
      <c r="AP428" s="10">
        <f t="shared" ref="AP428:AU428" si="877">IF(AJ428="Non-Compoundable",$AB$1,$AC$1)</f>
        <v>0</v>
      </c>
      <c r="AQ428" s="10">
        <f t="shared" si="877"/>
        <v>0</v>
      </c>
      <c r="AR428" s="10">
        <f t="shared" si="877"/>
        <v>0</v>
      </c>
      <c r="AS428" s="10">
        <f t="shared" si="877"/>
        <v>0</v>
      </c>
      <c r="AT428" s="10">
        <f t="shared" si="877"/>
        <v>0</v>
      </c>
      <c r="AU428" s="10">
        <f t="shared" si="877"/>
        <v>0</v>
      </c>
      <c r="AV428" s="10">
        <f t="shared" si="4"/>
        <v>0</v>
      </c>
      <c r="AW428" s="17" t="str">
        <f t="shared" si="5"/>
        <v>Compoundable</v>
      </c>
      <c r="AX428" s="24"/>
      <c r="AY428" s="26">
        <f t="shared" si="6"/>
        <v>2</v>
      </c>
      <c r="AZ428" s="27">
        <f t="shared" si="7"/>
        <v>60</v>
      </c>
      <c r="BA428" s="28">
        <f t="shared" si="8"/>
        <v>0</v>
      </c>
      <c r="BB428" s="28">
        <f t="shared" ca="1" si="9"/>
        <v>0</v>
      </c>
      <c r="BC428" s="29" t="str">
        <f t="shared" si="10"/>
        <v>YES</v>
      </c>
      <c r="BD428" s="10" t="str">
        <f t="shared" si="11"/>
        <v>YES</v>
      </c>
      <c r="BE428" s="29" t="str">
        <f t="shared" ca="1" si="12"/>
        <v>NO</v>
      </c>
      <c r="BF428" s="29" t="str">
        <f t="shared" ca="1" si="13"/>
        <v>YES</v>
      </c>
      <c r="BG428" s="29" t="str">
        <f t="shared" ca="1" si="14"/>
        <v>YES</v>
      </c>
      <c r="BH428" s="29" t="str">
        <f t="shared" ca="1" si="15"/>
        <v>YES</v>
      </c>
      <c r="BI428" s="10">
        <f t="shared" ca="1" si="16"/>
        <v>1</v>
      </c>
      <c r="BJ428" s="28">
        <f t="shared" si="17"/>
        <v>0</v>
      </c>
      <c r="BK428" s="30">
        <f t="shared" si="18"/>
        <v>0</v>
      </c>
      <c r="BL428" s="31">
        <f t="shared" ca="1" si="19"/>
        <v>-119.72328767123288</v>
      </c>
      <c r="BM428" s="28">
        <f t="shared" si="20"/>
        <v>0</v>
      </c>
      <c r="BN428" s="28">
        <f t="shared" si="21"/>
        <v>0</v>
      </c>
      <c r="BO428" s="30">
        <f t="shared" si="22"/>
        <v>0</v>
      </c>
      <c r="BP428" s="31">
        <f t="shared" ca="1" si="23"/>
        <v>-119.72328767123288</v>
      </c>
      <c r="BQ428" s="32">
        <f t="shared" ca="1" si="24"/>
        <v>119.72328767123288</v>
      </c>
      <c r="BR428" s="32"/>
    </row>
    <row r="429" spans="1:70" ht="12" customHeight="1" x14ac:dyDescent="0.25">
      <c r="A429" s="10">
        <f t="shared" si="25"/>
        <v>428</v>
      </c>
      <c r="B429" s="11"/>
      <c r="C429" s="12"/>
      <c r="D429" s="13"/>
      <c r="E429" s="13"/>
      <c r="F429" s="13"/>
      <c r="G429" s="14"/>
      <c r="H429" s="15"/>
      <c r="I429" s="27"/>
      <c r="J429" s="17"/>
      <c r="K429" s="17"/>
      <c r="L429" s="17"/>
      <c r="M429" s="17"/>
      <c r="N429" s="17"/>
      <c r="O429" s="17"/>
      <c r="P429" s="10" t="str">
        <f>VLOOKUP(J429,'Offence Database'!$A$7:$B$1360,2, )</f>
        <v>-</v>
      </c>
      <c r="Q429" s="10" t="str">
        <f>VLOOKUP(K429,'Offence Database'!$A$7:$B$1360,2, )</f>
        <v>-</v>
      </c>
      <c r="R429" s="10" t="str">
        <f>VLOOKUP(L429,'Offence Database'!$A$7:$B$1360,2, )</f>
        <v>-</v>
      </c>
      <c r="S429" s="10" t="str">
        <f>VLOOKUP(M429,'Offence Database'!$A$7:$B$1360,2, )</f>
        <v>-</v>
      </c>
      <c r="T429" s="10" t="str">
        <f>VLOOKUP(N429,'Offence Database'!$A$7:$B$1360,2, )</f>
        <v>-</v>
      </c>
      <c r="U429" s="10" t="str">
        <f>VLOOKUP(O429,'Offence Database'!$A$7:$B$1360,2, )</f>
        <v>-</v>
      </c>
      <c r="V429" s="10" t="str">
        <f>VLOOKUP(J429,'Offence Database'!$A$7:$C$1360,3, )</f>
        <v>-</v>
      </c>
      <c r="W429" s="10" t="str">
        <f>VLOOKUP(K429,'Offence Database'!$A$7:$C$1360,3, )</f>
        <v>-</v>
      </c>
      <c r="X429" s="10" t="str">
        <f>VLOOKUP(L429,'Offence Database'!$A$7:$C$1360,3, )</f>
        <v>-</v>
      </c>
      <c r="Y429" s="10" t="str">
        <f>VLOOKUP(M429,'Offence Database'!$A$7:$C$1360,3, )</f>
        <v>-</v>
      </c>
      <c r="Z429" s="10" t="str">
        <f>VLOOKUP(N429,'Offence Database'!$A$7:$C$1360,3, )</f>
        <v>-</v>
      </c>
      <c r="AA429" s="10" t="str">
        <f>VLOOKUP(O429,'Offence Database'!$A$7:$C$1360,3, )</f>
        <v>-</v>
      </c>
      <c r="AB429" s="10">
        <f t="shared" ref="AB429:AG429" si="878">IF(V429="Non-Bailable",$AB$1,$AC$1)</f>
        <v>0</v>
      </c>
      <c r="AC429" s="10">
        <f t="shared" si="878"/>
        <v>0</v>
      </c>
      <c r="AD429" s="10">
        <f t="shared" si="878"/>
        <v>0</v>
      </c>
      <c r="AE429" s="10">
        <f t="shared" si="878"/>
        <v>0</v>
      </c>
      <c r="AF429" s="10">
        <f t="shared" si="878"/>
        <v>0</v>
      </c>
      <c r="AG429" s="10">
        <f t="shared" si="878"/>
        <v>0</v>
      </c>
      <c r="AH429" s="10">
        <f t="shared" si="1"/>
        <v>0</v>
      </c>
      <c r="AI429" s="17" t="str">
        <f t="shared" si="2"/>
        <v>Bailable</v>
      </c>
      <c r="AJ429" s="10" t="str">
        <f>VLOOKUP(J429,'Offence Database'!$A$7:$D$1360,4, )</f>
        <v>-</v>
      </c>
      <c r="AK429" s="10" t="str">
        <f>VLOOKUP(K429,'Offence Database'!$A$7:$D$1360,4, )</f>
        <v>-</v>
      </c>
      <c r="AL429" s="10" t="str">
        <f>VLOOKUP(L429,'Offence Database'!$A$7:$D$1360,4, )</f>
        <v>-</v>
      </c>
      <c r="AM429" s="10" t="str">
        <f>VLOOKUP(M429,'Offence Database'!$A$7:$D$1360,4, )</f>
        <v>-</v>
      </c>
      <c r="AN429" s="10" t="str">
        <f>VLOOKUP(N429,'Offence Database'!$A$7:$D$1360,4, )</f>
        <v>-</v>
      </c>
      <c r="AO429" s="10" t="str">
        <f>VLOOKUP(O429,'Offence Database'!$A$7:$D$1360,4, )</f>
        <v>-</v>
      </c>
      <c r="AP429" s="10">
        <f t="shared" ref="AP429:AU429" si="879">IF(AJ429="Non-Compoundable",$AB$1,$AC$1)</f>
        <v>0</v>
      </c>
      <c r="AQ429" s="10">
        <f t="shared" si="879"/>
        <v>0</v>
      </c>
      <c r="AR429" s="10">
        <f t="shared" si="879"/>
        <v>0</v>
      </c>
      <c r="AS429" s="10">
        <f t="shared" si="879"/>
        <v>0</v>
      </c>
      <c r="AT429" s="10">
        <f t="shared" si="879"/>
        <v>0</v>
      </c>
      <c r="AU429" s="10">
        <f t="shared" si="879"/>
        <v>0</v>
      </c>
      <c r="AV429" s="10">
        <f t="shared" si="4"/>
        <v>0</v>
      </c>
      <c r="AW429" s="17" t="str">
        <f t="shared" si="5"/>
        <v>Compoundable</v>
      </c>
      <c r="AX429" s="24"/>
      <c r="AY429" s="26">
        <f t="shared" si="6"/>
        <v>2</v>
      </c>
      <c r="AZ429" s="27">
        <f t="shared" si="7"/>
        <v>60</v>
      </c>
      <c r="BA429" s="28">
        <f t="shared" si="8"/>
        <v>0</v>
      </c>
      <c r="BB429" s="28">
        <f t="shared" ca="1" si="9"/>
        <v>0</v>
      </c>
      <c r="BC429" s="29" t="str">
        <f t="shared" si="10"/>
        <v>YES</v>
      </c>
      <c r="BD429" s="10" t="str">
        <f t="shared" si="11"/>
        <v>YES</v>
      </c>
      <c r="BE429" s="29" t="str">
        <f t="shared" ca="1" si="12"/>
        <v>NO</v>
      </c>
      <c r="BF429" s="29" t="str">
        <f t="shared" ca="1" si="13"/>
        <v>YES</v>
      </c>
      <c r="BG429" s="29" t="str">
        <f t="shared" ca="1" si="14"/>
        <v>YES</v>
      </c>
      <c r="BH429" s="29" t="str">
        <f t="shared" ca="1" si="15"/>
        <v>YES</v>
      </c>
      <c r="BI429" s="10">
        <f t="shared" ca="1" si="16"/>
        <v>1</v>
      </c>
      <c r="BJ429" s="28">
        <f t="shared" si="17"/>
        <v>0</v>
      </c>
      <c r="BK429" s="30">
        <f t="shared" si="18"/>
        <v>0</v>
      </c>
      <c r="BL429" s="31">
        <f t="shared" ca="1" si="19"/>
        <v>-119.72328767123288</v>
      </c>
      <c r="BM429" s="28">
        <f t="shared" si="20"/>
        <v>0</v>
      </c>
      <c r="BN429" s="28">
        <f t="shared" si="21"/>
        <v>0</v>
      </c>
      <c r="BO429" s="30">
        <f t="shared" si="22"/>
        <v>0</v>
      </c>
      <c r="BP429" s="31">
        <f t="shared" ca="1" si="23"/>
        <v>-119.72328767123288</v>
      </c>
      <c r="BQ429" s="32">
        <f t="shared" ca="1" si="24"/>
        <v>119.72328767123288</v>
      </c>
      <c r="BR429" s="32"/>
    </row>
    <row r="430" spans="1:70" ht="12" customHeight="1" x14ac:dyDescent="0.25">
      <c r="A430" s="10">
        <f t="shared" si="25"/>
        <v>429</v>
      </c>
      <c r="B430" s="11"/>
      <c r="C430" s="12"/>
      <c r="D430" s="13"/>
      <c r="E430" s="13"/>
      <c r="F430" s="13"/>
      <c r="G430" s="14"/>
      <c r="H430" s="15"/>
      <c r="I430" s="27"/>
      <c r="J430" s="17"/>
      <c r="K430" s="17"/>
      <c r="L430" s="17"/>
      <c r="M430" s="17"/>
      <c r="N430" s="17"/>
      <c r="O430" s="17"/>
      <c r="P430" s="10" t="str">
        <f>VLOOKUP(J430,'Offence Database'!$A$7:$B$1360,2, )</f>
        <v>-</v>
      </c>
      <c r="Q430" s="10" t="str">
        <f>VLOOKUP(K430,'Offence Database'!$A$7:$B$1360,2, )</f>
        <v>-</v>
      </c>
      <c r="R430" s="10" t="str">
        <f>VLOOKUP(L430,'Offence Database'!$A$7:$B$1360,2, )</f>
        <v>-</v>
      </c>
      <c r="S430" s="10" t="str">
        <f>VLOOKUP(M430,'Offence Database'!$A$7:$B$1360,2, )</f>
        <v>-</v>
      </c>
      <c r="T430" s="10" t="str">
        <f>VLOOKUP(N430,'Offence Database'!$A$7:$B$1360,2, )</f>
        <v>-</v>
      </c>
      <c r="U430" s="10" t="str">
        <f>VLOOKUP(O430,'Offence Database'!$A$7:$B$1360,2, )</f>
        <v>-</v>
      </c>
      <c r="V430" s="10" t="str">
        <f>VLOOKUP(J430,'Offence Database'!$A$7:$C$1360,3, )</f>
        <v>-</v>
      </c>
      <c r="W430" s="10" t="str">
        <f>VLOOKUP(K430,'Offence Database'!$A$7:$C$1360,3, )</f>
        <v>-</v>
      </c>
      <c r="X430" s="10" t="str">
        <f>VLOOKUP(L430,'Offence Database'!$A$7:$C$1360,3, )</f>
        <v>-</v>
      </c>
      <c r="Y430" s="10" t="str">
        <f>VLOOKUP(M430,'Offence Database'!$A$7:$C$1360,3, )</f>
        <v>-</v>
      </c>
      <c r="Z430" s="10" t="str">
        <f>VLOOKUP(N430,'Offence Database'!$A$7:$C$1360,3, )</f>
        <v>-</v>
      </c>
      <c r="AA430" s="10" t="str">
        <f>VLOOKUP(O430,'Offence Database'!$A$7:$C$1360,3, )</f>
        <v>-</v>
      </c>
      <c r="AB430" s="10">
        <f t="shared" ref="AB430:AG430" si="880">IF(V430="Non-Bailable",$AB$1,$AC$1)</f>
        <v>0</v>
      </c>
      <c r="AC430" s="10">
        <f t="shared" si="880"/>
        <v>0</v>
      </c>
      <c r="AD430" s="10">
        <f t="shared" si="880"/>
        <v>0</v>
      </c>
      <c r="AE430" s="10">
        <f t="shared" si="880"/>
        <v>0</v>
      </c>
      <c r="AF430" s="10">
        <f t="shared" si="880"/>
        <v>0</v>
      </c>
      <c r="AG430" s="10">
        <f t="shared" si="880"/>
        <v>0</v>
      </c>
      <c r="AH430" s="10">
        <f t="shared" si="1"/>
        <v>0</v>
      </c>
      <c r="AI430" s="17" t="str">
        <f t="shared" si="2"/>
        <v>Bailable</v>
      </c>
      <c r="AJ430" s="10" t="str">
        <f>VLOOKUP(J430,'Offence Database'!$A$7:$D$1360,4, )</f>
        <v>-</v>
      </c>
      <c r="AK430" s="10" t="str">
        <f>VLOOKUP(K430,'Offence Database'!$A$7:$D$1360,4, )</f>
        <v>-</v>
      </c>
      <c r="AL430" s="10" t="str">
        <f>VLOOKUP(L430,'Offence Database'!$A$7:$D$1360,4, )</f>
        <v>-</v>
      </c>
      <c r="AM430" s="10" t="str">
        <f>VLOOKUP(M430,'Offence Database'!$A$7:$D$1360,4, )</f>
        <v>-</v>
      </c>
      <c r="AN430" s="10" t="str">
        <f>VLOOKUP(N430,'Offence Database'!$A$7:$D$1360,4, )</f>
        <v>-</v>
      </c>
      <c r="AO430" s="10" t="str">
        <f>VLOOKUP(O430,'Offence Database'!$A$7:$D$1360,4, )</f>
        <v>-</v>
      </c>
      <c r="AP430" s="10">
        <f t="shared" ref="AP430:AU430" si="881">IF(AJ430="Non-Compoundable",$AB$1,$AC$1)</f>
        <v>0</v>
      </c>
      <c r="AQ430" s="10">
        <f t="shared" si="881"/>
        <v>0</v>
      </c>
      <c r="AR430" s="10">
        <f t="shared" si="881"/>
        <v>0</v>
      </c>
      <c r="AS430" s="10">
        <f t="shared" si="881"/>
        <v>0</v>
      </c>
      <c r="AT430" s="10">
        <f t="shared" si="881"/>
        <v>0</v>
      </c>
      <c r="AU430" s="10">
        <f t="shared" si="881"/>
        <v>0</v>
      </c>
      <c r="AV430" s="10">
        <f t="shared" si="4"/>
        <v>0</v>
      </c>
      <c r="AW430" s="17" t="str">
        <f t="shared" si="5"/>
        <v>Compoundable</v>
      </c>
      <c r="AX430" s="24"/>
      <c r="AY430" s="26">
        <f t="shared" si="6"/>
        <v>2</v>
      </c>
      <c r="AZ430" s="27">
        <f t="shared" si="7"/>
        <v>60</v>
      </c>
      <c r="BA430" s="28">
        <f t="shared" si="8"/>
        <v>0</v>
      </c>
      <c r="BB430" s="28">
        <f t="shared" ca="1" si="9"/>
        <v>0</v>
      </c>
      <c r="BC430" s="29" t="str">
        <f t="shared" si="10"/>
        <v>YES</v>
      </c>
      <c r="BD430" s="10" t="str">
        <f t="shared" si="11"/>
        <v>YES</v>
      </c>
      <c r="BE430" s="29" t="str">
        <f t="shared" ca="1" si="12"/>
        <v>NO</v>
      </c>
      <c r="BF430" s="29" t="str">
        <f t="shared" ca="1" si="13"/>
        <v>YES</v>
      </c>
      <c r="BG430" s="29" t="str">
        <f t="shared" ca="1" si="14"/>
        <v>YES</v>
      </c>
      <c r="BH430" s="29" t="str">
        <f t="shared" ca="1" si="15"/>
        <v>YES</v>
      </c>
      <c r="BI430" s="10">
        <f t="shared" ca="1" si="16"/>
        <v>1</v>
      </c>
      <c r="BJ430" s="28">
        <f t="shared" si="17"/>
        <v>0</v>
      </c>
      <c r="BK430" s="30">
        <f t="shared" si="18"/>
        <v>0</v>
      </c>
      <c r="BL430" s="31">
        <f t="shared" ca="1" si="19"/>
        <v>-119.72328767123288</v>
      </c>
      <c r="BM430" s="28">
        <f t="shared" si="20"/>
        <v>0</v>
      </c>
      <c r="BN430" s="28">
        <f t="shared" si="21"/>
        <v>0</v>
      </c>
      <c r="BO430" s="30">
        <f t="shared" si="22"/>
        <v>0</v>
      </c>
      <c r="BP430" s="31">
        <f t="shared" ca="1" si="23"/>
        <v>-119.72328767123288</v>
      </c>
      <c r="BQ430" s="32">
        <f t="shared" ca="1" si="24"/>
        <v>119.72328767123288</v>
      </c>
      <c r="BR430" s="32"/>
    </row>
    <row r="431" spans="1:70" ht="12" customHeight="1" x14ac:dyDescent="0.25">
      <c r="A431" s="10">
        <f t="shared" si="25"/>
        <v>430</v>
      </c>
      <c r="B431" s="11"/>
      <c r="C431" s="12"/>
      <c r="D431" s="13"/>
      <c r="E431" s="13"/>
      <c r="F431" s="13"/>
      <c r="G431" s="14"/>
      <c r="H431" s="15"/>
      <c r="I431" s="27"/>
      <c r="J431" s="17"/>
      <c r="K431" s="17"/>
      <c r="L431" s="17"/>
      <c r="M431" s="17"/>
      <c r="N431" s="17"/>
      <c r="O431" s="17"/>
      <c r="P431" s="10" t="str">
        <f>VLOOKUP(J431,'Offence Database'!$A$7:$B$1360,2, )</f>
        <v>-</v>
      </c>
      <c r="Q431" s="10" t="str">
        <f>VLOOKUP(K431,'Offence Database'!$A$7:$B$1360,2, )</f>
        <v>-</v>
      </c>
      <c r="R431" s="10" t="str">
        <f>VLOOKUP(L431,'Offence Database'!$A$7:$B$1360,2, )</f>
        <v>-</v>
      </c>
      <c r="S431" s="10" t="str">
        <f>VLOOKUP(M431,'Offence Database'!$A$7:$B$1360,2, )</f>
        <v>-</v>
      </c>
      <c r="T431" s="10" t="str">
        <f>VLOOKUP(N431,'Offence Database'!$A$7:$B$1360,2, )</f>
        <v>-</v>
      </c>
      <c r="U431" s="10" t="str">
        <f>VLOOKUP(O431,'Offence Database'!$A$7:$B$1360,2, )</f>
        <v>-</v>
      </c>
      <c r="V431" s="10" t="str">
        <f>VLOOKUP(J431,'Offence Database'!$A$7:$C$1360,3, )</f>
        <v>-</v>
      </c>
      <c r="W431" s="10" t="str">
        <f>VLOOKUP(K431,'Offence Database'!$A$7:$C$1360,3, )</f>
        <v>-</v>
      </c>
      <c r="X431" s="10" t="str">
        <f>VLOOKUP(L431,'Offence Database'!$A$7:$C$1360,3, )</f>
        <v>-</v>
      </c>
      <c r="Y431" s="10" t="str">
        <f>VLOOKUP(M431,'Offence Database'!$A$7:$C$1360,3, )</f>
        <v>-</v>
      </c>
      <c r="Z431" s="10" t="str">
        <f>VLOOKUP(N431,'Offence Database'!$A$7:$C$1360,3, )</f>
        <v>-</v>
      </c>
      <c r="AA431" s="10" t="str">
        <f>VLOOKUP(O431,'Offence Database'!$A$7:$C$1360,3, )</f>
        <v>-</v>
      </c>
      <c r="AB431" s="10">
        <f t="shared" ref="AB431:AG431" si="882">IF(V431="Non-Bailable",$AB$1,$AC$1)</f>
        <v>0</v>
      </c>
      <c r="AC431" s="10">
        <f t="shared" si="882"/>
        <v>0</v>
      </c>
      <c r="AD431" s="10">
        <f t="shared" si="882"/>
        <v>0</v>
      </c>
      <c r="AE431" s="10">
        <f t="shared" si="882"/>
        <v>0</v>
      </c>
      <c r="AF431" s="10">
        <f t="shared" si="882"/>
        <v>0</v>
      </c>
      <c r="AG431" s="10">
        <f t="shared" si="882"/>
        <v>0</v>
      </c>
      <c r="AH431" s="10">
        <f t="shared" si="1"/>
        <v>0</v>
      </c>
      <c r="AI431" s="17" t="str">
        <f t="shared" si="2"/>
        <v>Bailable</v>
      </c>
      <c r="AJ431" s="10" t="str">
        <f>VLOOKUP(J431,'Offence Database'!$A$7:$D$1360,4, )</f>
        <v>-</v>
      </c>
      <c r="AK431" s="10" t="str">
        <f>VLOOKUP(K431,'Offence Database'!$A$7:$D$1360,4, )</f>
        <v>-</v>
      </c>
      <c r="AL431" s="10" t="str">
        <f>VLOOKUP(L431,'Offence Database'!$A$7:$D$1360,4, )</f>
        <v>-</v>
      </c>
      <c r="AM431" s="10" t="str">
        <f>VLOOKUP(M431,'Offence Database'!$A$7:$D$1360,4, )</f>
        <v>-</v>
      </c>
      <c r="AN431" s="10" t="str">
        <f>VLOOKUP(N431,'Offence Database'!$A$7:$D$1360,4, )</f>
        <v>-</v>
      </c>
      <c r="AO431" s="10" t="str">
        <f>VLOOKUP(O431,'Offence Database'!$A$7:$D$1360,4, )</f>
        <v>-</v>
      </c>
      <c r="AP431" s="10">
        <f t="shared" ref="AP431:AU431" si="883">IF(AJ431="Non-Compoundable",$AB$1,$AC$1)</f>
        <v>0</v>
      </c>
      <c r="AQ431" s="10">
        <f t="shared" si="883"/>
        <v>0</v>
      </c>
      <c r="AR431" s="10">
        <f t="shared" si="883"/>
        <v>0</v>
      </c>
      <c r="AS431" s="10">
        <f t="shared" si="883"/>
        <v>0</v>
      </c>
      <c r="AT431" s="10">
        <f t="shared" si="883"/>
        <v>0</v>
      </c>
      <c r="AU431" s="10">
        <f t="shared" si="883"/>
        <v>0</v>
      </c>
      <c r="AV431" s="10">
        <f t="shared" si="4"/>
        <v>0</v>
      </c>
      <c r="AW431" s="17" t="str">
        <f t="shared" si="5"/>
        <v>Compoundable</v>
      </c>
      <c r="AX431" s="24"/>
      <c r="AY431" s="26">
        <f t="shared" si="6"/>
        <v>2</v>
      </c>
      <c r="AZ431" s="27">
        <f t="shared" si="7"/>
        <v>60</v>
      </c>
      <c r="BA431" s="28">
        <f t="shared" si="8"/>
        <v>0</v>
      </c>
      <c r="BB431" s="28">
        <f t="shared" ca="1" si="9"/>
        <v>0</v>
      </c>
      <c r="BC431" s="29" t="str">
        <f t="shared" si="10"/>
        <v>YES</v>
      </c>
      <c r="BD431" s="10" t="str">
        <f t="shared" si="11"/>
        <v>YES</v>
      </c>
      <c r="BE431" s="29" t="str">
        <f t="shared" ca="1" si="12"/>
        <v>NO</v>
      </c>
      <c r="BF431" s="29" t="str">
        <f t="shared" ca="1" si="13"/>
        <v>YES</v>
      </c>
      <c r="BG431" s="29" t="str">
        <f t="shared" ca="1" si="14"/>
        <v>YES</v>
      </c>
      <c r="BH431" s="29" t="str">
        <f t="shared" ca="1" si="15"/>
        <v>YES</v>
      </c>
      <c r="BI431" s="10">
        <f t="shared" ca="1" si="16"/>
        <v>1</v>
      </c>
      <c r="BJ431" s="28">
        <f t="shared" si="17"/>
        <v>0</v>
      </c>
      <c r="BK431" s="30">
        <f t="shared" si="18"/>
        <v>0</v>
      </c>
      <c r="BL431" s="31">
        <f t="shared" ca="1" si="19"/>
        <v>-119.72328767123288</v>
      </c>
      <c r="BM431" s="28">
        <f t="shared" si="20"/>
        <v>0</v>
      </c>
      <c r="BN431" s="28">
        <f t="shared" si="21"/>
        <v>0</v>
      </c>
      <c r="BO431" s="30">
        <f t="shared" si="22"/>
        <v>0</v>
      </c>
      <c r="BP431" s="31">
        <f t="shared" ca="1" si="23"/>
        <v>-119.72328767123288</v>
      </c>
      <c r="BQ431" s="32">
        <f t="shared" ca="1" si="24"/>
        <v>119.72328767123288</v>
      </c>
      <c r="BR431" s="32"/>
    </row>
    <row r="432" spans="1:70" ht="12" customHeight="1" x14ac:dyDescent="0.25">
      <c r="A432" s="10">
        <f t="shared" si="25"/>
        <v>431</v>
      </c>
      <c r="B432" s="11"/>
      <c r="C432" s="12"/>
      <c r="D432" s="13"/>
      <c r="E432" s="13"/>
      <c r="F432" s="13"/>
      <c r="G432" s="14"/>
      <c r="H432" s="15"/>
      <c r="I432" s="27"/>
      <c r="J432" s="17"/>
      <c r="K432" s="17"/>
      <c r="L432" s="17"/>
      <c r="M432" s="17"/>
      <c r="N432" s="17"/>
      <c r="O432" s="17"/>
      <c r="P432" s="10" t="str">
        <f>VLOOKUP(J432,'Offence Database'!$A$7:$B$1360,2, )</f>
        <v>-</v>
      </c>
      <c r="Q432" s="10" t="str">
        <f>VLOOKUP(K432,'Offence Database'!$A$7:$B$1360,2, )</f>
        <v>-</v>
      </c>
      <c r="R432" s="10" t="str">
        <f>VLOOKUP(L432,'Offence Database'!$A$7:$B$1360,2, )</f>
        <v>-</v>
      </c>
      <c r="S432" s="10" t="str">
        <f>VLOOKUP(M432,'Offence Database'!$A$7:$B$1360,2, )</f>
        <v>-</v>
      </c>
      <c r="T432" s="10" t="str">
        <f>VLOOKUP(N432,'Offence Database'!$A$7:$B$1360,2, )</f>
        <v>-</v>
      </c>
      <c r="U432" s="10" t="str">
        <f>VLOOKUP(O432,'Offence Database'!$A$7:$B$1360,2, )</f>
        <v>-</v>
      </c>
      <c r="V432" s="10" t="str">
        <f>VLOOKUP(J432,'Offence Database'!$A$7:$C$1360,3, )</f>
        <v>-</v>
      </c>
      <c r="W432" s="10" t="str">
        <f>VLOOKUP(K432,'Offence Database'!$A$7:$C$1360,3, )</f>
        <v>-</v>
      </c>
      <c r="X432" s="10" t="str">
        <f>VLOOKUP(L432,'Offence Database'!$A$7:$C$1360,3, )</f>
        <v>-</v>
      </c>
      <c r="Y432" s="10" t="str">
        <f>VLOOKUP(M432,'Offence Database'!$A$7:$C$1360,3, )</f>
        <v>-</v>
      </c>
      <c r="Z432" s="10" t="str">
        <f>VLOOKUP(N432,'Offence Database'!$A$7:$C$1360,3, )</f>
        <v>-</v>
      </c>
      <c r="AA432" s="10" t="str">
        <f>VLOOKUP(O432,'Offence Database'!$A$7:$C$1360,3, )</f>
        <v>-</v>
      </c>
      <c r="AB432" s="10">
        <f t="shared" ref="AB432:AG432" si="884">IF(V432="Non-Bailable",$AB$1,$AC$1)</f>
        <v>0</v>
      </c>
      <c r="AC432" s="10">
        <f t="shared" si="884"/>
        <v>0</v>
      </c>
      <c r="AD432" s="10">
        <f t="shared" si="884"/>
        <v>0</v>
      </c>
      <c r="AE432" s="10">
        <f t="shared" si="884"/>
        <v>0</v>
      </c>
      <c r="AF432" s="10">
        <f t="shared" si="884"/>
        <v>0</v>
      </c>
      <c r="AG432" s="10">
        <f t="shared" si="884"/>
        <v>0</v>
      </c>
      <c r="AH432" s="10">
        <f t="shared" si="1"/>
        <v>0</v>
      </c>
      <c r="AI432" s="17" t="str">
        <f t="shared" si="2"/>
        <v>Bailable</v>
      </c>
      <c r="AJ432" s="10" t="str">
        <f>VLOOKUP(J432,'Offence Database'!$A$7:$D$1360,4, )</f>
        <v>-</v>
      </c>
      <c r="AK432" s="10" t="str">
        <f>VLOOKUP(K432,'Offence Database'!$A$7:$D$1360,4, )</f>
        <v>-</v>
      </c>
      <c r="AL432" s="10" t="str">
        <f>VLOOKUP(L432,'Offence Database'!$A$7:$D$1360,4, )</f>
        <v>-</v>
      </c>
      <c r="AM432" s="10" t="str">
        <f>VLOOKUP(M432,'Offence Database'!$A$7:$D$1360,4, )</f>
        <v>-</v>
      </c>
      <c r="AN432" s="10" t="str">
        <f>VLOOKUP(N432,'Offence Database'!$A$7:$D$1360,4, )</f>
        <v>-</v>
      </c>
      <c r="AO432" s="10" t="str">
        <f>VLOOKUP(O432,'Offence Database'!$A$7:$D$1360,4, )</f>
        <v>-</v>
      </c>
      <c r="AP432" s="10">
        <f t="shared" ref="AP432:AU432" si="885">IF(AJ432="Non-Compoundable",$AB$1,$AC$1)</f>
        <v>0</v>
      </c>
      <c r="AQ432" s="10">
        <f t="shared" si="885"/>
        <v>0</v>
      </c>
      <c r="AR432" s="10">
        <f t="shared" si="885"/>
        <v>0</v>
      </c>
      <c r="AS432" s="10">
        <f t="shared" si="885"/>
        <v>0</v>
      </c>
      <c r="AT432" s="10">
        <f t="shared" si="885"/>
        <v>0</v>
      </c>
      <c r="AU432" s="10">
        <f t="shared" si="885"/>
        <v>0</v>
      </c>
      <c r="AV432" s="10">
        <f t="shared" si="4"/>
        <v>0</v>
      </c>
      <c r="AW432" s="17" t="str">
        <f t="shared" si="5"/>
        <v>Compoundable</v>
      </c>
      <c r="AX432" s="24"/>
      <c r="AY432" s="26">
        <f t="shared" si="6"/>
        <v>2</v>
      </c>
      <c r="AZ432" s="27">
        <f t="shared" si="7"/>
        <v>60</v>
      </c>
      <c r="BA432" s="28">
        <f t="shared" si="8"/>
        <v>0</v>
      </c>
      <c r="BB432" s="28">
        <f t="shared" ca="1" si="9"/>
        <v>0</v>
      </c>
      <c r="BC432" s="29" t="str">
        <f t="shared" si="10"/>
        <v>YES</v>
      </c>
      <c r="BD432" s="10" t="str">
        <f t="shared" si="11"/>
        <v>YES</v>
      </c>
      <c r="BE432" s="29" t="str">
        <f t="shared" ca="1" si="12"/>
        <v>NO</v>
      </c>
      <c r="BF432" s="29" t="str">
        <f t="shared" ca="1" si="13"/>
        <v>YES</v>
      </c>
      <c r="BG432" s="29" t="str">
        <f t="shared" ca="1" si="14"/>
        <v>YES</v>
      </c>
      <c r="BH432" s="29" t="str">
        <f t="shared" ca="1" si="15"/>
        <v>YES</v>
      </c>
      <c r="BI432" s="10">
        <f t="shared" ca="1" si="16"/>
        <v>1</v>
      </c>
      <c r="BJ432" s="28">
        <f t="shared" si="17"/>
        <v>0</v>
      </c>
      <c r="BK432" s="30">
        <f t="shared" si="18"/>
        <v>0</v>
      </c>
      <c r="BL432" s="31">
        <f t="shared" ca="1" si="19"/>
        <v>-119.72328767123288</v>
      </c>
      <c r="BM432" s="28">
        <f t="shared" si="20"/>
        <v>0</v>
      </c>
      <c r="BN432" s="28">
        <f t="shared" si="21"/>
        <v>0</v>
      </c>
      <c r="BO432" s="30">
        <f t="shared" si="22"/>
        <v>0</v>
      </c>
      <c r="BP432" s="31">
        <f t="shared" ca="1" si="23"/>
        <v>-119.72328767123288</v>
      </c>
      <c r="BQ432" s="32">
        <f t="shared" ca="1" si="24"/>
        <v>119.72328767123288</v>
      </c>
      <c r="BR432" s="32"/>
    </row>
    <row r="433" spans="1:70" ht="12" customHeight="1" x14ac:dyDescent="0.25">
      <c r="A433" s="10">
        <f t="shared" si="25"/>
        <v>432</v>
      </c>
      <c r="B433" s="11"/>
      <c r="C433" s="12"/>
      <c r="D433" s="13"/>
      <c r="E433" s="13"/>
      <c r="F433" s="13"/>
      <c r="G433" s="14"/>
      <c r="H433" s="15"/>
      <c r="I433" s="27"/>
      <c r="J433" s="17"/>
      <c r="K433" s="17"/>
      <c r="L433" s="17"/>
      <c r="M433" s="17"/>
      <c r="N433" s="17"/>
      <c r="O433" s="17"/>
      <c r="P433" s="10" t="str">
        <f>VLOOKUP(J433,'Offence Database'!$A$7:$B$1360,2, )</f>
        <v>-</v>
      </c>
      <c r="Q433" s="10" t="str">
        <f>VLOOKUP(K433,'Offence Database'!$A$7:$B$1360,2, )</f>
        <v>-</v>
      </c>
      <c r="R433" s="10" t="str">
        <f>VLOOKUP(L433,'Offence Database'!$A$7:$B$1360,2, )</f>
        <v>-</v>
      </c>
      <c r="S433" s="10" t="str">
        <f>VLOOKUP(M433,'Offence Database'!$A$7:$B$1360,2, )</f>
        <v>-</v>
      </c>
      <c r="T433" s="10" t="str">
        <f>VLOOKUP(N433,'Offence Database'!$A$7:$B$1360,2, )</f>
        <v>-</v>
      </c>
      <c r="U433" s="10" t="str">
        <f>VLOOKUP(O433,'Offence Database'!$A$7:$B$1360,2, )</f>
        <v>-</v>
      </c>
      <c r="V433" s="10" t="str">
        <f>VLOOKUP(J433,'Offence Database'!$A$7:$C$1360,3, )</f>
        <v>-</v>
      </c>
      <c r="W433" s="10" t="str">
        <f>VLOOKUP(K433,'Offence Database'!$A$7:$C$1360,3, )</f>
        <v>-</v>
      </c>
      <c r="X433" s="10" t="str">
        <f>VLOOKUP(L433,'Offence Database'!$A$7:$C$1360,3, )</f>
        <v>-</v>
      </c>
      <c r="Y433" s="10" t="str">
        <f>VLOOKUP(M433,'Offence Database'!$A$7:$C$1360,3, )</f>
        <v>-</v>
      </c>
      <c r="Z433" s="10" t="str">
        <f>VLOOKUP(N433,'Offence Database'!$A$7:$C$1360,3, )</f>
        <v>-</v>
      </c>
      <c r="AA433" s="10" t="str">
        <f>VLOOKUP(O433,'Offence Database'!$A$7:$C$1360,3, )</f>
        <v>-</v>
      </c>
      <c r="AB433" s="10">
        <f t="shared" ref="AB433:AG433" si="886">IF(V433="Non-Bailable",$AB$1,$AC$1)</f>
        <v>0</v>
      </c>
      <c r="AC433" s="10">
        <f t="shared" si="886"/>
        <v>0</v>
      </c>
      <c r="AD433" s="10">
        <f t="shared" si="886"/>
        <v>0</v>
      </c>
      <c r="AE433" s="10">
        <f t="shared" si="886"/>
        <v>0</v>
      </c>
      <c r="AF433" s="10">
        <f t="shared" si="886"/>
        <v>0</v>
      </c>
      <c r="AG433" s="10">
        <f t="shared" si="886"/>
        <v>0</v>
      </c>
      <c r="AH433" s="10">
        <f t="shared" si="1"/>
        <v>0</v>
      </c>
      <c r="AI433" s="17" t="str">
        <f t="shared" si="2"/>
        <v>Bailable</v>
      </c>
      <c r="AJ433" s="10" t="str">
        <f>VLOOKUP(J433,'Offence Database'!$A$7:$D$1360,4, )</f>
        <v>-</v>
      </c>
      <c r="AK433" s="10" t="str">
        <f>VLOOKUP(K433,'Offence Database'!$A$7:$D$1360,4, )</f>
        <v>-</v>
      </c>
      <c r="AL433" s="10" t="str">
        <f>VLOOKUP(L433,'Offence Database'!$A$7:$D$1360,4, )</f>
        <v>-</v>
      </c>
      <c r="AM433" s="10" t="str">
        <f>VLOOKUP(M433,'Offence Database'!$A$7:$D$1360,4, )</f>
        <v>-</v>
      </c>
      <c r="AN433" s="10" t="str">
        <f>VLOOKUP(N433,'Offence Database'!$A$7:$D$1360,4, )</f>
        <v>-</v>
      </c>
      <c r="AO433" s="10" t="str">
        <f>VLOOKUP(O433,'Offence Database'!$A$7:$D$1360,4, )</f>
        <v>-</v>
      </c>
      <c r="AP433" s="10">
        <f t="shared" ref="AP433:AU433" si="887">IF(AJ433="Non-Compoundable",$AB$1,$AC$1)</f>
        <v>0</v>
      </c>
      <c r="AQ433" s="10">
        <f t="shared" si="887"/>
        <v>0</v>
      </c>
      <c r="AR433" s="10">
        <f t="shared" si="887"/>
        <v>0</v>
      </c>
      <c r="AS433" s="10">
        <f t="shared" si="887"/>
        <v>0</v>
      </c>
      <c r="AT433" s="10">
        <f t="shared" si="887"/>
        <v>0</v>
      </c>
      <c r="AU433" s="10">
        <f t="shared" si="887"/>
        <v>0</v>
      </c>
      <c r="AV433" s="10">
        <f t="shared" si="4"/>
        <v>0</v>
      </c>
      <c r="AW433" s="17" t="str">
        <f t="shared" si="5"/>
        <v>Compoundable</v>
      </c>
      <c r="AX433" s="24"/>
      <c r="AY433" s="26">
        <f t="shared" si="6"/>
        <v>2</v>
      </c>
      <c r="AZ433" s="27">
        <f t="shared" si="7"/>
        <v>60</v>
      </c>
      <c r="BA433" s="28">
        <f t="shared" si="8"/>
        <v>0</v>
      </c>
      <c r="BB433" s="28">
        <f t="shared" ca="1" si="9"/>
        <v>0</v>
      </c>
      <c r="BC433" s="29" t="str">
        <f t="shared" si="10"/>
        <v>YES</v>
      </c>
      <c r="BD433" s="10" t="str">
        <f t="shared" si="11"/>
        <v>YES</v>
      </c>
      <c r="BE433" s="29" t="str">
        <f t="shared" ca="1" si="12"/>
        <v>NO</v>
      </c>
      <c r="BF433" s="29" t="str">
        <f t="shared" ca="1" si="13"/>
        <v>YES</v>
      </c>
      <c r="BG433" s="29" t="str">
        <f t="shared" ca="1" si="14"/>
        <v>YES</v>
      </c>
      <c r="BH433" s="29" t="str">
        <f t="shared" ca="1" si="15"/>
        <v>YES</v>
      </c>
      <c r="BI433" s="10">
        <f t="shared" ca="1" si="16"/>
        <v>1</v>
      </c>
      <c r="BJ433" s="28">
        <f t="shared" si="17"/>
        <v>0</v>
      </c>
      <c r="BK433" s="30">
        <f t="shared" si="18"/>
        <v>0</v>
      </c>
      <c r="BL433" s="31">
        <f t="shared" ca="1" si="19"/>
        <v>-119.72328767123288</v>
      </c>
      <c r="BM433" s="28">
        <f t="shared" si="20"/>
        <v>0</v>
      </c>
      <c r="BN433" s="28">
        <f t="shared" si="21"/>
        <v>0</v>
      </c>
      <c r="BO433" s="30">
        <f t="shared" si="22"/>
        <v>0</v>
      </c>
      <c r="BP433" s="31">
        <f t="shared" ca="1" si="23"/>
        <v>-119.72328767123288</v>
      </c>
      <c r="BQ433" s="32">
        <f t="shared" ca="1" si="24"/>
        <v>119.72328767123288</v>
      </c>
      <c r="BR433" s="32"/>
    </row>
    <row r="434" spans="1:70" ht="12" customHeight="1" x14ac:dyDescent="0.25">
      <c r="A434" s="10">
        <f t="shared" si="25"/>
        <v>433</v>
      </c>
      <c r="B434" s="11"/>
      <c r="C434" s="12"/>
      <c r="D434" s="13"/>
      <c r="E434" s="13"/>
      <c r="F434" s="13"/>
      <c r="G434" s="14"/>
      <c r="H434" s="15"/>
      <c r="I434" s="27"/>
      <c r="J434" s="17"/>
      <c r="K434" s="17"/>
      <c r="L434" s="17"/>
      <c r="M434" s="17"/>
      <c r="N434" s="17"/>
      <c r="O434" s="17"/>
      <c r="P434" s="10" t="str">
        <f>VLOOKUP(J434,'Offence Database'!$A$7:$B$1360,2, )</f>
        <v>-</v>
      </c>
      <c r="Q434" s="10" t="str">
        <f>VLOOKUP(K434,'Offence Database'!$A$7:$B$1360,2, )</f>
        <v>-</v>
      </c>
      <c r="R434" s="10" t="str">
        <f>VLOOKUP(L434,'Offence Database'!$A$7:$B$1360,2, )</f>
        <v>-</v>
      </c>
      <c r="S434" s="10" t="str">
        <f>VLOOKUP(M434,'Offence Database'!$A$7:$B$1360,2, )</f>
        <v>-</v>
      </c>
      <c r="T434" s="10" t="str">
        <f>VLOOKUP(N434,'Offence Database'!$A$7:$B$1360,2, )</f>
        <v>-</v>
      </c>
      <c r="U434" s="10" t="str">
        <f>VLOOKUP(O434,'Offence Database'!$A$7:$B$1360,2, )</f>
        <v>-</v>
      </c>
      <c r="V434" s="10" t="str">
        <f>VLOOKUP(J434,'Offence Database'!$A$7:$C$1360,3, )</f>
        <v>-</v>
      </c>
      <c r="W434" s="10" t="str">
        <f>VLOOKUP(K434,'Offence Database'!$A$7:$C$1360,3, )</f>
        <v>-</v>
      </c>
      <c r="X434" s="10" t="str">
        <f>VLOOKUP(L434,'Offence Database'!$A$7:$C$1360,3, )</f>
        <v>-</v>
      </c>
      <c r="Y434" s="10" t="str">
        <f>VLOOKUP(M434,'Offence Database'!$A$7:$C$1360,3, )</f>
        <v>-</v>
      </c>
      <c r="Z434" s="10" t="str">
        <f>VLOOKUP(N434,'Offence Database'!$A$7:$C$1360,3, )</f>
        <v>-</v>
      </c>
      <c r="AA434" s="10" t="str">
        <f>VLOOKUP(O434,'Offence Database'!$A$7:$C$1360,3, )</f>
        <v>-</v>
      </c>
      <c r="AB434" s="10">
        <f t="shared" ref="AB434:AG434" si="888">IF(V434="Non-Bailable",$AB$1,$AC$1)</f>
        <v>0</v>
      </c>
      <c r="AC434" s="10">
        <f t="shared" si="888"/>
        <v>0</v>
      </c>
      <c r="AD434" s="10">
        <f t="shared" si="888"/>
        <v>0</v>
      </c>
      <c r="AE434" s="10">
        <f t="shared" si="888"/>
        <v>0</v>
      </c>
      <c r="AF434" s="10">
        <f t="shared" si="888"/>
        <v>0</v>
      </c>
      <c r="AG434" s="10">
        <f t="shared" si="888"/>
        <v>0</v>
      </c>
      <c r="AH434" s="10">
        <f t="shared" si="1"/>
        <v>0</v>
      </c>
      <c r="AI434" s="17" t="str">
        <f t="shared" si="2"/>
        <v>Bailable</v>
      </c>
      <c r="AJ434" s="10" t="str">
        <f>VLOOKUP(J434,'Offence Database'!$A$7:$D$1360,4, )</f>
        <v>-</v>
      </c>
      <c r="AK434" s="10" t="str">
        <f>VLOOKUP(K434,'Offence Database'!$A$7:$D$1360,4, )</f>
        <v>-</v>
      </c>
      <c r="AL434" s="10" t="str">
        <f>VLOOKUP(L434,'Offence Database'!$A$7:$D$1360,4, )</f>
        <v>-</v>
      </c>
      <c r="AM434" s="10" t="str">
        <f>VLOOKUP(M434,'Offence Database'!$A$7:$D$1360,4, )</f>
        <v>-</v>
      </c>
      <c r="AN434" s="10" t="str">
        <f>VLOOKUP(N434,'Offence Database'!$A$7:$D$1360,4, )</f>
        <v>-</v>
      </c>
      <c r="AO434" s="10" t="str">
        <f>VLOOKUP(O434,'Offence Database'!$A$7:$D$1360,4, )</f>
        <v>-</v>
      </c>
      <c r="AP434" s="10">
        <f t="shared" ref="AP434:AU434" si="889">IF(AJ434="Non-Compoundable",$AB$1,$AC$1)</f>
        <v>0</v>
      </c>
      <c r="AQ434" s="10">
        <f t="shared" si="889"/>
        <v>0</v>
      </c>
      <c r="AR434" s="10">
        <f t="shared" si="889"/>
        <v>0</v>
      </c>
      <c r="AS434" s="10">
        <f t="shared" si="889"/>
        <v>0</v>
      </c>
      <c r="AT434" s="10">
        <f t="shared" si="889"/>
        <v>0</v>
      </c>
      <c r="AU434" s="10">
        <f t="shared" si="889"/>
        <v>0</v>
      </c>
      <c r="AV434" s="10">
        <f t="shared" si="4"/>
        <v>0</v>
      </c>
      <c r="AW434" s="17" t="str">
        <f t="shared" si="5"/>
        <v>Compoundable</v>
      </c>
      <c r="AX434" s="24"/>
      <c r="AY434" s="26">
        <f t="shared" si="6"/>
        <v>2</v>
      </c>
      <c r="AZ434" s="27">
        <f t="shared" si="7"/>
        <v>60</v>
      </c>
      <c r="BA434" s="28">
        <f t="shared" si="8"/>
        <v>0</v>
      </c>
      <c r="BB434" s="28">
        <f t="shared" ca="1" si="9"/>
        <v>0</v>
      </c>
      <c r="BC434" s="29" t="str">
        <f t="shared" si="10"/>
        <v>YES</v>
      </c>
      <c r="BD434" s="10" t="str">
        <f t="shared" si="11"/>
        <v>YES</v>
      </c>
      <c r="BE434" s="29" t="str">
        <f t="shared" ca="1" si="12"/>
        <v>NO</v>
      </c>
      <c r="BF434" s="29" t="str">
        <f t="shared" ca="1" si="13"/>
        <v>YES</v>
      </c>
      <c r="BG434" s="29" t="str">
        <f t="shared" ca="1" si="14"/>
        <v>YES</v>
      </c>
      <c r="BH434" s="29" t="str">
        <f t="shared" ca="1" si="15"/>
        <v>YES</v>
      </c>
      <c r="BI434" s="10">
        <f t="shared" ca="1" si="16"/>
        <v>1</v>
      </c>
      <c r="BJ434" s="28">
        <f t="shared" si="17"/>
        <v>0</v>
      </c>
      <c r="BK434" s="30">
        <f t="shared" si="18"/>
        <v>0</v>
      </c>
      <c r="BL434" s="31">
        <f t="shared" ca="1" si="19"/>
        <v>-119.72328767123288</v>
      </c>
      <c r="BM434" s="28">
        <f t="shared" si="20"/>
        <v>0</v>
      </c>
      <c r="BN434" s="28">
        <f t="shared" si="21"/>
        <v>0</v>
      </c>
      <c r="BO434" s="30">
        <f t="shared" si="22"/>
        <v>0</v>
      </c>
      <c r="BP434" s="31">
        <f t="shared" ca="1" si="23"/>
        <v>-119.72328767123288</v>
      </c>
      <c r="BQ434" s="32">
        <f t="shared" ca="1" si="24"/>
        <v>119.72328767123288</v>
      </c>
      <c r="BR434" s="32"/>
    </row>
    <row r="435" spans="1:70" ht="12" customHeight="1" x14ac:dyDescent="0.25">
      <c r="A435" s="10">
        <f t="shared" si="25"/>
        <v>434</v>
      </c>
      <c r="B435" s="11"/>
      <c r="C435" s="12"/>
      <c r="D435" s="13"/>
      <c r="E435" s="13"/>
      <c r="F435" s="13"/>
      <c r="G435" s="14"/>
      <c r="H435" s="15"/>
      <c r="I435" s="27"/>
      <c r="J435" s="17"/>
      <c r="K435" s="17"/>
      <c r="L435" s="17"/>
      <c r="M435" s="17"/>
      <c r="N435" s="17"/>
      <c r="O435" s="17"/>
      <c r="P435" s="10" t="str">
        <f>VLOOKUP(J435,'Offence Database'!$A$7:$B$1360,2, )</f>
        <v>-</v>
      </c>
      <c r="Q435" s="10" t="str">
        <f>VLOOKUP(K435,'Offence Database'!$A$7:$B$1360,2, )</f>
        <v>-</v>
      </c>
      <c r="R435" s="10" t="str">
        <f>VLOOKUP(L435,'Offence Database'!$A$7:$B$1360,2, )</f>
        <v>-</v>
      </c>
      <c r="S435" s="10" t="str">
        <f>VLOOKUP(M435,'Offence Database'!$A$7:$B$1360,2, )</f>
        <v>-</v>
      </c>
      <c r="T435" s="10" t="str">
        <f>VLOOKUP(N435,'Offence Database'!$A$7:$B$1360,2, )</f>
        <v>-</v>
      </c>
      <c r="U435" s="10" t="str">
        <f>VLOOKUP(O435,'Offence Database'!$A$7:$B$1360,2, )</f>
        <v>-</v>
      </c>
      <c r="V435" s="10" t="str">
        <f>VLOOKUP(J435,'Offence Database'!$A$7:$C$1360,3, )</f>
        <v>-</v>
      </c>
      <c r="W435" s="10" t="str">
        <f>VLOOKUP(K435,'Offence Database'!$A$7:$C$1360,3, )</f>
        <v>-</v>
      </c>
      <c r="X435" s="10" t="str">
        <f>VLOOKUP(L435,'Offence Database'!$A$7:$C$1360,3, )</f>
        <v>-</v>
      </c>
      <c r="Y435" s="10" t="str">
        <f>VLOOKUP(M435,'Offence Database'!$A$7:$C$1360,3, )</f>
        <v>-</v>
      </c>
      <c r="Z435" s="10" t="str">
        <f>VLOOKUP(N435,'Offence Database'!$A$7:$C$1360,3, )</f>
        <v>-</v>
      </c>
      <c r="AA435" s="10" t="str">
        <f>VLOOKUP(O435,'Offence Database'!$A$7:$C$1360,3, )</f>
        <v>-</v>
      </c>
      <c r="AB435" s="10">
        <f t="shared" ref="AB435:AG435" si="890">IF(V435="Non-Bailable",$AB$1,$AC$1)</f>
        <v>0</v>
      </c>
      <c r="AC435" s="10">
        <f t="shared" si="890"/>
        <v>0</v>
      </c>
      <c r="AD435" s="10">
        <f t="shared" si="890"/>
        <v>0</v>
      </c>
      <c r="AE435" s="10">
        <f t="shared" si="890"/>
        <v>0</v>
      </c>
      <c r="AF435" s="10">
        <f t="shared" si="890"/>
        <v>0</v>
      </c>
      <c r="AG435" s="10">
        <f t="shared" si="890"/>
        <v>0</v>
      </c>
      <c r="AH435" s="10">
        <f t="shared" si="1"/>
        <v>0</v>
      </c>
      <c r="AI435" s="17" t="str">
        <f t="shared" si="2"/>
        <v>Bailable</v>
      </c>
      <c r="AJ435" s="10" t="str">
        <f>VLOOKUP(J435,'Offence Database'!$A$7:$D$1360,4, )</f>
        <v>-</v>
      </c>
      <c r="AK435" s="10" t="str">
        <f>VLOOKUP(K435,'Offence Database'!$A$7:$D$1360,4, )</f>
        <v>-</v>
      </c>
      <c r="AL435" s="10" t="str">
        <f>VLOOKUP(L435,'Offence Database'!$A$7:$D$1360,4, )</f>
        <v>-</v>
      </c>
      <c r="AM435" s="10" t="str">
        <f>VLOOKUP(M435,'Offence Database'!$A$7:$D$1360,4, )</f>
        <v>-</v>
      </c>
      <c r="AN435" s="10" t="str">
        <f>VLOOKUP(N435,'Offence Database'!$A$7:$D$1360,4, )</f>
        <v>-</v>
      </c>
      <c r="AO435" s="10" t="str">
        <f>VLOOKUP(O435,'Offence Database'!$A$7:$D$1360,4, )</f>
        <v>-</v>
      </c>
      <c r="AP435" s="10">
        <f t="shared" ref="AP435:AU435" si="891">IF(AJ435="Non-Compoundable",$AB$1,$AC$1)</f>
        <v>0</v>
      </c>
      <c r="AQ435" s="10">
        <f t="shared" si="891"/>
        <v>0</v>
      </c>
      <c r="AR435" s="10">
        <f t="shared" si="891"/>
        <v>0</v>
      </c>
      <c r="AS435" s="10">
        <f t="shared" si="891"/>
        <v>0</v>
      </c>
      <c r="AT435" s="10">
        <f t="shared" si="891"/>
        <v>0</v>
      </c>
      <c r="AU435" s="10">
        <f t="shared" si="891"/>
        <v>0</v>
      </c>
      <c r="AV435" s="10">
        <f t="shared" si="4"/>
        <v>0</v>
      </c>
      <c r="AW435" s="17" t="str">
        <f t="shared" si="5"/>
        <v>Compoundable</v>
      </c>
      <c r="AX435" s="24"/>
      <c r="AY435" s="26">
        <f t="shared" si="6"/>
        <v>2</v>
      </c>
      <c r="AZ435" s="27">
        <f t="shared" si="7"/>
        <v>60</v>
      </c>
      <c r="BA435" s="28">
        <f t="shared" si="8"/>
        <v>0</v>
      </c>
      <c r="BB435" s="28">
        <f t="shared" ca="1" si="9"/>
        <v>0</v>
      </c>
      <c r="BC435" s="29" t="str">
        <f t="shared" si="10"/>
        <v>YES</v>
      </c>
      <c r="BD435" s="10" t="str">
        <f t="shared" si="11"/>
        <v>YES</v>
      </c>
      <c r="BE435" s="29" t="str">
        <f t="shared" ca="1" si="12"/>
        <v>NO</v>
      </c>
      <c r="BF435" s="29" t="str">
        <f t="shared" ca="1" si="13"/>
        <v>YES</v>
      </c>
      <c r="BG435" s="29" t="str">
        <f t="shared" ca="1" si="14"/>
        <v>YES</v>
      </c>
      <c r="BH435" s="29" t="str">
        <f t="shared" ca="1" si="15"/>
        <v>YES</v>
      </c>
      <c r="BI435" s="10">
        <f t="shared" ca="1" si="16"/>
        <v>1</v>
      </c>
      <c r="BJ435" s="28">
        <f t="shared" si="17"/>
        <v>0</v>
      </c>
      <c r="BK435" s="30">
        <f t="shared" si="18"/>
        <v>0</v>
      </c>
      <c r="BL435" s="31">
        <f t="shared" ca="1" si="19"/>
        <v>-119.72328767123288</v>
      </c>
      <c r="BM435" s="28">
        <f t="shared" si="20"/>
        <v>0</v>
      </c>
      <c r="BN435" s="28">
        <f t="shared" si="21"/>
        <v>0</v>
      </c>
      <c r="BO435" s="30">
        <f t="shared" si="22"/>
        <v>0</v>
      </c>
      <c r="BP435" s="31">
        <f t="shared" ca="1" si="23"/>
        <v>-119.72328767123288</v>
      </c>
      <c r="BQ435" s="32">
        <f t="shared" ca="1" si="24"/>
        <v>119.72328767123288</v>
      </c>
      <c r="BR435" s="32"/>
    </row>
    <row r="436" spans="1:70" ht="12" customHeight="1" x14ac:dyDescent="0.25">
      <c r="A436" s="10">
        <f t="shared" si="25"/>
        <v>435</v>
      </c>
      <c r="B436" s="11"/>
      <c r="C436" s="12"/>
      <c r="D436" s="13"/>
      <c r="E436" s="13"/>
      <c r="F436" s="13"/>
      <c r="G436" s="14"/>
      <c r="H436" s="15"/>
      <c r="I436" s="27"/>
      <c r="J436" s="17"/>
      <c r="K436" s="17"/>
      <c r="L436" s="17"/>
      <c r="M436" s="17"/>
      <c r="N436" s="17"/>
      <c r="O436" s="17"/>
      <c r="P436" s="10" t="str">
        <f>VLOOKUP(J436,'Offence Database'!$A$7:$B$1360,2, )</f>
        <v>-</v>
      </c>
      <c r="Q436" s="10" t="str">
        <f>VLOOKUP(K436,'Offence Database'!$A$7:$B$1360,2, )</f>
        <v>-</v>
      </c>
      <c r="R436" s="10" t="str">
        <f>VLOOKUP(L436,'Offence Database'!$A$7:$B$1360,2, )</f>
        <v>-</v>
      </c>
      <c r="S436" s="10" t="str">
        <f>VLOOKUP(M436,'Offence Database'!$A$7:$B$1360,2, )</f>
        <v>-</v>
      </c>
      <c r="T436" s="10" t="str">
        <f>VLOOKUP(N436,'Offence Database'!$A$7:$B$1360,2, )</f>
        <v>-</v>
      </c>
      <c r="U436" s="10" t="str">
        <f>VLOOKUP(O436,'Offence Database'!$A$7:$B$1360,2, )</f>
        <v>-</v>
      </c>
      <c r="V436" s="10" t="str">
        <f>VLOOKUP(J436,'Offence Database'!$A$7:$C$1360,3, )</f>
        <v>-</v>
      </c>
      <c r="W436" s="10" t="str">
        <f>VLOOKUP(K436,'Offence Database'!$A$7:$C$1360,3, )</f>
        <v>-</v>
      </c>
      <c r="X436" s="10" t="str">
        <f>VLOOKUP(L436,'Offence Database'!$A$7:$C$1360,3, )</f>
        <v>-</v>
      </c>
      <c r="Y436" s="10" t="str">
        <f>VLOOKUP(M436,'Offence Database'!$A$7:$C$1360,3, )</f>
        <v>-</v>
      </c>
      <c r="Z436" s="10" t="str">
        <f>VLOOKUP(N436,'Offence Database'!$A$7:$C$1360,3, )</f>
        <v>-</v>
      </c>
      <c r="AA436" s="10" t="str">
        <f>VLOOKUP(O436,'Offence Database'!$A$7:$C$1360,3, )</f>
        <v>-</v>
      </c>
      <c r="AB436" s="10">
        <f t="shared" ref="AB436:AG436" si="892">IF(V436="Non-Bailable",$AB$1,$AC$1)</f>
        <v>0</v>
      </c>
      <c r="AC436" s="10">
        <f t="shared" si="892"/>
        <v>0</v>
      </c>
      <c r="AD436" s="10">
        <f t="shared" si="892"/>
        <v>0</v>
      </c>
      <c r="AE436" s="10">
        <f t="shared" si="892"/>
        <v>0</v>
      </c>
      <c r="AF436" s="10">
        <f t="shared" si="892"/>
        <v>0</v>
      </c>
      <c r="AG436" s="10">
        <f t="shared" si="892"/>
        <v>0</v>
      </c>
      <c r="AH436" s="10">
        <f t="shared" si="1"/>
        <v>0</v>
      </c>
      <c r="AI436" s="17" t="str">
        <f t="shared" si="2"/>
        <v>Bailable</v>
      </c>
      <c r="AJ436" s="10" t="str">
        <f>VLOOKUP(J436,'Offence Database'!$A$7:$D$1360,4, )</f>
        <v>-</v>
      </c>
      <c r="AK436" s="10" t="str">
        <f>VLOOKUP(K436,'Offence Database'!$A$7:$D$1360,4, )</f>
        <v>-</v>
      </c>
      <c r="AL436" s="10" t="str">
        <f>VLOOKUP(L436,'Offence Database'!$A$7:$D$1360,4, )</f>
        <v>-</v>
      </c>
      <c r="AM436" s="10" t="str">
        <f>VLOOKUP(M436,'Offence Database'!$A$7:$D$1360,4, )</f>
        <v>-</v>
      </c>
      <c r="AN436" s="10" t="str">
        <f>VLOOKUP(N436,'Offence Database'!$A$7:$D$1360,4, )</f>
        <v>-</v>
      </c>
      <c r="AO436" s="10" t="str">
        <f>VLOOKUP(O436,'Offence Database'!$A$7:$D$1360,4, )</f>
        <v>-</v>
      </c>
      <c r="AP436" s="10">
        <f t="shared" ref="AP436:AU436" si="893">IF(AJ436="Non-Compoundable",$AB$1,$AC$1)</f>
        <v>0</v>
      </c>
      <c r="AQ436" s="10">
        <f t="shared" si="893"/>
        <v>0</v>
      </c>
      <c r="AR436" s="10">
        <f t="shared" si="893"/>
        <v>0</v>
      </c>
      <c r="AS436" s="10">
        <f t="shared" si="893"/>
        <v>0</v>
      </c>
      <c r="AT436" s="10">
        <f t="shared" si="893"/>
        <v>0</v>
      </c>
      <c r="AU436" s="10">
        <f t="shared" si="893"/>
        <v>0</v>
      </c>
      <c r="AV436" s="10">
        <f t="shared" si="4"/>
        <v>0</v>
      </c>
      <c r="AW436" s="17" t="str">
        <f t="shared" si="5"/>
        <v>Compoundable</v>
      </c>
      <c r="AX436" s="24"/>
      <c r="AY436" s="26">
        <f t="shared" si="6"/>
        <v>2</v>
      </c>
      <c r="AZ436" s="27">
        <f t="shared" si="7"/>
        <v>60</v>
      </c>
      <c r="BA436" s="28">
        <f t="shared" si="8"/>
        <v>0</v>
      </c>
      <c r="BB436" s="28">
        <f t="shared" ca="1" si="9"/>
        <v>0</v>
      </c>
      <c r="BC436" s="29" t="str">
        <f t="shared" si="10"/>
        <v>YES</v>
      </c>
      <c r="BD436" s="10" t="str">
        <f t="shared" si="11"/>
        <v>YES</v>
      </c>
      <c r="BE436" s="29" t="str">
        <f t="shared" ca="1" si="12"/>
        <v>NO</v>
      </c>
      <c r="BF436" s="29" t="str">
        <f t="shared" ca="1" si="13"/>
        <v>YES</v>
      </c>
      <c r="BG436" s="29" t="str">
        <f t="shared" ca="1" si="14"/>
        <v>YES</v>
      </c>
      <c r="BH436" s="29" t="str">
        <f t="shared" ca="1" si="15"/>
        <v>YES</v>
      </c>
      <c r="BI436" s="10">
        <f t="shared" ca="1" si="16"/>
        <v>1</v>
      </c>
      <c r="BJ436" s="28">
        <f t="shared" si="17"/>
        <v>0</v>
      </c>
      <c r="BK436" s="30">
        <f t="shared" si="18"/>
        <v>0</v>
      </c>
      <c r="BL436" s="31">
        <f t="shared" ca="1" si="19"/>
        <v>-119.72328767123288</v>
      </c>
      <c r="BM436" s="28">
        <f t="shared" si="20"/>
        <v>0</v>
      </c>
      <c r="BN436" s="28">
        <f t="shared" si="21"/>
        <v>0</v>
      </c>
      <c r="BO436" s="30">
        <f t="shared" si="22"/>
        <v>0</v>
      </c>
      <c r="BP436" s="31">
        <f t="shared" ca="1" si="23"/>
        <v>-119.72328767123288</v>
      </c>
      <c r="BQ436" s="32">
        <f t="shared" ca="1" si="24"/>
        <v>119.72328767123288</v>
      </c>
      <c r="BR436" s="32"/>
    </row>
    <row r="437" spans="1:70" ht="12" customHeight="1" x14ac:dyDescent="0.25">
      <c r="A437" s="10">
        <f t="shared" si="25"/>
        <v>436</v>
      </c>
      <c r="B437" s="11"/>
      <c r="C437" s="12"/>
      <c r="D437" s="13"/>
      <c r="E437" s="13"/>
      <c r="F437" s="13"/>
      <c r="G437" s="14"/>
      <c r="H437" s="15"/>
      <c r="I437" s="27"/>
      <c r="J437" s="17"/>
      <c r="K437" s="17"/>
      <c r="L437" s="17"/>
      <c r="M437" s="17"/>
      <c r="N437" s="17"/>
      <c r="O437" s="17"/>
      <c r="P437" s="10" t="str">
        <f>VLOOKUP(J437,'Offence Database'!$A$7:$B$1360,2, )</f>
        <v>-</v>
      </c>
      <c r="Q437" s="10" t="str">
        <f>VLOOKUP(K437,'Offence Database'!$A$7:$B$1360,2, )</f>
        <v>-</v>
      </c>
      <c r="R437" s="10" t="str">
        <f>VLOOKUP(L437,'Offence Database'!$A$7:$B$1360,2, )</f>
        <v>-</v>
      </c>
      <c r="S437" s="10" t="str">
        <f>VLOOKUP(M437,'Offence Database'!$A$7:$B$1360,2, )</f>
        <v>-</v>
      </c>
      <c r="T437" s="10" t="str">
        <f>VLOOKUP(N437,'Offence Database'!$A$7:$B$1360,2, )</f>
        <v>-</v>
      </c>
      <c r="U437" s="10" t="str">
        <f>VLOOKUP(O437,'Offence Database'!$A$7:$B$1360,2, )</f>
        <v>-</v>
      </c>
      <c r="V437" s="10" t="str">
        <f>VLOOKUP(J437,'Offence Database'!$A$7:$C$1360,3, )</f>
        <v>-</v>
      </c>
      <c r="W437" s="10" t="str">
        <f>VLOOKUP(K437,'Offence Database'!$A$7:$C$1360,3, )</f>
        <v>-</v>
      </c>
      <c r="X437" s="10" t="str">
        <f>VLOOKUP(L437,'Offence Database'!$A$7:$C$1360,3, )</f>
        <v>-</v>
      </c>
      <c r="Y437" s="10" t="str">
        <f>VLOOKUP(M437,'Offence Database'!$A$7:$C$1360,3, )</f>
        <v>-</v>
      </c>
      <c r="Z437" s="10" t="str">
        <f>VLOOKUP(N437,'Offence Database'!$A$7:$C$1360,3, )</f>
        <v>-</v>
      </c>
      <c r="AA437" s="10" t="str">
        <f>VLOOKUP(O437,'Offence Database'!$A$7:$C$1360,3, )</f>
        <v>-</v>
      </c>
      <c r="AB437" s="10">
        <f t="shared" ref="AB437:AG437" si="894">IF(V437="Non-Bailable",$AB$1,$AC$1)</f>
        <v>0</v>
      </c>
      <c r="AC437" s="10">
        <f t="shared" si="894"/>
        <v>0</v>
      </c>
      <c r="AD437" s="10">
        <f t="shared" si="894"/>
        <v>0</v>
      </c>
      <c r="AE437" s="10">
        <f t="shared" si="894"/>
        <v>0</v>
      </c>
      <c r="AF437" s="10">
        <f t="shared" si="894"/>
        <v>0</v>
      </c>
      <c r="AG437" s="10">
        <f t="shared" si="894"/>
        <v>0</v>
      </c>
      <c r="AH437" s="10">
        <f t="shared" si="1"/>
        <v>0</v>
      </c>
      <c r="AI437" s="17" t="str">
        <f t="shared" si="2"/>
        <v>Bailable</v>
      </c>
      <c r="AJ437" s="10" t="str">
        <f>VLOOKUP(J437,'Offence Database'!$A$7:$D$1360,4, )</f>
        <v>-</v>
      </c>
      <c r="AK437" s="10" t="str">
        <f>VLOOKUP(K437,'Offence Database'!$A$7:$D$1360,4, )</f>
        <v>-</v>
      </c>
      <c r="AL437" s="10" t="str">
        <f>VLOOKUP(L437,'Offence Database'!$A$7:$D$1360,4, )</f>
        <v>-</v>
      </c>
      <c r="AM437" s="10" t="str">
        <f>VLOOKUP(M437,'Offence Database'!$A$7:$D$1360,4, )</f>
        <v>-</v>
      </c>
      <c r="AN437" s="10" t="str">
        <f>VLOOKUP(N437,'Offence Database'!$A$7:$D$1360,4, )</f>
        <v>-</v>
      </c>
      <c r="AO437" s="10" t="str">
        <f>VLOOKUP(O437,'Offence Database'!$A$7:$D$1360,4, )</f>
        <v>-</v>
      </c>
      <c r="AP437" s="10">
        <f t="shared" ref="AP437:AU437" si="895">IF(AJ437="Non-Compoundable",$AB$1,$AC$1)</f>
        <v>0</v>
      </c>
      <c r="AQ437" s="10">
        <f t="shared" si="895"/>
        <v>0</v>
      </c>
      <c r="AR437" s="10">
        <f t="shared" si="895"/>
        <v>0</v>
      </c>
      <c r="AS437" s="10">
        <f t="shared" si="895"/>
        <v>0</v>
      </c>
      <c r="AT437" s="10">
        <f t="shared" si="895"/>
        <v>0</v>
      </c>
      <c r="AU437" s="10">
        <f t="shared" si="895"/>
        <v>0</v>
      </c>
      <c r="AV437" s="10">
        <f t="shared" si="4"/>
        <v>0</v>
      </c>
      <c r="AW437" s="17" t="str">
        <f t="shared" si="5"/>
        <v>Compoundable</v>
      </c>
      <c r="AX437" s="24"/>
      <c r="AY437" s="26">
        <f t="shared" si="6"/>
        <v>2</v>
      </c>
      <c r="AZ437" s="27">
        <f t="shared" si="7"/>
        <v>60</v>
      </c>
      <c r="BA437" s="28">
        <f t="shared" si="8"/>
        <v>0</v>
      </c>
      <c r="BB437" s="28">
        <f t="shared" ca="1" si="9"/>
        <v>0</v>
      </c>
      <c r="BC437" s="29" t="str">
        <f t="shared" si="10"/>
        <v>YES</v>
      </c>
      <c r="BD437" s="10" t="str">
        <f t="shared" si="11"/>
        <v>YES</v>
      </c>
      <c r="BE437" s="29" t="str">
        <f t="shared" ca="1" si="12"/>
        <v>NO</v>
      </c>
      <c r="BF437" s="29" t="str">
        <f t="shared" ca="1" si="13"/>
        <v>YES</v>
      </c>
      <c r="BG437" s="29" t="str">
        <f t="shared" ca="1" si="14"/>
        <v>YES</v>
      </c>
      <c r="BH437" s="29" t="str">
        <f t="shared" ca="1" si="15"/>
        <v>YES</v>
      </c>
      <c r="BI437" s="10">
        <f t="shared" ca="1" si="16"/>
        <v>1</v>
      </c>
      <c r="BJ437" s="28">
        <f t="shared" si="17"/>
        <v>0</v>
      </c>
      <c r="BK437" s="30">
        <f t="shared" si="18"/>
        <v>0</v>
      </c>
      <c r="BL437" s="31">
        <f t="shared" ca="1" si="19"/>
        <v>-119.72328767123288</v>
      </c>
      <c r="BM437" s="28">
        <f t="shared" si="20"/>
        <v>0</v>
      </c>
      <c r="BN437" s="28">
        <f t="shared" si="21"/>
        <v>0</v>
      </c>
      <c r="BO437" s="30">
        <f t="shared" si="22"/>
        <v>0</v>
      </c>
      <c r="BP437" s="31">
        <f t="shared" ca="1" si="23"/>
        <v>-119.72328767123288</v>
      </c>
      <c r="BQ437" s="32">
        <f t="shared" ca="1" si="24"/>
        <v>119.72328767123288</v>
      </c>
      <c r="BR437" s="32"/>
    </row>
    <row r="438" spans="1:70" ht="12" customHeight="1" x14ac:dyDescent="0.25">
      <c r="A438" s="10">
        <f t="shared" si="25"/>
        <v>437</v>
      </c>
      <c r="B438" s="11"/>
      <c r="C438" s="12"/>
      <c r="D438" s="13"/>
      <c r="E438" s="13"/>
      <c r="F438" s="13"/>
      <c r="G438" s="14"/>
      <c r="H438" s="15"/>
      <c r="I438" s="27"/>
      <c r="J438" s="17"/>
      <c r="K438" s="17"/>
      <c r="L438" s="17"/>
      <c r="M438" s="17"/>
      <c r="N438" s="17"/>
      <c r="O438" s="17"/>
      <c r="P438" s="10" t="str">
        <f>VLOOKUP(J438,'Offence Database'!$A$7:$B$1360,2, )</f>
        <v>-</v>
      </c>
      <c r="Q438" s="10" t="str">
        <f>VLOOKUP(K438,'Offence Database'!$A$7:$B$1360,2, )</f>
        <v>-</v>
      </c>
      <c r="R438" s="10" t="str">
        <f>VLOOKUP(L438,'Offence Database'!$A$7:$B$1360,2, )</f>
        <v>-</v>
      </c>
      <c r="S438" s="10" t="str">
        <f>VLOOKUP(M438,'Offence Database'!$A$7:$B$1360,2, )</f>
        <v>-</v>
      </c>
      <c r="T438" s="10" t="str">
        <f>VLOOKUP(N438,'Offence Database'!$A$7:$B$1360,2, )</f>
        <v>-</v>
      </c>
      <c r="U438" s="10" t="str">
        <f>VLOOKUP(O438,'Offence Database'!$A$7:$B$1360,2, )</f>
        <v>-</v>
      </c>
      <c r="V438" s="10" t="str">
        <f>VLOOKUP(J438,'Offence Database'!$A$7:$C$1360,3, )</f>
        <v>-</v>
      </c>
      <c r="W438" s="10" t="str">
        <f>VLOOKUP(K438,'Offence Database'!$A$7:$C$1360,3, )</f>
        <v>-</v>
      </c>
      <c r="X438" s="10" t="str">
        <f>VLOOKUP(L438,'Offence Database'!$A$7:$C$1360,3, )</f>
        <v>-</v>
      </c>
      <c r="Y438" s="10" t="str">
        <f>VLOOKUP(M438,'Offence Database'!$A$7:$C$1360,3, )</f>
        <v>-</v>
      </c>
      <c r="Z438" s="10" t="str">
        <f>VLOOKUP(N438,'Offence Database'!$A$7:$C$1360,3, )</f>
        <v>-</v>
      </c>
      <c r="AA438" s="10" t="str">
        <f>VLOOKUP(O438,'Offence Database'!$A$7:$C$1360,3, )</f>
        <v>-</v>
      </c>
      <c r="AB438" s="10">
        <f t="shared" ref="AB438:AG438" si="896">IF(V438="Non-Bailable",$AB$1,$AC$1)</f>
        <v>0</v>
      </c>
      <c r="AC438" s="10">
        <f t="shared" si="896"/>
        <v>0</v>
      </c>
      <c r="AD438" s="10">
        <f t="shared" si="896"/>
        <v>0</v>
      </c>
      <c r="AE438" s="10">
        <f t="shared" si="896"/>
        <v>0</v>
      </c>
      <c r="AF438" s="10">
        <f t="shared" si="896"/>
        <v>0</v>
      </c>
      <c r="AG438" s="10">
        <f t="shared" si="896"/>
        <v>0</v>
      </c>
      <c r="AH438" s="10">
        <f t="shared" si="1"/>
        <v>0</v>
      </c>
      <c r="AI438" s="17" t="str">
        <f t="shared" si="2"/>
        <v>Bailable</v>
      </c>
      <c r="AJ438" s="10" t="str">
        <f>VLOOKUP(J438,'Offence Database'!$A$7:$D$1360,4, )</f>
        <v>-</v>
      </c>
      <c r="AK438" s="10" t="str">
        <f>VLOOKUP(K438,'Offence Database'!$A$7:$D$1360,4, )</f>
        <v>-</v>
      </c>
      <c r="AL438" s="10" t="str">
        <f>VLOOKUP(L438,'Offence Database'!$A$7:$D$1360,4, )</f>
        <v>-</v>
      </c>
      <c r="AM438" s="10" t="str">
        <f>VLOOKUP(M438,'Offence Database'!$A$7:$D$1360,4, )</f>
        <v>-</v>
      </c>
      <c r="AN438" s="10" t="str">
        <f>VLOOKUP(N438,'Offence Database'!$A$7:$D$1360,4, )</f>
        <v>-</v>
      </c>
      <c r="AO438" s="10" t="str">
        <f>VLOOKUP(O438,'Offence Database'!$A$7:$D$1360,4, )</f>
        <v>-</v>
      </c>
      <c r="AP438" s="10">
        <f t="shared" ref="AP438:AU438" si="897">IF(AJ438="Non-Compoundable",$AB$1,$AC$1)</f>
        <v>0</v>
      </c>
      <c r="AQ438" s="10">
        <f t="shared" si="897"/>
        <v>0</v>
      </c>
      <c r="AR438" s="10">
        <f t="shared" si="897"/>
        <v>0</v>
      </c>
      <c r="AS438" s="10">
        <f t="shared" si="897"/>
        <v>0</v>
      </c>
      <c r="AT438" s="10">
        <f t="shared" si="897"/>
        <v>0</v>
      </c>
      <c r="AU438" s="10">
        <f t="shared" si="897"/>
        <v>0</v>
      </c>
      <c r="AV438" s="10">
        <f t="shared" si="4"/>
        <v>0</v>
      </c>
      <c r="AW438" s="17" t="str">
        <f t="shared" si="5"/>
        <v>Compoundable</v>
      </c>
      <c r="AX438" s="24"/>
      <c r="AY438" s="26">
        <f t="shared" si="6"/>
        <v>2</v>
      </c>
      <c r="AZ438" s="27">
        <f t="shared" si="7"/>
        <v>60</v>
      </c>
      <c r="BA438" s="28">
        <f t="shared" si="8"/>
        <v>0</v>
      </c>
      <c r="BB438" s="28">
        <f t="shared" ca="1" si="9"/>
        <v>0</v>
      </c>
      <c r="BC438" s="29" t="str">
        <f t="shared" si="10"/>
        <v>YES</v>
      </c>
      <c r="BD438" s="10" t="str">
        <f t="shared" si="11"/>
        <v>YES</v>
      </c>
      <c r="BE438" s="29" t="str">
        <f t="shared" ca="1" si="12"/>
        <v>NO</v>
      </c>
      <c r="BF438" s="29" t="str">
        <f t="shared" ca="1" si="13"/>
        <v>YES</v>
      </c>
      <c r="BG438" s="29" t="str">
        <f t="shared" ca="1" si="14"/>
        <v>YES</v>
      </c>
      <c r="BH438" s="29" t="str">
        <f t="shared" ca="1" si="15"/>
        <v>YES</v>
      </c>
      <c r="BI438" s="10">
        <f t="shared" ca="1" si="16"/>
        <v>1</v>
      </c>
      <c r="BJ438" s="28">
        <f t="shared" si="17"/>
        <v>0</v>
      </c>
      <c r="BK438" s="30">
        <f t="shared" si="18"/>
        <v>0</v>
      </c>
      <c r="BL438" s="31">
        <f t="shared" ca="1" si="19"/>
        <v>-119.72328767123288</v>
      </c>
      <c r="BM438" s="28">
        <f t="shared" si="20"/>
        <v>0</v>
      </c>
      <c r="BN438" s="28">
        <f t="shared" si="21"/>
        <v>0</v>
      </c>
      <c r="BO438" s="30">
        <f t="shared" si="22"/>
        <v>0</v>
      </c>
      <c r="BP438" s="31">
        <f t="shared" ca="1" si="23"/>
        <v>-119.72328767123288</v>
      </c>
      <c r="BQ438" s="32">
        <f t="shared" ca="1" si="24"/>
        <v>119.72328767123288</v>
      </c>
      <c r="BR438" s="32"/>
    </row>
    <row r="439" spans="1:70" ht="12" customHeight="1" x14ac:dyDescent="0.25">
      <c r="A439" s="10">
        <f t="shared" si="25"/>
        <v>438</v>
      </c>
      <c r="B439" s="11"/>
      <c r="C439" s="12"/>
      <c r="D439" s="13"/>
      <c r="E439" s="13"/>
      <c r="F439" s="13"/>
      <c r="G439" s="14"/>
      <c r="H439" s="15"/>
      <c r="I439" s="27"/>
      <c r="J439" s="17"/>
      <c r="K439" s="17"/>
      <c r="L439" s="17"/>
      <c r="M439" s="17"/>
      <c r="N439" s="17"/>
      <c r="O439" s="17"/>
      <c r="P439" s="10" t="str">
        <f>VLOOKUP(J439,'Offence Database'!$A$7:$B$1360,2, )</f>
        <v>-</v>
      </c>
      <c r="Q439" s="10" t="str">
        <f>VLOOKUP(K439,'Offence Database'!$A$7:$B$1360,2, )</f>
        <v>-</v>
      </c>
      <c r="R439" s="10" t="str">
        <f>VLOOKUP(L439,'Offence Database'!$A$7:$B$1360,2, )</f>
        <v>-</v>
      </c>
      <c r="S439" s="10" t="str">
        <f>VLOOKUP(M439,'Offence Database'!$A$7:$B$1360,2, )</f>
        <v>-</v>
      </c>
      <c r="T439" s="10" t="str">
        <f>VLOOKUP(N439,'Offence Database'!$A$7:$B$1360,2, )</f>
        <v>-</v>
      </c>
      <c r="U439" s="10" t="str">
        <f>VLOOKUP(O439,'Offence Database'!$A$7:$B$1360,2, )</f>
        <v>-</v>
      </c>
      <c r="V439" s="10" t="str">
        <f>VLOOKUP(J439,'Offence Database'!$A$7:$C$1360,3, )</f>
        <v>-</v>
      </c>
      <c r="W439" s="10" t="str">
        <f>VLOOKUP(K439,'Offence Database'!$A$7:$C$1360,3, )</f>
        <v>-</v>
      </c>
      <c r="X439" s="10" t="str">
        <f>VLOOKUP(L439,'Offence Database'!$A$7:$C$1360,3, )</f>
        <v>-</v>
      </c>
      <c r="Y439" s="10" t="str">
        <f>VLOOKUP(M439,'Offence Database'!$A$7:$C$1360,3, )</f>
        <v>-</v>
      </c>
      <c r="Z439" s="10" t="str">
        <f>VLOOKUP(N439,'Offence Database'!$A$7:$C$1360,3, )</f>
        <v>-</v>
      </c>
      <c r="AA439" s="10" t="str">
        <f>VLOOKUP(O439,'Offence Database'!$A$7:$C$1360,3, )</f>
        <v>-</v>
      </c>
      <c r="AB439" s="10">
        <f t="shared" ref="AB439:AG439" si="898">IF(V439="Non-Bailable",$AB$1,$AC$1)</f>
        <v>0</v>
      </c>
      <c r="AC439" s="10">
        <f t="shared" si="898"/>
        <v>0</v>
      </c>
      <c r="AD439" s="10">
        <f t="shared" si="898"/>
        <v>0</v>
      </c>
      <c r="AE439" s="10">
        <f t="shared" si="898"/>
        <v>0</v>
      </c>
      <c r="AF439" s="10">
        <f t="shared" si="898"/>
        <v>0</v>
      </c>
      <c r="AG439" s="10">
        <f t="shared" si="898"/>
        <v>0</v>
      </c>
      <c r="AH439" s="10">
        <f t="shared" si="1"/>
        <v>0</v>
      </c>
      <c r="AI439" s="17" t="str">
        <f t="shared" si="2"/>
        <v>Bailable</v>
      </c>
      <c r="AJ439" s="10" t="str">
        <f>VLOOKUP(J439,'Offence Database'!$A$7:$D$1360,4, )</f>
        <v>-</v>
      </c>
      <c r="AK439" s="10" t="str">
        <f>VLOOKUP(K439,'Offence Database'!$A$7:$D$1360,4, )</f>
        <v>-</v>
      </c>
      <c r="AL439" s="10" t="str">
        <f>VLOOKUP(L439,'Offence Database'!$A$7:$D$1360,4, )</f>
        <v>-</v>
      </c>
      <c r="AM439" s="10" t="str">
        <f>VLOOKUP(M439,'Offence Database'!$A$7:$D$1360,4, )</f>
        <v>-</v>
      </c>
      <c r="AN439" s="10" t="str">
        <f>VLOOKUP(N439,'Offence Database'!$A$7:$D$1360,4, )</f>
        <v>-</v>
      </c>
      <c r="AO439" s="10" t="str">
        <f>VLOOKUP(O439,'Offence Database'!$A$7:$D$1360,4, )</f>
        <v>-</v>
      </c>
      <c r="AP439" s="10">
        <f t="shared" ref="AP439:AU439" si="899">IF(AJ439="Non-Compoundable",$AB$1,$AC$1)</f>
        <v>0</v>
      </c>
      <c r="AQ439" s="10">
        <f t="shared" si="899"/>
        <v>0</v>
      </c>
      <c r="AR439" s="10">
        <f t="shared" si="899"/>
        <v>0</v>
      </c>
      <c r="AS439" s="10">
        <f t="shared" si="899"/>
        <v>0</v>
      </c>
      <c r="AT439" s="10">
        <f t="shared" si="899"/>
        <v>0</v>
      </c>
      <c r="AU439" s="10">
        <f t="shared" si="899"/>
        <v>0</v>
      </c>
      <c r="AV439" s="10">
        <f t="shared" si="4"/>
        <v>0</v>
      </c>
      <c r="AW439" s="17" t="str">
        <f t="shared" si="5"/>
        <v>Compoundable</v>
      </c>
      <c r="AX439" s="24"/>
      <c r="AY439" s="26">
        <f t="shared" si="6"/>
        <v>2</v>
      </c>
      <c r="AZ439" s="27">
        <f t="shared" si="7"/>
        <v>60</v>
      </c>
      <c r="BA439" s="28">
        <f t="shared" si="8"/>
        <v>0</v>
      </c>
      <c r="BB439" s="28">
        <f t="shared" ca="1" si="9"/>
        <v>0</v>
      </c>
      <c r="BC439" s="29" t="str">
        <f t="shared" si="10"/>
        <v>YES</v>
      </c>
      <c r="BD439" s="10" t="str">
        <f t="shared" si="11"/>
        <v>YES</v>
      </c>
      <c r="BE439" s="29" t="str">
        <f t="shared" ca="1" si="12"/>
        <v>NO</v>
      </c>
      <c r="BF439" s="29" t="str">
        <f t="shared" ca="1" si="13"/>
        <v>YES</v>
      </c>
      <c r="BG439" s="29" t="str">
        <f t="shared" ca="1" si="14"/>
        <v>YES</v>
      </c>
      <c r="BH439" s="29" t="str">
        <f t="shared" ca="1" si="15"/>
        <v>YES</v>
      </c>
      <c r="BI439" s="10">
        <f t="shared" ca="1" si="16"/>
        <v>1</v>
      </c>
      <c r="BJ439" s="28">
        <f t="shared" si="17"/>
        <v>0</v>
      </c>
      <c r="BK439" s="30">
        <f t="shared" si="18"/>
        <v>0</v>
      </c>
      <c r="BL439" s="31">
        <f t="shared" ca="1" si="19"/>
        <v>-119.72328767123288</v>
      </c>
      <c r="BM439" s="28">
        <f t="shared" si="20"/>
        <v>0</v>
      </c>
      <c r="BN439" s="28">
        <f t="shared" si="21"/>
        <v>0</v>
      </c>
      <c r="BO439" s="30">
        <f t="shared" si="22"/>
        <v>0</v>
      </c>
      <c r="BP439" s="31">
        <f t="shared" ca="1" si="23"/>
        <v>-119.72328767123288</v>
      </c>
      <c r="BQ439" s="32">
        <f t="shared" ca="1" si="24"/>
        <v>119.72328767123288</v>
      </c>
      <c r="BR439" s="32"/>
    </row>
    <row r="440" spans="1:70" ht="12" customHeight="1" x14ac:dyDescent="0.25">
      <c r="A440" s="10">
        <f t="shared" si="25"/>
        <v>439</v>
      </c>
      <c r="B440" s="11"/>
      <c r="C440" s="12"/>
      <c r="D440" s="13"/>
      <c r="E440" s="13"/>
      <c r="F440" s="13"/>
      <c r="G440" s="14"/>
      <c r="H440" s="15"/>
      <c r="I440" s="27"/>
      <c r="J440" s="17"/>
      <c r="K440" s="17"/>
      <c r="L440" s="17"/>
      <c r="M440" s="17"/>
      <c r="N440" s="17"/>
      <c r="O440" s="17"/>
      <c r="P440" s="10" t="str">
        <f>VLOOKUP(J440,'Offence Database'!$A$7:$B$1360,2, )</f>
        <v>-</v>
      </c>
      <c r="Q440" s="10" t="str">
        <f>VLOOKUP(K440,'Offence Database'!$A$7:$B$1360,2, )</f>
        <v>-</v>
      </c>
      <c r="R440" s="10" t="str">
        <f>VLOOKUP(L440,'Offence Database'!$A$7:$B$1360,2, )</f>
        <v>-</v>
      </c>
      <c r="S440" s="10" t="str">
        <f>VLOOKUP(M440,'Offence Database'!$A$7:$B$1360,2, )</f>
        <v>-</v>
      </c>
      <c r="T440" s="10" t="str">
        <f>VLOOKUP(N440,'Offence Database'!$A$7:$B$1360,2, )</f>
        <v>-</v>
      </c>
      <c r="U440" s="10" t="str">
        <f>VLOOKUP(O440,'Offence Database'!$A$7:$B$1360,2, )</f>
        <v>-</v>
      </c>
      <c r="V440" s="10" t="str">
        <f>VLOOKUP(J440,'Offence Database'!$A$7:$C$1360,3, )</f>
        <v>-</v>
      </c>
      <c r="W440" s="10" t="str">
        <f>VLOOKUP(K440,'Offence Database'!$A$7:$C$1360,3, )</f>
        <v>-</v>
      </c>
      <c r="X440" s="10" t="str">
        <f>VLOOKUP(L440,'Offence Database'!$A$7:$C$1360,3, )</f>
        <v>-</v>
      </c>
      <c r="Y440" s="10" t="str">
        <f>VLOOKUP(M440,'Offence Database'!$A$7:$C$1360,3, )</f>
        <v>-</v>
      </c>
      <c r="Z440" s="10" t="str">
        <f>VLOOKUP(N440,'Offence Database'!$A$7:$C$1360,3, )</f>
        <v>-</v>
      </c>
      <c r="AA440" s="10" t="str">
        <f>VLOOKUP(O440,'Offence Database'!$A$7:$C$1360,3, )</f>
        <v>-</v>
      </c>
      <c r="AB440" s="10">
        <f t="shared" ref="AB440:AG440" si="900">IF(V440="Non-Bailable",$AB$1,$AC$1)</f>
        <v>0</v>
      </c>
      <c r="AC440" s="10">
        <f t="shared" si="900"/>
        <v>0</v>
      </c>
      <c r="AD440" s="10">
        <f t="shared" si="900"/>
        <v>0</v>
      </c>
      <c r="AE440" s="10">
        <f t="shared" si="900"/>
        <v>0</v>
      </c>
      <c r="AF440" s="10">
        <f t="shared" si="900"/>
        <v>0</v>
      </c>
      <c r="AG440" s="10">
        <f t="shared" si="900"/>
        <v>0</v>
      </c>
      <c r="AH440" s="10">
        <f t="shared" si="1"/>
        <v>0</v>
      </c>
      <c r="AI440" s="17" t="str">
        <f t="shared" si="2"/>
        <v>Bailable</v>
      </c>
      <c r="AJ440" s="10" t="str">
        <f>VLOOKUP(J440,'Offence Database'!$A$7:$D$1360,4, )</f>
        <v>-</v>
      </c>
      <c r="AK440" s="10" t="str">
        <f>VLOOKUP(K440,'Offence Database'!$A$7:$D$1360,4, )</f>
        <v>-</v>
      </c>
      <c r="AL440" s="10" t="str">
        <f>VLOOKUP(L440,'Offence Database'!$A$7:$D$1360,4, )</f>
        <v>-</v>
      </c>
      <c r="AM440" s="10" t="str">
        <f>VLOOKUP(M440,'Offence Database'!$A$7:$D$1360,4, )</f>
        <v>-</v>
      </c>
      <c r="AN440" s="10" t="str">
        <f>VLOOKUP(N440,'Offence Database'!$A$7:$D$1360,4, )</f>
        <v>-</v>
      </c>
      <c r="AO440" s="10" t="str">
        <f>VLOOKUP(O440,'Offence Database'!$A$7:$D$1360,4, )</f>
        <v>-</v>
      </c>
      <c r="AP440" s="10">
        <f t="shared" ref="AP440:AU440" si="901">IF(AJ440="Non-Compoundable",$AB$1,$AC$1)</f>
        <v>0</v>
      </c>
      <c r="AQ440" s="10">
        <f t="shared" si="901"/>
        <v>0</v>
      </c>
      <c r="AR440" s="10">
        <f t="shared" si="901"/>
        <v>0</v>
      </c>
      <c r="AS440" s="10">
        <f t="shared" si="901"/>
        <v>0</v>
      </c>
      <c r="AT440" s="10">
        <f t="shared" si="901"/>
        <v>0</v>
      </c>
      <c r="AU440" s="10">
        <f t="shared" si="901"/>
        <v>0</v>
      </c>
      <c r="AV440" s="10">
        <f t="shared" si="4"/>
        <v>0</v>
      </c>
      <c r="AW440" s="17" t="str">
        <f t="shared" si="5"/>
        <v>Compoundable</v>
      </c>
      <c r="AX440" s="24"/>
      <c r="AY440" s="26">
        <f t="shared" si="6"/>
        <v>2</v>
      </c>
      <c r="AZ440" s="27">
        <f t="shared" si="7"/>
        <v>60</v>
      </c>
      <c r="BA440" s="28">
        <f t="shared" si="8"/>
        <v>0</v>
      </c>
      <c r="BB440" s="28">
        <f t="shared" ca="1" si="9"/>
        <v>0</v>
      </c>
      <c r="BC440" s="29" t="str">
        <f t="shared" si="10"/>
        <v>YES</v>
      </c>
      <c r="BD440" s="10" t="str">
        <f t="shared" si="11"/>
        <v>YES</v>
      </c>
      <c r="BE440" s="29" t="str">
        <f t="shared" ca="1" si="12"/>
        <v>NO</v>
      </c>
      <c r="BF440" s="29" t="str">
        <f t="shared" ca="1" si="13"/>
        <v>YES</v>
      </c>
      <c r="BG440" s="29" t="str">
        <f t="shared" ca="1" si="14"/>
        <v>YES</v>
      </c>
      <c r="BH440" s="29" t="str">
        <f t="shared" ca="1" si="15"/>
        <v>YES</v>
      </c>
      <c r="BI440" s="10">
        <f t="shared" ca="1" si="16"/>
        <v>1</v>
      </c>
      <c r="BJ440" s="28">
        <f t="shared" si="17"/>
        <v>0</v>
      </c>
      <c r="BK440" s="30">
        <f t="shared" si="18"/>
        <v>0</v>
      </c>
      <c r="BL440" s="31">
        <f t="shared" ca="1" si="19"/>
        <v>-119.72328767123288</v>
      </c>
      <c r="BM440" s="28">
        <f t="shared" si="20"/>
        <v>0</v>
      </c>
      <c r="BN440" s="28">
        <f t="shared" si="21"/>
        <v>0</v>
      </c>
      <c r="BO440" s="30">
        <f t="shared" si="22"/>
        <v>0</v>
      </c>
      <c r="BP440" s="31">
        <f t="shared" ca="1" si="23"/>
        <v>-119.72328767123288</v>
      </c>
      <c r="BQ440" s="32">
        <f t="shared" ca="1" si="24"/>
        <v>119.72328767123288</v>
      </c>
      <c r="BR440" s="32"/>
    </row>
    <row r="441" spans="1:70" ht="12" customHeight="1" x14ac:dyDescent="0.25">
      <c r="A441" s="10">
        <f t="shared" si="25"/>
        <v>440</v>
      </c>
      <c r="B441" s="11"/>
      <c r="C441" s="12"/>
      <c r="D441" s="13"/>
      <c r="E441" s="13"/>
      <c r="F441" s="13"/>
      <c r="G441" s="14"/>
      <c r="H441" s="15"/>
      <c r="I441" s="27"/>
      <c r="J441" s="17"/>
      <c r="K441" s="17"/>
      <c r="L441" s="17"/>
      <c r="M441" s="17"/>
      <c r="N441" s="17"/>
      <c r="O441" s="17"/>
      <c r="P441" s="10" t="str">
        <f>VLOOKUP(J441,'Offence Database'!$A$7:$B$1360,2, )</f>
        <v>-</v>
      </c>
      <c r="Q441" s="10" t="str">
        <f>VLOOKUP(K441,'Offence Database'!$A$7:$B$1360,2, )</f>
        <v>-</v>
      </c>
      <c r="R441" s="10" t="str">
        <f>VLOOKUP(L441,'Offence Database'!$A$7:$B$1360,2, )</f>
        <v>-</v>
      </c>
      <c r="S441" s="10" t="str">
        <f>VLOOKUP(M441,'Offence Database'!$A$7:$B$1360,2, )</f>
        <v>-</v>
      </c>
      <c r="T441" s="10" t="str">
        <f>VLOOKUP(N441,'Offence Database'!$A$7:$B$1360,2, )</f>
        <v>-</v>
      </c>
      <c r="U441" s="10" t="str">
        <f>VLOOKUP(O441,'Offence Database'!$A$7:$B$1360,2, )</f>
        <v>-</v>
      </c>
      <c r="V441" s="10" t="str">
        <f>VLOOKUP(J441,'Offence Database'!$A$7:$C$1360,3, )</f>
        <v>-</v>
      </c>
      <c r="W441" s="10" t="str">
        <f>VLOOKUP(K441,'Offence Database'!$A$7:$C$1360,3, )</f>
        <v>-</v>
      </c>
      <c r="X441" s="10" t="str">
        <f>VLOOKUP(L441,'Offence Database'!$A$7:$C$1360,3, )</f>
        <v>-</v>
      </c>
      <c r="Y441" s="10" t="str">
        <f>VLOOKUP(M441,'Offence Database'!$A$7:$C$1360,3, )</f>
        <v>-</v>
      </c>
      <c r="Z441" s="10" t="str">
        <f>VLOOKUP(N441,'Offence Database'!$A$7:$C$1360,3, )</f>
        <v>-</v>
      </c>
      <c r="AA441" s="10" t="str">
        <f>VLOOKUP(O441,'Offence Database'!$A$7:$C$1360,3, )</f>
        <v>-</v>
      </c>
      <c r="AB441" s="10">
        <f t="shared" ref="AB441:AG441" si="902">IF(V441="Non-Bailable",$AB$1,$AC$1)</f>
        <v>0</v>
      </c>
      <c r="AC441" s="10">
        <f t="shared" si="902"/>
        <v>0</v>
      </c>
      <c r="AD441" s="10">
        <f t="shared" si="902"/>
        <v>0</v>
      </c>
      <c r="AE441" s="10">
        <f t="shared" si="902"/>
        <v>0</v>
      </c>
      <c r="AF441" s="10">
        <f t="shared" si="902"/>
        <v>0</v>
      </c>
      <c r="AG441" s="10">
        <f t="shared" si="902"/>
        <v>0</v>
      </c>
      <c r="AH441" s="10">
        <f t="shared" si="1"/>
        <v>0</v>
      </c>
      <c r="AI441" s="17" t="str">
        <f t="shared" si="2"/>
        <v>Bailable</v>
      </c>
      <c r="AJ441" s="10" t="str">
        <f>VLOOKUP(J441,'Offence Database'!$A$7:$D$1360,4, )</f>
        <v>-</v>
      </c>
      <c r="AK441" s="10" t="str">
        <f>VLOOKUP(K441,'Offence Database'!$A$7:$D$1360,4, )</f>
        <v>-</v>
      </c>
      <c r="AL441" s="10" t="str">
        <f>VLOOKUP(L441,'Offence Database'!$A$7:$D$1360,4, )</f>
        <v>-</v>
      </c>
      <c r="AM441" s="10" t="str">
        <f>VLOOKUP(M441,'Offence Database'!$A$7:$D$1360,4, )</f>
        <v>-</v>
      </c>
      <c r="AN441" s="10" t="str">
        <f>VLOOKUP(N441,'Offence Database'!$A$7:$D$1360,4, )</f>
        <v>-</v>
      </c>
      <c r="AO441" s="10" t="str">
        <f>VLOOKUP(O441,'Offence Database'!$A$7:$D$1360,4, )</f>
        <v>-</v>
      </c>
      <c r="AP441" s="10">
        <f t="shared" ref="AP441:AU441" si="903">IF(AJ441="Non-Compoundable",$AB$1,$AC$1)</f>
        <v>0</v>
      </c>
      <c r="AQ441" s="10">
        <f t="shared" si="903"/>
        <v>0</v>
      </c>
      <c r="AR441" s="10">
        <f t="shared" si="903"/>
        <v>0</v>
      </c>
      <c r="AS441" s="10">
        <f t="shared" si="903"/>
        <v>0</v>
      </c>
      <c r="AT441" s="10">
        <f t="shared" si="903"/>
        <v>0</v>
      </c>
      <c r="AU441" s="10">
        <f t="shared" si="903"/>
        <v>0</v>
      </c>
      <c r="AV441" s="10">
        <f t="shared" si="4"/>
        <v>0</v>
      </c>
      <c r="AW441" s="17" t="str">
        <f t="shared" si="5"/>
        <v>Compoundable</v>
      </c>
      <c r="AX441" s="24"/>
      <c r="AY441" s="26">
        <f t="shared" si="6"/>
        <v>2</v>
      </c>
      <c r="AZ441" s="27">
        <f t="shared" si="7"/>
        <v>60</v>
      </c>
      <c r="BA441" s="28">
        <f t="shared" si="8"/>
        <v>0</v>
      </c>
      <c r="BB441" s="28">
        <f t="shared" ca="1" si="9"/>
        <v>0</v>
      </c>
      <c r="BC441" s="29" t="str">
        <f t="shared" si="10"/>
        <v>YES</v>
      </c>
      <c r="BD441" s="10" t="str">
        <f t="shared" si="11"/>
        <v>YES</v>
      </c>
      <c r="BE441" s="29" t="str">
        <f t="shared" ca="1" si="12"/>
        <v>NO</v>
      </c>
      <c r="BF441" s="29" t="str">
        <f t="shared" ca="1" si="13"/>
        <v>YES</v>
      </c>
      <c r="BG441" s="29" t="str">
        <f t="shared" ca="1" si="14"/>
        <v>YES</v>
      </c>
      <c r="BH441" s="29" t="str">
        <f t="shared" ca="1" si="15"/>
        <v>YES</v>
      </c>
      <c r="BI441" s="10">
        <f t="shared" ca="1" si="16"/>
        <v>1</v>
      </c>
      <c r="BJ441" s="28">
        <f t="shared" si="17"/>
        <v>0</v>
      </c>
      <c r="BK441" s="30">
        <f t="shared" si="18"/>
        <v>0</v>
      </c>
      <c r="BL441" s="31">
        <f t="shared" ca="1" si="19"/>
        <v>-119.72328767123288</v>
      </c>
      <c r="BM441" s="28">
        <f t="shared" si="20"/>
        <v>0</v>
      </c>
      <c r="BN441" s="28">
        <f t="shared" si="21"/>
        <v>0</v>
      </c>
      <c r="BO441" s="30">
        <f t="shared" si="22"/>
        <v>0</v>
      </c>
      <c r="BP441" s="31">
        <f t="shared" ca="1" si="23"/>
        <v>-119.72328767123288</v>
      </c>
      <c r="BQ441" s="32">
        <f t="shared" ca="1" si="24"/>
        <v>119.72328767123288</v>
      </c>
      <c r="BR441" s="32"/>
    </row>
    <row r="442" spans="1:70" ht="12" customHeight="1" x14ac:dyDescent="0.25">
      <c r="A442" s="10">
        <f t="shared" si="25"/>
        <v>441</v>
      </c>
      <c r="B442" s="11"/>
      <c r="C442" s="12"/>
      <c r="D442" s="13"/>
      <c r="E442" s="13"/>
      <c r="F442" s="13"/>
      <c r="G442" s="14"/>
      <c r="H442" s="15"/>
      <c r="I442" s="27"/>
      <c r="J442" s="17"/>
      <c r="K442" s="17"/>
      <c r="L442" s="17"/>
      <c r="M442" s="17"/>
      <c r="N442" s="17"/>
      <c r="O442" s="17"/>
      <c r="P442" s="10" t="str">
        <f>VLOOKUP(J442,'Offence Database'!$A$7:$B$1360,2, )</f>
        <v>-</v>
      </c>
      <c r="Q442" s="10" t="str">
        <f>VLOOKUP(K442,'Offence Database'!$A$7:$B$1360,2, )</f>
        <v>-</v>
      </c>
      <c r="R442" s="10" t="str">
        <f>VLOOKUP(L442,'Offence Database'!$A$7:$B$1360,2, )</f>
        <v>-</v>
      </c>
      <c r="S442" s="10" t="str">
        <f>VLOOKUP(M442,'Offence Database'!$A$7:$B$1360,2, )</f>
        <v>-</v>
      </c>
      <c r="T442" s="10" t="str">
        <f>VLOOKUP(N442,'Offence Database'!$A$7:$B$1360,2, )</f>
        <v>-</v>
      </c>
      <c r="U442" s="10" t="str">
        <f>VLOOKUP(O442,'Offence Database'!$A$7:$B$1360,2, )</f>
        <v>-</v>
      </c>
      <c r="V442" s="10" t="str">
        <f>VLOOKUP(J442,'Offence Database'!$A$7:$C$1360,3, )</f>
        <v>-</v>
      </c>
      <c r="W442" s="10" t="str">
        <f>VLOOKUP(K442,'Offence Database'!$A$7:$C$1360,3, )</f>
        <v>-</v>
      </c>
      <c r="X442" s="10" t="str">
        <f>VLOOKUP(L442,'Offence Database'!$A$7:$C$1360,3, )</f>
        <v>-</v>
      </c>
      <c r="Y442" s="10" t="str">
        <f>VLOOKUP(M442,'Offence Database'!$A$7:$C$1360,3, )</f>
        <v>-</v>
      </c>
      <c r="Z442" s="10" t="str">
        <f>VLOOKUP(N442,'Offence Database'!$A$7:$C$1360,3, )</f>
        <v>-</v>
      </c>
      <c r="AA442" s="10" t="str">
        <f>VLOOKUP(O442,'Offence Database'!$A$7:$C$1360,3, )</f>
        <v>-</v>
      </c>
      <c r="AB442" s="10">
        <f t="shared" ref="AB442:AG442" si="904">IF(V442="Non-Bailable",$AB$1,$AC$1)</f>
        <v>0</v>
      </c>
      <c r="AC442" s="10">
        <f t="shared" si="904"/>
        <v>0</v>
      </c>
      <c r="AD442" s="10">
        <f t="shared" si="904"/>
        <v>0</v>
      </c>
      <c r="AE442" s="10">
        <f t="shared" si="904"/>
        <v>0</v>
      </c>
      <c r="AF442" s="10">
        <f t="shared" si="904"/>
        <v>0</v>
      </c>
      <c r="AG442" s="10">
        <f t="shared" si="904"/>
        <v>0</v>
      </c>
      <c r="AH442" s="10">
        <f t="shared" si="1"/>
        <v>0</v>
      </c>
      <c r="AI442" s="17" t="str">
        <f t="shared" si="2"/>
        <v>Bailable</v>
      </c>
      <c r="AJ442" s="10" t="str">
        <f>VLOOKUP(J442,'Offence Database'!$A$7:$D$1360,4, )</f>
        <v>-</v>
      </c>
      <c r="AK442" s="10" t="str">
        <f>VLOOKUP(K442,'Offence Database'!$A$7:$D$1360,4, )</f>
        <v>-</v>
      </c>
      <c r="AL442" s="10" t="str">
        <f>VLOOKUP(L442,'Offence Database'!$A$7:$D$1360,4, )</f>
        <v>-</v>
      </c>
      <c r="AM442" s="10" t="str">
        <f>VLOOKUP(M442,'Offence Database'!$A$7:$D$1360,4, )</f>
        <v>-</v>
      </c>
      <c r="AN442" s="10" t="str">
        <f>VLOOKUP(N442,'Offence Database'!$A$7:$D$1360,4, )</f>
        <v>-</v>
      </c>
      <c r="AO442" s="10" t="str">
        <f>VLOOKUP(O442,'Offence Database'!$A$7:$D$1360,4, )</f>
        <v>-</v>
      </c>
      <c r="AP442" s="10">
        <f t="shared" ref="AP442:AU442" si="905">IF(AJ442="Non-Compoundable",$AB$1,$AC$1)</f>
        <v>0</v>
      </c>
      <c r="AQ442" s="10">
        <f t="shared" si="905"/>
        <v>0</v>
      </c>
      <c r="AR442" s="10">
        <f t="shared" si="905"/>
        <v>0</v>
      </c>
      <c r="AS442" s="10">
        <f t="shared" si="905"/>
        <v>0</v>
      </c>
      <c r="AT442" s="10">
        <f t="shared" si="905"/>
        <v>0</v>
      </c>
      <c r="AU442" s="10">
        <f t="shared" si="905"/>
        <v>0</v>
      </c>
      <c r="AV442" s="10">
        <f t="shared" si="4"/>
        <v>0</v>
      </c>
      <c r="AW442" s="17" t="str">
        <f t="shared" si="5"/>
        <v>Compoundable</v>
      </c>
      <c r="AX442" s="24"/>
      <c r="AY442" s="26">
        <f t="shared" si="6"/>
        <v>2</v>
      </c>
      <c r="AZ442" s="27">
        <f t="shared" si="7"/>
        <v>60</v>
      </c>
      <c r="BA442" s="28">
        <f t="shared" si="8"/>
        <v>0</v>
      </c>
      <c r="BB442" s="28">
        <f t="shared" ca="1" si="9"/>
        <v>0</v>
      </c>
      <c r="BC442" s="29" t="str">
        <f t="shared" si="10"/>
        <v>YES</v>
      </c>
      <c r="BD442" s="10" t="str">
        <f t="shared" si="11"/>
        <v>YES</v>
      </c>
      <c r="BE442" s="29" t="str">
        <f t="shared" ca="1" si="12"/>
        <v>NO</v>
      </c>
      <c r="BF442" s="29" t="str">
        <f t="shared" ca="1" si="13"/>
        <v>YES</v>
      </c>
      <c r="BG442" s="29" t="str">
        <f t="shared" ca="1" si="14"/>
        <v>YES</v>
      </c>
      <c r="BH442" s="29" t="str">
        <f t="shared" ca="1" si="15"/>
        <v>YES</v>
      </c>
      <c r="BI442" s="10">
        <f t="shared" ca="1" si="16"/>
        <v>1</v>
      </c>
      <c r="BJ442" s="28">
        <f t="shared" si="17"/>
        <v>0</v>
      </c>
      <c r="BK442" s="30">
        <f t="shared" si="18"/>
        <v>0</v>
      </c>
      <c r="BL442" s="31">
        <f t="shared" ca="1" si="19"/>
        <v>-119.72328767123288</v>
      </c>
      <c r="BM442" s="28">
        <f t="shared" si="20"/>
        <v>0</v>
      </c>
      <c r="BN442" s="28">
        <f t="shared" si="21"/>
        <v>0</v>
      </c>
      <c r="BO442" s="30">
        <f t="shared" si="22"/>
        <v>0</v>
      </c>
      <c r="BP442" s="31">
        <f t="shared" ca="1" si="23"/>
        <v>-119.72328767123288</v>
      </c>
      <c r="BQ442" s="32">
        <f t="shared" ca="1" si="24"/>
        <v>119.72328767123288</v>
      </c>
      <c r="BR442" s="32"/>
    </row>
    <row r="443" spans="1:70" ht="12" customHeight="1" x14ac:dyDescent="0.25">
      <c r="A443" s="10">
        <f t="shared" si="25"/>
        <v>442</v>
      </c>
      <c r="B443" s="11"/>
      <c r="C443" s="12"/>
      <c r="D443" s="13"/>
      <c r="E443" s="13"/>
      <c r="F443" s="13"/>
      <c r="G443" s="14"/>
      <c r="H443" s="15"/>
      <c r="I443" s="27"/>
      <c r="J443" s="17"/>
      <c r="K443" s="17"/>
      <c r="L443" s="17"/>
      <c r="M443" s="17"/>
      <c r="N443" s="17"/>
      <c r="O443" s="17"/>
      <c r="P443" s="10" t="str">
        <f>VLOOKUP(J443,'Offence Database'!$A$7:$B$1360,2, )</f>
        <v>-</v>
      </c>
      <c r="Q443" s="10" t="str">
        <f>VLOOKUP(K443,'Offence Database'!$A$7:$B$1360,2, )</f>
        <v>-</v>
      </c>
      <c r="R443" s="10" t="str">
        <f>VLOOKUP(L443,'Offence Database'!$A$7:$B$1360,2, )</f>
        <v>-</v>
      </c>
      <c r="S443" s="10" t="str">
        <f>VLOOKUP(M443,'Offence Database'!$A$7:$B$1360,2, )</f>
        <v>-</v>
      </c>
      <c r="T443" s="10" t="str">
        <f>VLOOKUP(N443,'Offence Database'!$A$7:$B$1360,2, )</f>
        <v>-</v>
      </c>
      <c r="U443" s="10" t="str">
        <f>VLOOKUP(O443,'Offence Database'!$A$7:$B$1360,2, )</f>
        <v>-</v>
      </c>
      <c r="V443" s="10" t="str">
        <f>VLOOKUP(J443,'Offence Database'!$A$7:$C$1360,3, )</f>
        <v>-</v>
      </c>
      <c r="W443" s="10" t="str">
        <f>VLOOKUP(K443,'Offence Database'!$A$7:$C$1360,3, )</f>
        <v>-</v>
      </c>
      <c r="X443" s="10" t="str">
        <f>VLOOKUP(L443,'Offence Database'!$A$7:$C$1360,3, )</f>
        <v>-</v>
      </c>
      <c r="Y443" s="10" t="str">
        <f>VLOOKUP(M443,'Offence Database'!$A$7:$C$1360,3, )</f>
        <v>-</v>
      </c>
      <c r="Z443" s="10" t="str">
        <f>VLOOKUP(N443,'Offence Database'!$A$7:$C$1360,3, )</f>
        <v>-</v>
      </c>
      <c r="AA443" s="10" t="str">
        <f>VLOOKUP(O443,'Offence Database'!$A$7:$C$1360,3, )</f>
        <v>-</v>
      </c>
      <c r="AB443" s="10">
        <f t="shared" ref="AB443:AG443" si="906">IF(V443="Non-Bailable",$AB$1,$AC$1)</f>
        <v>0</v>
      </c>
      <c r="AC443" s="10">
        <f t="shared" si="906"/>
        <v>0</v>
      </c>
      <c r="AD443" s="10">
        <f t="shared" si="906"/>
        <v>0</v>
      </c>
      <c r="AE443" s="10">
        <f t="shared" si="906"/>
        <v>0</v>
      </c>
      <c r="AF443" s="10">
        <f t="shared" si="906"/>
        <v>0</v>
      </c>
      <c r="AG443" s="10">
        <f t="shared" si="906"/>
        <v>0</v>
      </c>
      <c r="AH443" s="10">
        <f t="shared" si="1"/>
        <v>0</v>
      </c>
      <c r="AI443" s="17" t="str">
        <f t="shared" si="2"/>
        <v>Bailable</v>
      </c>
      <c r="AJ443" s="10" t="str">
        <f>VLOOKUP(J443,'Offence Database'!$A$7:$D$1360,4, )</f>
        <v>-</v>
      </c>
      <c r="AK443" s="10" t="str">
        <f>VLOOKUP(K443,'Offence Database'!$A$7:$D$1360,4, )</f>
        <v>-</v>
      </c>
      <c r="AL443" s="10" t="str">
        <f>VLOOKUP(L443,'Offence Database'!$A$7:$D$1360,4, )</f>
        <v>-</v>
      </c>
      <c r="AM443" s="10" t="str">
        <f>VLOOKUP(M443,'Offence Database'!$A$7:$D$1360,4, )</f>
        <v>-</v>
      </c>
      <c r="AN443" s="10" t="str">
        <f>VLOOKUP(N443,'Offence Database'!$A$7:$D$1360,4, )</f>
        <v>-</v>
      </c>
      <c r="AO443" s="10" t="str">
        <f>VLOOKUP(O443,'Offence Database'!$A$7:$D$1360,4, )</f>
        <v>-</v>
      </c>
      <c r="AP443" s="10">
        <f t="shared" ref="AP443:AU443" si="907">IF(AJ443="Non-Compoundable",$AB$1,$AC$1)</f>
        <v>0</v>
      </c>
      <c r="AQ443" s="10">
        <f t="shared" si="907"/>
        <v>0</v>
      </c>
      <c r="AR443" s="10">
        <f t="shared" si="907"/>
        <v>0</v>
      </c>
      <c r="AS443" s="10">
        <f t="shared" si="907"/>
        <v>0</v>
      </c>
      <c r="AT443" s="10">
        <f t="shared" si="907"/>
        <v>0</v>
      </c>
      <c r="AU443" s="10">
        <f t="shared" si="907"/>
        <v>0</v>
      </c>
      <c r="AV443" s="10">
        <f t="shared" si="4"/>
        <v>0</v>
      </c>
      <c r="AW443" s="17" t="str">
        <f t="shared" si="5"/>
        <v>Compoundable</v>
      </c>
      <c r="AX443" s="24"/>
      <c r="AY443" s="26">
        <f t="shared" si="6"/>
        <v>2</v>
      </c>
      <c r="AZ443" s="27">
        <f t="shared" si="7"/>
        <v>60</v>
      </c>
      <c r="BA443" s="28">
        <f t="shared" si="8"/>
        <v>0</v>
      </c>
      <c r="BB443" s="28">
        <f t="shared" ca="1" si="9"/>
        <v>0</v>
      </c>
      <c r="BC443" s="29" t="str">
        <f t="shared" si="10"/>
        <v>YES</v>
      </c>
      <c r="BD443" s="10" t="str">
        <f t="shared" si="11"/>
        <v>YES</v>
      </c>
      <c r="BE443" s="29" t="str">
        <f t="shared" ca="1" si="12"/>
        <v>NO</v>
      </c>
      <c r="BF443" s="29" t="str">
        <f t="shared" ca="1" si="13"/>
        <v>YES</v>
      </c>
      <c r="BG443" s="29" t="str">
        <f t="shared" ca="1" si="14"/>
        <v>YES</v>
      </c>
      <c r="BH443" s="29" t="str">
        <f t="shared" ca="1" si="15"/>
        <v>YES</v>
      </c>
      <c r="BI443" s="10">
        <f t="shared" ca="1" si="16"/>
        <v>1</v>
      </c>
      <c r="BJ443" s="28">
        <f t="shared" si="17"/>
        <v>0</v>
      </c>
      <c r="BK443" s="30">
        <f t="shared" si="18"/>
        <v>0</v>
      </c>
      <c r="BL443" s="31">
        <f t="shared" ca="1" si="19"/>
        <v>-119.72328767123288</v>
      </c>
      <c r="BM443" s="28">
        <f t="shared" si="20"/>
        <v>0</v>
      </c>
      <c r="BN443" s="28">
        <f t="shared" si="21"/>
        <v>0</v>
      </c>
      <c r="BO443" s="30">
        <f t="shared" si="22"/>
        <v>0</v>
      </c>
      <c r="BP443" s="31">
        <f t="shared" ca="1" si="23"/>
        <v>-119.72328767123288</v>
      </c>
      <c r="BQ443" s="32">
        <f t="shared" ca="1" si="24"/>
        <v>119.72328767123288</v>
      </c>
      <c r="BR443" s="32"/>
    </row>
    <row r="444" spans="1:70" ht="12" customHeight="1" x14ac:dyDescent="0.25">
      <c r="A444" s="10">
        <f t="shared" si="25"/>
        <v>443</v>
      </c>
      <c r="B444" s="11"/>
      <c r="C444" s="12"/>
      <c r="D444" s="13"/>
      <c r="E444" s="13"/>
      <c r="F444" s="13"/>
      <c r="G444" s="14"/>
      <c r="H444" s="15"/>
      <c r="I444" s="27"/>
      <c r="J444" s="17"/>
      <c r="K444" s="17"/>
      <c r="L444" s="17"/>
      <c r="M444" s="17"/>
      <c r="N444" s="17"/>
      <c r="O444" s="17"/>
      <c r="P444" s="10" t="str">
        <f>VLOOKUP(J444,'Offence Database'!$A$7:$B$1360,2, )</f>
        <v>-</v>
      </c>
      <c r="Q444" s="10" t="str">
        <f>VLOOKUP(K444,'Offence Database'!$A$7:$B$1360,2, )</f>
        <v>-</v>
      </c>
      <c r="R444" s="10" t="str">
        <f>VLOOKUP(L444,'Offence Database'!$A$7:$B$1360,2, )</f>
        <v>-</v>
      </c>
      <c r="S444" s="10" t="str">
        <f>VLOOKUP(M444,'Offence Database'!$A$7:$B$1360,2, )</f>
        <v>-</v>
      </c>
      <c r="T444" s="10" t="str">
        <f>VLOOKUP(N444,'Offence Database'!$A$7:$B$1360,2, )</f>
        <v>-</v>
      </c>
      <c r="U444" s="10" t="str">
        <f>VLOOKUP(O444,'Offence Database'!$A$7:$B$1360,2, )</f>
        <v>-</v>
      </c>
      <c r="V444" s="10" t="str">
        <f>VLOOKUP(J444,'Offence Database'!$A$7:$C$1360,3, )</f>
        <v>-</v>
      </c>
      <c r="W444" s="10" t="str">
        <f>VLOOKUP(K444,'Offence Database'!$A$7:$C$1360,3, )</f>
        <v>-</v>
      </c>
      <c r="X444" s="10" t="str">
        <f>VLOOKUP(L444,'Offence Database'!$A$7:$C$1360,3, )</f>
        <v>-</v>
      </c>
      <c r="Y444" s="10" t="str">
        <f>VLOOKUP(M444,'Offence Database'!$A$7:$C$1360,3, )</f>
        <v>-</v>
      </c>
      <c r="Z444" s="10" t="str">
        <f>VLOOKUP(N444,'Offence Database'!$A$7:$C$1360,3, )</f>
        <v>-</v>
      </c>
      <c r="AA444" s="10" t="str">
        <f>VLOOKUP(O444,'Offence Database'!$A$7:$C$1360,3, )</f>
        <v>-</v>
      </c>
      <c r="AB444" s="10">
        <f t="shared" ref="AB444:AG444" si="908">IF(V444="Non-Bailable",$AB$1,$AC$1)</f>
        <v>0</v>
      </c>
      <c r="AC444" s="10">
        <f t="shared" si="908"/>
        <v>0</v>
      </c>
      <c r="AD444" s="10">
        <f t="shared" si="908"/>
        <v>0</v>
      </c>
      <c r="AE444" s="10">
        <f t="shared" si="908"/>
        <v>0</v>
      </c>
      <c r="AF444" s="10">
        <f t="shared" si="908"/>
        <v>0</v>
      </c>
      <c r="AG444" s="10">
        <f t="shared" si="908"/>
        <v>0</v>
      </c>
      <c r="AH444" s="10">
        <f t="shared" si="1"/>
        <v>0</v>
      </c>
      <c r="AI444" s="17" t="str">
        <f t="shared" si="2"/>
        <v>Bailable</v>
      </c>
      <c r="AJ444" s="10" t="str">
        <f>VLOOKUP(J444,'Offence Database'!$A$7:$D$1360,4, )</f>
        <v>-</v>
      </c>
      <c r="AK444" s="10" t="str">
        <f>VLOOKUP(K444,'Offence Database'!$A$7:$D$1360,4, )</f>
        <v>-</v>
      </c>
      <c r="AL444" s="10" t="str">
        <f>VLOOKUP(L444,'Offence Database'!$A$7:$D$1360,4, )</f>
        <v>-</v>
      </c>
      <c r="AM444" s="10" t="str">
        <f>VLOOKUP(M444,'Offence Database'!$A$7:$D$1360,4, )</f>
        <v>-</v>
      </c>
      <c r="AN444" s="10" t="str">
        <f>VLOOKUP(N444,'Offence Database'!$A$7:$D$1360,4, )</f>
        <v>-</v>
      </c>
      <c r="AO444" s="10" t="str">
        <f>VLOOKUP(O444,'Offence Database'!$A$7:$D$1360,4, )</f>
        <v>-</v>
      </c>
      <c r="AP444" s="10">
        <f t="shared" ref="AP444:AU444" si="909">IF(AJ444="Non-Compoundable",$AB$1,$AC$1)</f>
        <v>0</v>
      </c>
      <c r="AQ444" s="10">
        <f t="shared" si="909"/>
        <v>0</v>
      </c>
      <c r="AR444" s="10">
        <f t="shared" si="909"/>
        <v>0</v>
      </c>
      <c r="AS444" s="10">
        <f t="shared" si="909"/>
        <v>0</v>
      </c>
      <c r="AT444" s="10">
        <f t="shared" si="909"/>
        <v>0</v>
      </c>
      <c r="AU444" s="10">
        <f t="shared" si="909"/>
        <v>0</v>
      </c>
      <c r="AV444" s="10">
        <f t="shared" si="4"/>
        <v>0</v>
      </c>
      <c r="AW444" s="17" t="str">
        <f t="shared" si="5"/>
        <v>Compoundable</v>
      </c>
      <c r="AX444" s="24"/>
      <c r="AY444" s="26">
        <f t="shared" si="6"/>
        <v>2</v>
      </c>
      <c r="AZ444" s="27">
        <f t="shared" si="7"/>
        <v>60</v>
      </c>
      <c r="BA444" s="28">
        <f t="shared" si="8"/>
        <v>0</v>
      </c>
      <c r="BB444" s="28">
        <f t="shared" ca="1" si="9"/>
        <v>0</v>
      </c>
      <c r="BC444" s="29" t="str">
        <f t="shared" si="10"/>
        <v>YES</v>
      </c>
      <c r="BD444" s="10" t="str">
        <f t="shared" si="11"/>
        <v>YES</v>
      </c>
      <c r="BE444" s="29" t="str">
        <f t="shared" ca="1" si="12"/>
        <v>NO</v>
      </c>
      <c r="BF444" s="29" t="str">
        <f t="shared" ca="1" si="13"/>
        <v>YES</v>
      </c>
      <c r="BG444" s="29" t="str">
        <f t="shared" ca="1" si="14"/>
        <v>YES</v>
      </c>
      <c r="BH444" s="29" t="str">
        <f t="shared" ca="1" si="15"/>
        <v>YES</v>
      </c>
      <c r="BI444" s="10">
        <f t="shared" ca="1" si="16"/>
        <v>1</v>
      </c>
      <c r="BJ444" s="28">
        <f t="shared" si="17"/>
        <v>0</v>
      </c>
      <c r="BK444" s="30">
        <f t="shared" si="18"/>
        <v>0</v>
      </c>
      <c r="BL444" s="31">
        <f t="shared" ca="1" si="19"/>
        <v>-119.72328767123288</v>
      </c>
      <c r="BM444" s="28">
        <f t="shared" si="20"/>
        <v>0</v>
      </c>
      <c r="BN444" s="28">
        <f t="shared" si="21"/>
        <v>0</v>
      </c>
      <c r="BO444" s="30">
        <f t="shared" si="22"/>
        <v>0</v>
      </c>
      <c r="BP444" s="31">
        <f t="shared" ca="1" si="23"/>
        <v>-119.72328767123288</v>
      </c>
      <c r="BQ444" s="32">
        <f t="shared" ca="1" si="24"/>
        <v>119.72328767123288</v>
      </c>
      <c r="BR444" s="32"/>
    </row>
    <row r="445" spans="1:70" ht="12" customHeight="1" x14ac:dyDescent="0.25">
      <c r="A445" s="10">
        <f t="shared" si="25"/>
        <v>444</v>
      </c>
      <c r="B445" s="11"/>
      <c r="C445" s="12"/>
      <c r="D445" s="13"/>
      <c r="E445" s="13"/>
      <c r="F445" s="13"/>
      <c r="G445" s="14"/>
      <c r="H445" s="15"/>
      <c r="I445" s="27"/>
      <c r="J445" s="17"/>
      <c r="K445" s="17"/>
      <c r="L445" s="17"/>
      <c r="M445" s="17"/>
      <c r="N445" s="17"/>
      <c r="O445" s="17"/>
      <c r="P445" s="10" t="str">
        <f>VLOOKUP(J445,'Offence Database'!$A$7:$B$1360,2, )</f>
        <v>-</v>
      </c>
      <c r="Q445" s="10" t="str">
        <f>VLOOKUP(K445,'Offence Database'!$A$7:$B$1360,2, )</f>
        <v>-</v>
      </c>
      <c r="R445" s="10" t="str">
        <f>VLOOKUP(L445,'Offence Database'!$A$7:$B$1360,2, )</f>
        <v>-</v>
      </c>
      <c r="S445" s="10" t="str">
        <f>VLOOKUP(M445,'Offence Database'!$A$7:$B$1360,2, )</f>
        <v>-</v>
      </c>
      <c r="T445" s="10" t="str">
        <f>VLOOKUP(N445,'Offence Database'!$A$7:$B$1360,2, )</f>
        <v>-</v>
      </c>
      <c r="U445" s="10" t="str">
        <f>VLOOKUP(O445,'Offence Database'!$A$7:$B$1360,2, )</f>
        <v>-</v>
      </c>
      <c r="V445" s="10" t="str">
        <f>VLOOKUP(J445,'Offence Database'!$A$7:$C$1360,3, )</f>
        <v>-</v>
      </c>
      <c r="W445" s="10" t="str">
        <f>VLOOKUP(K445,'Offence Database'!$A$7:$C$1360,3, )</f>
        <v>-</v>
      </c>
      <c r="X445" s="10" t="str">
        <f>VLOOKUP(L445,'Offence Database'!$A$7:$C$1360,3, )</f>
        <v>-</v>
      </c>
      <c r="Y445" s="10" t="str">
        <f>VLOOKUP(M445,'Offence Database'!$A$7:$C$1360,3, )</f>
        <v>-</v>
      </c>
      <c r="Z445" s="10" t="str">
        <f>VLOOKUP(N445,'Offence Database'!$A$7:$C$1360,3, )</f>
        <v>-</v>
      </c>
      <c r="AA445" s="10" t="str">
        <f>VLOOKUP(O445,'Offence Database'!$A$7:$C$1360,3, )</f>
        <v>-</v>
      </c>
      <c r="AB445" s="10">
        <f t="shared" ref="AB445:AG445" si="910">IF(V445="Non-Bailable",$AB$1,$AC$1)</f>
        <v>0</v>
      </c>
      <c r="AC445" s="10">
        <f t="shared" si="910"/>
        <v>0</v>
      </c>
      <c r="AD445" s="10">
        <f t="shared" si="910"/>
        <v>0</v>
      </c>
      <c r="AE445" s="10">
        <f t="shared" si="910"/>
        <v>0</v>
      </c>
      <c r="AF445" s="10">
        <f t="shared" si="910"/>
        <v>0</v>
      </c>
      <c r="AG445" s="10">
        <f t="shared" si="910"/>
        <v>0</v>
      </c>
      <c r="AH445" s="10">
        <f t="shared" si="1"/>
        <v>0</v>
      </c>
      <c r="AI445" s="17" t="str">
        <f t="shared" si="2"/>
        <v>Bailable</v>
      </c>
      <c r="AJ445" s="10" t="str">
        <f>VLOOKUP(J445,'Offence Database'!$A$7:$D$1360,4, )</f>
        <v>-</v>
      </c>
      <c r="AK445" s="10" t="str">
        <f>VLOOKUP(K445,'Offence Database'!$A$7:$D$1360,4, )</f>
        <v>-</v>
      </c>
      <c r="AL445" s="10" t="str">
        <f>VLOOKUP(L445,'Offence Database'!$A$7:$D$1360,4, )</f>
        <v>-</v>
      </c>
      <c r="AM445" s="10" t="str">
        <f>VLOOKUP(M445,'Offence Database'!$A$7:$D$1360,4, )</f>
        <v>-</v>
      </c>
      <c r="AN445" s="10" t="str">
        <f>VLOOKUP(N445,'Offence Database'!$A$7:$D$1360,4, )</f>
        <v>-</v>
      </c>
      <c r="AO445" s="10" t="str">
        <f>VLOOKUP(O445,'Offence Database'!$A$7:$D$1360,4, )</f>
        <v>-</v>
      </c>
      <c r="AP445" s="10">
        <f t="shared" ref="AP445:AU445" si="911">IF(AJ445="Non-Compoundable",$AB$1,$AC$1)</f>
        <v>0</v>
      </c>
      <c r="AQ445" s="10">
        <f t="shared" si="911"/>
        <v>0</v>
      </c>
      <c r="AR445" s="10">
        <f t="shared" si="911"/>
        <v>0</v>
      </c>
      <c r="AS445" s="10">
        <f t="shared" si="911"/>
        <v>0</v>
      </c>
      <c r="AT445" s="10">
        <f t="shared" si="911"/>
        <v>0</v>
      </c>
      <c r="AU445" s="10">
        <f t="shared" si="911"/>
        <v>0</v>
      </c>
      <c r="AV445" s="10">
        <f t="shared" si="4"/>
        <v>0</v>
      </c>
      <c r="AW445" s="17" t="str">
        <f t="shared" si="5"/>
        <v>Compoundable</v>
      </c>
      <c r="AX445" s="24"/>
      <c r="AY445" s="26">
        <f t="shared" si="6"/>
        <v>2</v>
      </c>
      <c r="AZ445" s="27">
        <f t="shared" si="7"/>
        <v>60</v>
      </c>
      <c r="BA445" s="28">
        <f t="shared" si="8"/>
        <v>0</v>
      </c>
      <c r="BB445" s="28">
        <f t="shared" ca="1" si="9"/>
        <v>0</v>
      </c>
      <c r="BC445" s="29" t="str">
        <f t="shared" si="10"/>
        <v>YES</v>
      </c>
      <c r="BD445" s="10" t="str">
        <f t="shared" si="11"/>
        <v>YES</v>
      </c>
      <c r="BE445" s="29" t="str">
        <f t="shared" ca="1" si="12"/>
        <v>NO</v>
      </c>
      <c r="BF445" s="29" t="str">
        <f t="shared" ca="1" si="13"/>
        <v>YES</v>
      </c>
      <c r="BG445" s="29" t="str">
        <f t="shared" ca="1" si="14"/>
        <v>YES</v>
      </c>
      <c r="BH445" s="29" t="str">
        <f t="shared" ca="1" si="15"/>
        <v>YES</v>
      </c>
      <c r="BI445" s="10">
        <f t="shared" ca="1" si="16"/>
        <v>1</v>
      </c>
      <c r="BJ445" s="28">
        <f t="shared" si="17"/>
        <v>0</v>
      </c>
      <c r="BK445" s="30">
        <f t="shared" si="18"/>
        <v>0</v>
      </c>
      <c r="BL445" s="31">
        <f t="shared" ca="1" si="19"/>
        <v>-119.72328767123288</v>
      </c>
      <c r="BM445" s="28">
        <f t="shared" si="20"/>
        <v>0</v>
      </c>
      <c r="BN445" s="28">
        <f t="shared" si="21"/>
        <v>0</v>
      </c>
      <c r="BO445" s="30">
        <f t="shared" si="22"/>
        <v>0</v>
      </c>
      <c r="BP445" s="31">
        <f t="shared" ca="1" si="23"/>
        <v>-119.72328767123288</v>
      </c>
      <c r="BQ445" s="32">
        <f t="shared" ca="1" si="24"/>
        <v>119.72328767123288</v>
      </c>
      <c r="BR445" s="32"/>
    </row>
    <row r="446" spans="1:70" ht="12" customHeight="1" x14ac:dyDescent="0.25">
      <c r="A446" s="10">
        <f t="shared" si="25"/>
        <v>445</v>
      </c>
      <c r="B446" s="11"/>
      <c r="C446" s="12"/>
      <c r="D446" s="13"/>
      <c r="E446" s="13"/>
      <c r="F446" s="13"/>
      <c r="G446" s="14"/>
      <c r="H446" s="15"/>
      <c r="I446" s="27"/>
      <c r="J446" s="17"/>
      <c r="K446" s="17"/>
      <c r="L446" s="17"/>
      <c r="M446" s="17"/>
      <c r="N446" s="17"/>
      <c r="O446" s="17"/>
      <c r="P446" s="10" t="str">
        <f>VLOOKUP(J446,'Offence Database'!$A$7:$B$1360,2, )</f>
        <v>-</v>
      </c>
      <c r="Q446" s="10" t="str">
        <f>VLOOKUP(K446,'Offence Database'!$A$7:$B$1360,2, )</f>
        <v>-</v>
      </c>
      <c r="R446" s="10" t="str">
        <f>VLOOKUP(L446,'Offence Database'!$A$7:$B$1360,2, )</f>
        <v>-</v>
      </c>
      <c r="S446" s="10" t="str">
        <f>VLOOKUP(M446,'Offence Database'!$A$7:$B$1360,2, )</f>
        <v>-</v>
      </c>
      <c r="T446" s="10" t="str">
        <f>VLOOKUP(N446,'Offence Database'!$A$7:$B$1360,2, )</f>
        <v>-</v>
      </c>
      <c r="U446" s="10" t="str">
        <f>VLOOKUP(O446,'Offence Database'!$A$7:$B$1360,2, )</f>
        <v>-</v>
      </c>
      <c r="V446" s="10" t="str">
        <f>VLOOKUP(J446,'Offence Database'!$A$7:$C$1360,3, )</f>
        <v>-</v>
      </c>
      <c r="W446" s="10" t="str">
        <f>VLOOKUP(K446,'Offence Database'!$A$7:$C$1360,3, )</f>
        <v>-</v>
      </c>
      <c r="X446" s="10" t="str">
        <f>VLOOKUP(L446,'Offence Database'!$A$7:$C$1360,3, )</f>
        <v>-</v>
      </c>
      <c r="Y446" s="10" t="str">
        <f>VLOOKUP(M446,'Offence Database'!$A$7:$C$1360,3, )</f>
        <v>-</v>
      </c>
      <c r="Z446" s="10" t="str">
        <f>VLOOKUP(N446,'Offence Database'!$A$7:$C$1360,3, )</f>
        <v>-</v>
      </c>
      <c r="AA446" s="10" t="str">
        <f>VLOOKUP(O446,'Offence Database'!$A$7:$C$1360,3, )</f>
        <v>-</v>
      </c>
      <c r="AB446" s="10">
        <f t="shared" ref="AB446:AG446" si="912">IF(V446="Non-Bailable",$AB$1,$AC$1)</f>
        <v>0</v>
      </c>
      <c r="AC446" s="10">
        <f t="shared" si="912"/>
        <v>0</v>
      </c>
      <c r="AD446" s="10">
        <f t="shared" si="912"/>
        <v>0</v>
      </c>
      <c r="AE446" s="10">
        <f t="shared" si="912"/>
        <v>0</v>
      </c>
      <c r="AF446" s="10">
        <f t="shared" si="912"/>
        <v>0</v>
      </c>
      <c r="AG446" s="10">
        <f t="shared" si="912"/>
        <v>0</v>
      </c>
      <c r="AH446" s="10">
        <f t="shared" si="1"/>
        <v>0</v>
      </c>
      <c r="AI446" s="17" t="str">
        <f t="shared" si="2"/>
        <v>Bailable</v>
      </c>
      <c r="AJ446" s="10" t="str">
        <f>VLOOKUP(J446,'Offence Database'!$A$7:$D$1360,4, )</f>
        <v>-</v>
      </c>
      <c r="AK446" s="10" t="str">
        <f>VLOOKUP(K446,'Offence Database'!$A$7:$D$1360,4, )</f>
        <v>-</v>
      </c>
      <c r="AL446" s="10" t="str">
        <f>VLOOKUP(L446,'Offence Database'!$A$7:$D$1360,4, )</f>
        <v>-</v>
      </c>
      <c r="AM446" s="10" t="str">
        <f>VLOOKUP(M446,'Offence Database'!$A$7:$D$1360,4, )</f>
        <v>-</v>
      </c>
      <c r="AN446" s="10" t="str">
        <f>VLOOKUP(N446,'Offence Database'!$A$7:$D$1360,4, )</f>
        <v>-</v>
      </c>
      <c r="AO446" s="10" t="str">
        <f>VLOOKUP(O446,'Offence Database'!$A$7:$D$1360,4, )</f>
        <v>-</v>
      </c>
      <c r="AP446" s="10">
        <f t="shared" ref="AP446:AU446" si="913">IF(AJ446="Non-Compoundable",$AB$1,$AC$1)</f>
        <v>0</v>
      </c>
      <c r="AQ446" s="10">
        <f t="shared" si="913"/>
        <v>0</v>
      </c>
      <c r="AR446" s="10">
        <f t="shared" si="913"/>
        <v>0</v>
      </c>
      <c r="AS446" s="10">
        <f t="shared" si="913"/>
        <v>0</v>
      </c>
      <c r="AT446" s="10">
        <f t="shared" si="913"/>
        <v>0</v>
      </c>
      <c r="AU446" s="10">
        <f t="shared" si="913"/>
        <v>0</v>
      </c>
      <c r="AV446" s="10">
        <f t="shared" si="4"/>
        <v>0</v>
      </c>
      <c r="AW446" s="17" t="str">
        <f t="shared" si="5"/>
        <v>Compoundable</v>
      </c>
      <c r="AX446" s="24"/>
      <c r="AY446" s="26">
        <f t="shared" si="6"/>
        <v>2</v>
      </c>
      <c r="AZ446" s="27">
        <f t="shared" si="7"/>
        <v>60</v>
      </c>
      <c r="BA446" s="28">
        <f t="shared" si="8"/>
        <v>0</v>
      </c>
      <c r="BB446" s="28">
        <f t="shared" ca="1" si="9"/>
        <v>0</v>
      </c>
      <c r="BC446" s="29" t="str">
        <f t="shared" si="10"/>
        <v>YES</v>
      </c>
      <c r="BD446" s="10" t="str">
        <f t="shared" si="11"/>
        <v>YES</v>
      </c>
      <c r="BE446" s="29" t="str">
        <f t="shared" ca="1" si="12"/>
        <v>NO</v>
      </c>
      <c r="BF446" s="29" t="str">
        <f t="shared" ca="1" si="13"/>
        <v>YES</v>
      </c>
      <c r="BG446" s="29" t="str">
        <f t="shared" ca="1" si="14"/>
        <v>YES</v>
      </c>
      <c r="BH446" s="29" t="str">
        <f t="shared" ca="1" si="15"/>
        <v>YES</v>
      </c>
      <c r="BI446" s="10">
        <f t="shared" ca="1" si="16"/>
        <v>1</v>
      </c>
      <c r="BJ446" s="28">
        <f t="shared" si="17"/>
        <v>0</v>
      </c>
      <c r="BK446" s="30">
        <f t="shared" si="18"/>
        <v>0</v>
      </c>
      <c r="BL446" s="31">
        <f t="shared" ca="1" si="19"/>
        <v>-119.72328767123288</v>
      </c>
      <c r="BM446" s="28">
        <f t="shared" si="20"/>
        <v>0</v>
      </c>
      <c r="BN446" s="28">
        <f t="shared" si="21"/>
        <v>0</v>
      </c>
      <c r="BO446" s="30">
        <f t="shared" si="22"/>
        <v>0</v>
      </c>
      <c r="BP446" s="31">
        <f t="shared" ca="1" si="23"/>
        <v>-119.72328767123288</v>
      </c>
      <c r="BQ446" s="32">
        <f t="shared" ca="1" si="24"/>
        <v>119.72328767123288</v>
      </c>
      <c r="BR446" s="32"/>
    </row>
    <row r="447" spans="1:70" ht="12" customHeight="1" x14ac:dyDescent="0.25">
      <c r="A447" s="10">
        <f t="shared" si="25"/>
        <v>446</v>
      </c>
      <c r="B447" s="11"/>
      <c r="C447" s="12"/>
      <c r="D447" s="13"/>
      <c r="E447" s="13"/>
      <c r="F447" s="13"/>
      <c r="G447" s="14"/>
      <c r="H447" s="15"/>
      <c r="I447" s="27"/>
      <c r="J447" s="17"/>
      <c r="K447" s="17"/>
      <c r="L447" s="17"/>
      <c r="M447" s="17"/>
      <c r="N447" s="17"/>
      <c r="O447" s="17"/>
      <c r="P447" s="10" t="str">
        <f>VLOOKUP(J447,'Offence Database'!$A$7:$B$1360,2, )</f>
        <v>-</v>
      </c>
      <c r="Q447" s="10" t="str">
        <f>VLOOKUP(K447,'Offence Database'!$A$7:$B$1360,2, )</f>
        <v>-</v>
      </c>
      <c r="R447" s="10" t="str">
        <f>VLOOKUP(L447,'Offence Database'!$A$7:$B$1360,2, )</f>
        <v>-</v>
      </c>
      <c r="S447" s="10" t="str">
        <f>VLOOKUP(M447,'Offence Database'!$A$7:$B$1360,2, )</f>
        <v>-</v>
      </c>
      <c r="T447" s="10" t="str">
        <f>VLOOKUP(N447,'Offence Database'!$A$7:$B$1360,2, )</f>
        <v>-</v>
      </c>
      <c r="U447" s="10" t="str">
        <f>VLOOKUP(O447,'Offence Database'!$A$7:$B$1360,2, )</f>
        <v>-</v>
      </c>
      <c r="V447" s="10" t="str">
        <f>VLOOKUP(J447,'Offence Database'!$A$7:$C$1360,3, )</f>
        <v>-</v>
      </c>
      <c r="W447" s="10" t="str">
        <f>VLOOKUP(K447,'Offence Database'!$A$7:$C$1360,3, )</f>
        <v>-</v>
      </c>
      <c r="X447" s="10" t="str">
        <f>VLOOKUP(L447,'Offence Database'!$A$7:$C$1360,3, )</f>
        <v>-</v>
      </c>
      <c r="Y447" s="10" t="str">
        <f>VLOOKUP(M447,'Offence Database'!$A$7:$C$1360,3, )</f>
        <v>-</v>
      </c>
      <c r="Z447" s="10" t="str">
        <f>VLOOKUP(N447,'Offence Database'!$A$7:$C$1360,3, )</f>
        <v>-</v>
      </c>
      <c r="AA447" s="10" t="str">
        <f>VLOOKUP(O447,'Offence Database'!$A$7:$C$1360,3, )</f>
        <v>-</v>
      </c>
      <c r="AB447" s="10">
        <f t="shared" ref="AB447:AG447" si="914">IF(V447="Non-Bailable",$AB$1,$AC$1)</f>
        <v>0</v>
      </c>
      <c r="AC447" s="10">
        <f t="shared" si="914"/>
        <v>0</v>
      </c>
      <c r="AD447" s="10">
        <f t="shared" si="914"/>
        <v>0</v>
      </c>
      <c r="AE447" s="10">
        <f t="shared" si="914"/>
        <v>0</v>
      </c>
      <c r="AF447" s="10">
        <f t="shared" si="914"/>
        <v>0</v>
      </c>
      <c r="AG447" s="10">
        <f t="shared" si="914"/>
        <v>0</v>
      </c>
      <c r="AH447" s="10">
        <f t="shared" si="1"/>
        <v>0</v>
      </c>
      <c r="AI447" s="17" t="str">
        <f t="shared" si="2"/>
        <v>Bailable</v>
      </c>
      <c r="AJ447" s="10" t="str">
        <f>VLOOKUP(J447,'Offence Database'!$A$7:$D$1360,4, )</f>
        <v>-</v>
      </c>
      <c r="AK447" s="10" t="str">
        <f>VLOOKUP(K447,'Offence Database'!$A$7:$D$1360,4, )</f>
        <v>-</v>
      </c>
      <c r="AL447" s="10" t="str">
        <f>VLOOKUP(L447,'Offence Database'!$A$7:$D$1360,4, )</f>
        <v>-</v>
      </c>
      <c r="AM447" s="10" t="str">
        <f>VLOOKUP(M447,'Offence Database'!$A$7:$D$1360,4, )</f>
        <v>-</v>
      </c>
      <c r="AN447" s="10" t="str">
        <f>VLOOKUP(N447,'Offence Database'!$A$7:$D$1360,4, )</f>
        <v>-</v>
      </c>
      <c r="AO447" s="10" t="str">
        <f>VLOOKUP(O447,'Offence Database'!$A$7:$D$1360,4, )</f>
        <v>-</v>
      </c>
      <c r="AP447" s="10">
        <f t="shared" ref="AP447:AU447" si="915">IF(AJ447="Non-Compoundable",$AB$1,$AC$1)</f>
        <v>0</v>
      </c>
      <c r="AQ447" s="10">
        <f t="shared" si="915"/>
        <v>0</v>
      </c>
      <c r="AR447" s="10">
        <f t="shared" si="915"/>
        <v>0</v>
      </c>
      <c r="AS447" s="10">
        <f t="shared" si="915"/>
        <v>0</v>
      </c>
      <c r="AT447" s="10">
        <f t="shared" si="915"/>
        <v>0</v>
      </c>
      <c r="AU447" s="10">
        <f t="shared" si="915"/>
        <v>0</v>
      </c>
      <c r="AV447" s="10">
        <f t="shared" si="4"/>
        <v>0</v>
      </c>
      <c r="AW447" s="17" t="str">
        <f t="shared" si="5"/>
        <v>Compoundable</v>
      </c>
      <c r="AX447" s="24"/>
      <c r="AY447" s="26">
        <f t="shared" si="6"/>
        <v>2</v>
      </c>
      <c r="AZ447" s="27">
        <f t="shared" si="7"/>
        <v>60</v>
      </c>
      <c r="BA447" s="28">
        <f t="shared" si="8"/>
        <v>0</v>
      </c>
      <c r="BB447" s="28">
        <f t="shared" ca="1" si="9"/>
        <v>0</v>
      </c>
      <c r="BC447" s="29" t="str">
        <f t="shared" si="10"/>
        <v>YES</v>
      </c>
      <c r="BD447" s="10" t="str">
        <f t="shared" si="11"/>
        <v>YES</v>
      </c>
      <c r="BE447" s="29" t="str">
        <f t="shared" ca="1" si="12"/>
        <v>NO</v>
      </c>
      <c r="BF447" s="29" t="str">
        <f t="shared" ca="1" si="13"/>
        <v>YES</v>
      </c>
      <c r="BG447" s="29" t="str">
        <f t="shared" ca="1" si="14"/>
        <v>YES</v>
      </c>
      <c r="BH447" s="29" t="str">
        <f t="shared" ca="1" si="15"/>
        <v>YES</v>
      </c>
      <c r="BI447" s="10">
        <f t="shared" ca="1" si="16"/>
        <v>1</v>
      </c>
      <c r="BJ447" s="28">
        <f t="shared" si="17"/>
        <v>0</v>
      </c>
      <c r="BK447" s="30">
        <f t="shared" si="18"/>
        <v>0</v>
      </c>
      <c r="BL447" s="31">
        <f t="shared" ca="1" si="19"/>
        <v>-119.72328767123288</v>
      </c>
      <c r="BM447" s="28">
        <f t="shared" si="20"/>
        <v>0</v>
      </c>
      <c r="BN447" s="28">
        <f t="shared" si="21"/>
        <v>0</v>
      </c>
      <c r="BO447" s="30">
        <f t="shared" si="22"/>
        <v>0</v>
      </c>
      <c r="BP447" s="31">
        <f t="shared" ca="1" si="23"/>
        <v>-119.72328767123288</v>
      </c>
      <c r="BQ447" s="32">
        <f t="shared" ca="1" si="24"/>
        <v>119.72328767123288</v>
      </c>
      <c r="BR447" s="32"/>
    </row>
    <row r="448" spans="1:70" ht="12" customHeight="1" x14ac:dyDescent="0.25">
      <c r="A448" s="10">
        <f t="shared" si="25"/>
        <v>447</v>
      </c>
      <c r="B448" s="11"/>
      <c r="C448" s="12"/>
      <c r="D448" s="13"/>
      <c r="E448" s="13"/>
      <c r="F448" s="13"/>
      <c r="G448" s="14"/>
      <c r="H448" s="15"/>
      <c r="I448" s="27"/>
      <c r="J448" s="17"/>
      <c r="K448" s="17"/>
      <c r="L448" s="17"/>
      <c r="M448" s="17"/>
      <c r="N448" s="17"/>
      <c r="O448" s="17"/>
      <c r="P448" s="10" t="str">
        <f>VLOOKUP(J448,'Offence Database'!$A$7:$B$1360,2, )</f>
        <v>-</v>
      </c>
      <c r="Q448" s="10" t="str">
        <f>VLOOKUP(K448,'Offence Database'!$A$7:$B$1360,2, )</f>
        <v>-</v>
      </c>
      <c r="R448" s="10" t="str">
        <f>VLOOKUP(L448,'Offence Database'!$A$7:$B$1360,2, )</f>
        <v>-</v>
      </c>
      <c r="S448" s="10" t="str">
        <f>VLOOKUP(M448,'Offence Database'!$A$7:$B$1360,2, )</f>
        <v>-</v>
      </c>
      <c r="T448" s="10" t="str">
        <f>VLOOKUP(N448,'Offence Database'!$A$7:$B$1360,2, )</f>
        <v>-</v>
      </c>
      <c r="U448" s="10" t="str">
        <f>VLOOKUP(O448,'Offence Database'!$A$7:$B$1360,2, )</f>
        <v>-</v>
      </c>
      <c r="V448" s="10" t="str">
        <f>VLOOKUP(J448,'Offence Database'!$A$7:$C$1360,3, )</f>
        <v>-</v>
      </c>
      <c r="W448" s="10" t="str">
        <f>VLOOKUP(K448,'Offence Database'!$A$7:$C$1360,3, )</f>
        <v>-</v>
      </c>
      <c r="X448" s="10" t="str">
        <f>VLOOKUP(L448,'Offence Database'!$A$7:$C$1360,3, )</f>
        <v>-</v>
      </c>
      <c r="Y448" s="10" t="str">
        <f>VLOOKUP(M448,'Offence Database'!$A$7:$C$1360,3, )</f>
        <v>-</v>
      </c>
      <c r="Z448" s="10" t="str">
        <f>VLOOKUP(N448,'Offence Database'!$A$7:$C$1360,3, )</f>
        <v>-</v>
      </c>
      <c r="AA448" s="10" t="str">
        <f>VLOOKUP(O448,'Offence Database'!$A$7:$C$1360,3, )</f>
        <v>-</v>
      </c>
      <c r="AB448" s="10">
        <f t="shared" ref="AB448:AG448" si="916">IF(V448="Non-Bailable",$AB$1,$AC$1)</f>
        <v>0</v>
      </c>
      <c r="AC448" s="10">
        <f t="shared" si="916"/>
        <v>0</v>
      </c>
      <c r="AD448" s="10">
        <f t="shared" si="916"/>
        <v>0</v>
      </c>
      <c r="AE448" s="10">
        <f t="shared" si="916"/>
        <v>0</v>
      </c>
      <c r="AF448" s="10">
        <f t="shared" si="916"/>
        <v>0</v>
      </c>
      <c r="AG448" s="10">
        <f t="shared" si="916"/>
        <v>0</v>
      </c>
      <c r="AH448" s="10">
        <f t="shared" si="1"/>
        <v>0</v>
      </c>
      <c r="AI448" s="17" t="str">
        <f t="shared" si="2"/>
        <v>Bailable</v>
      </c>
      <c r="AJ448" s="10" t="str">
        <f>VLOOKUP(J448,'Offence Database'!$A$7:$D$1360,4, )</f>
        <v>-</v>
      </c>
      <c r="AK448" s="10" t="str">
        <f>VLOOKUP(K448,'Offence Database'!$A$7:$D$1360,4, )</f>
        <v>-</v>
      </c>
      <c r="AL448" s="10" t="str">
        <f>VLOOKUP(L448,'Offence Database'!$A$7:$D$1360,4, )</f>
        <v>-</v>
      </c>
      <c r="AM448" s="10" t="str">
        <f>VLOOKUP(M448,'Offence Database'!$A$7:$D$1360,4, )</f>
        <v>-</v>
      </c>
      <c r="AN448" s="10" t="str">
        <f>VLOOKUP(N448,'Offence Database'!$A$7:$D$1360,4, )</f>
        <v>-</v>
      </c>
      <c r="AO448" s="10" t="str">
        <f>VLOOKUP(O448,'Offence Database'!$A$7:$D$1360,4, )</f>
        <v>-</v>
      </c>
      <c r="AP448" s="10">
        <f t="shared" ref="AP448:AU448" si="917">IF(AJ448="Non-Compoundable",$AB$1,$AC$1)</f>
        <v>0</v>
      </c>
      <c r="AQ448" s="10">
        <f t="shared" si="917"/>
        <v>0</v>
      </c>
      <c r="AR448" s="10">
        <f t="shared" si="917"/>
        <v>0</v>
      </c>
      <c r="AS448" s="10">
        <f t="shared" si="917"/>
        <v>0</v>
      </c>
      <c r="AT448" s="10">
        <f t="shared" si="917"/>
        <v>0</v>
      </c>
      <c r="AU448" s="10">
        <f t="shared" si="917"/>
        <v>0</v>
      </c>
      <c r="AV448" s="10">
        <f t="shared" si="4"/>
        <v>0</v>
      </c>
      <c r="AW448" s="17" t="str">
        <f t="shared" si="5"/>
        <v>Compoundable</v>
      </c>
      <c r="AX448" s="24"/>
      <c r="AY448" s="26">
        <f t="shared" si="6"/>
        <v>2</v>
      </c>
      <c r="AZ448" s="27">
        <f t="shared" si="7"/>
        <v>60</v>
      </c>
      <c r="BA448" s="28">
        <f t="shared" si="8"/>
        <v>0</v>
      </c>
      <c r="BB448" s="28">
        <f t="shared" ca="1" si="9"/>
        <v>0</v>
      </c>
      <c r="BC448" s="29" t="str">
        <f t="shared" si="10"/>
        <v>YES</v>
      </c>
      <c r="BD448" s="10" t="str">
        <f t="shared" si="11"/>
        <v>YES</v>
      </c>
      <c r="BE448" s="29" t="str">
        <f t="shared" ca="1" si="12"/>
        <v>NO</v>
      </c>
      <c r="BF448" s="29" t="str">
        <f t="shared" ca="1" si="13"/>
        <v>YES</v>
      </c>
      <c r="BG448" s="29" t="str">
        <f t="shared" ca="1" si="14"/>
        <v>YES</v>
      </c>
      <c r="BH448" s="29" t="str">
        <f t="shared" ca="1" si="15"/>
        <v>YES</v>
      </c>
      <c r="BI448" s="10">
        <f t="shared" ca="1" si="16"/>
        <v>1</v>
      </c>
      <c r="BJ448" s="28">
        <f t="shared" si="17"/>
        <v>0</v>
      </c>
      <c r="BK448" s="30">
        <f t="shared" si="18"/>
        <v>0</v>
      </c>
      <c r="BL448" s="31">
        <f t="shared" ca="1" si="19"/>
        <v>-119.72328767123288</v>
      </c>
      <c r="BM448" s="28">
        <f t="shared" si="20"/>
        <v>0</v>
      </c>
      <c r="BN448" s="28">
        <f t="shared" si="21"/>
        <v>0</v>
      </c>
      <c r="BO448" s="30">
        <f t="shared" si="22"/>
        <v>0</v>
      </c>
      <c r="BP448" s="31">
        <f t="shared" ca="1" si="23"/>
        <v>-119.72328767123288</v>
      </c>
      <c r="BQ448" s="32">
        <f t="shared" ca="1" si="24"/>
        <v>119.72328767123288</v>
      </c>
      <c r="BR448" s="32"/>
    </row>
    <row r="449" spans="1:70" ht="12" customHeight="1" x14ac:dyDescent="0.25">
      <c r="A449" s="10">
        <f t="shared" si="25"/>
        <v>448</v>
      </c>
      <c r="B449" s="11"/>
      <c r="C449" s="12"/>
      <c r="D449" s="13"/>
      <c r="E449" s="13"/>
      <c r="F449" s="13"/>
      <c r="G449" s="14"/>
      <c r="H449" s="15"/>
      <c r="I449" s="27"/>
      <c r="J449" s="17"/>
      <c r="K449" s="17"/>
      <c r="L449" s="17"/>
      <c r="M449" s="17"/>
      <c r="N449" s="17"/>
      <c r="O449" s="17"/>
      <c r="P449" s="10" t="str">
        <f>VLOOKUP(J449,'Offence Database'!$A$7:$B$1360,2, )</f>
        <v>-</v>
      </c>
      <c r="Q449" s="10" t="str">
        <f>VLOOKUP(K449,'Offence Database'!$A$7:$B$1360,2, )</f>
        <v>-</v>
      </c>
      <c r="R449" s="10" t="str">
        <f>VLOOKUP(L449,'Offence Database'!$A$7:$B$1360,2, )</f>
        <v>-</v>
      </c>
      <c r="S449" s="10" t="str">
        <f>VLOOKUP(M449,'Offence Database'!$A$7:$B$1360,2, )</f>
        <v>-</v>
      </c>
      <c r="T449" s="10" t="str">
        <f>VLOOKUP(N449,'Offence Database'!$A$7:$B$1360,2, )</f>
        <v>-</v>
      </c>
      <c r="U449" s="10" t="str">
        <f>VLOOKUP(O449,'Offence Database'!$A$7:$B$1360,2, )</f>
        <v>-</v>
      </c>
      <c r="V449" s="10" t="str">
        <f>VLOOKUP(J449,'Offence Database'!$A$7:$C$1360,3, )</f>
        <v>-</v>
      </c>
      <c r="W449" s="10" t="str">
        <f>VLOOKUP(K449,'Offence Database'!$A$7:$C$1360,3, )</f>
        <v>-</v>
      </c>
      <c r="X449" s="10" t="str">
        <f>VLOOKUP(L449,'Offence Database'!$A$7:$C$1360,3, )</f>
        <v>-</v>
      </c>
      <c r="Y449" s="10" t="str">
        <f>VLOOKUP(M449,'Offence Database'!$A$7:$C$1360,3, )</f>
        <v>-</v>
      </c>
      <c r="Z449" s="10" t="str">
        <f>VLOOKUP(N449,'Offence Database'!$A$7:$C$1360,3, )</f>
        <v>-</v>
      </c>
      <c r="AA449" s="10" t="str">
        <f>VLOOKUP(O449,'Offence Database'!$A$7:$C$1360,3, )</f>
        <v>-</v>
      </c>
      <c r="AB449" s="10">
        <f t="shared" ref="AB449:AG449" si="918">IF(V449="Non-Bailable",$AB$1,$AC$1)</f>
        <v>0</v>
      </c>
      <c r="AC449" s="10">
        <f t="shared" si="918"/>
        <v>0</v>
      </c>
      <c r="AD449" s="10">
        <f t="shared" si="918"/>
        <v>0</v>
      </c>
      <c r="AE449" s="10">
        <f t="shared" si="918"/>
        <v>0</v>
      </c>
      <c r="AF449" s="10">
        <f t="shared" si="918"/>
        <v>0</v>
      </c>
      <c r="AG449" s="10">
        <f t="shared" si="918"/>
        <v>0</v>
      </c>
      <c r="AH449" s="10">
        <f t="shared" si="1"/>
        <v>0</v>
      </c>
      <c r="AI449" s="17" t="str">
        <f t="shared" si="2"/>
        <v>Bailable</v>
      </c>
      <c r="AJ449" s="10" t="str">
        <f>VLOOKUP(J449,'Offence Database'!$A$7:$D$1360,4, )</f>
        <v>-</v>
      </c>
      <c r="AK449" s="10" t="str">
        <f>VLOOKUP(K449,'Offence Database'!$A$7:$D$1360,4, )</f>
        <v>-</v>
      </c>
      <c r="AL449" s="10" t="str">
        <f>VLOOKUP(L449,'Offence Database'!$A$7:$D$1360,4, )</f>
        <v>-</v>
      </c>
      <c r="AM449" s="10" t="str">
        <f>VLOOKUP(M449,'Offence Database'!$A$7:$D$1360,4, )</f>
        <v>-</v>
      </c>
      <c r="AN449" s="10" t="str">
        <f>VLOOKUP(N449,'Offence Database'!$A$7:$D$1360,4, )</f>
        <v>-</v>
      </c>
      <c r="AO449" s="10" t="str">
        <f>VLOOKUP(O449,'Offence Database'!$A$7:$D$1360,4, )</f>
        <v>-</v>
      </c>
      <c r="AP449" s="10">
        <f t="shared" ref="AP449:AU449" si="919">IF(AJ449="Non-Compoundable",$AB$1,$AC$1)</f>
        <v>0</v>
      </c>
      <c r="AQ449" s="10">
        <f t="shared" si="919"/>
        <v>0</v>
      </c>
      <c r="AR449" s="10">
        <f t="shared" si="919"/>
        <v>0</v>
      </c>
      <c r="AS449" s="10">
        <f t="shared" si="919"/>
        <v>0</v>
      </c>
      <c r="AT449" s="10">
        <f t="shared" si="919"/>
        <v>0</v>
      </c>
      <c r="AU449" s="10">
        <f t="shared" si="919"/>
        <v>0</v>
      </c>
      <c r="AV449" s="10">
        <f t="shared" si="4"/>
        <v>0</v>
      </c>
      <c r="AW449" s="17" t="str">
        <f t="shared" si="5"/>
        <v>Compoundable</v>
      </c>
      <c r="AX449" s="24"/>
      <c r="AY449" s="26">
        <f t="shared" si="6"/>
        <v>2</v>
      </c>
      <c r="AZ449" s="27">
        <f t="shared" si="7"/>
        <v>60</v>
      </c>
      <c r="BA449" s="28">
        <f t="shared" si="8"/>
        <v>0</v>
      </c>
      <c r="BB449" s="28">
        <f t="shared" ca="1" si="9"/>
        <v>0</v>
      </c>
      <c r="BC449" s="29" t="str">
        <f t="shared" si="10"/>
        <v>YES</v>
      </c>
      <c r="BD449" s="10" t="str">
        <f t="shared" si="11"/>
        <v>YES</v>
      </c>
      <c r="BE449" s="29" t="str">
        <f t="shared" ca="1" si="12"/>
        <v>NO</v>
      </c>
      <c r="BF449" s="29" t="str">
        <f t="shared" ca="1" si="13"/>
        <v>YES</v>
      </c>
      <c r="BG449" s="29" t="str">
        <f t="shared" ca="1" si="14"/>
        <v>YES</v>
      </c>
      <c r="BH449" s="29" t="str">
        <f t="shared" ca="1" si="15"/>
        <v>YES</v>
      </c>
      <c r="BI449" s="10">
        <f t="shared" ca="1" si="16"/>
        <v>1</v>
      </c>
      <c r="BJ449" s="28">
        <f t="shared" si="17"/>
        <v>0</v>
      </c>
      <c r="BK449" s="30">
        <f t="shared" si="18"/>
        <v>0</v>
      </c>
      <c r="BL449" s="31">
        <f t="shared" ca="1" si="19"/>
        <v>-119.72328767123288</v>
      </c>
      <c r="BM449" s="28">
        <f t="shared" si="20"/>
        <v>0</v>
      </c>
      <c r="BN449" s="28">
        <f t="shared" si="21"/>
        <v>0</v>
      </c>
      <c r="BO449" s="30">
        <f t="shared" si="22"/>
        <v>0</v>
      </c>
      <c r="BP449" s="31">
        <f t="shared" ca="1" si="23"/>
        <v>-119.72328767123288</v>
      </c>
      <c r="BQ449" s="32">
        <f t="shared" ca="1" si="24"/>
        <v>119.72328767123288</v>
      </c>
      <c r="BR449" s="32"/>
    </row>
    <row r="450" spans="1:70" ht="12" customHeight="1" x14ac:dyDescent="0.25">
      <c r="A450" s="10">
        <f t="shared" si="25"/>
        <v>449</v>
      </c>
      <c r="B450" s="11"/>
      <c r="C450" s="12"/>
      <c r="D450" s="13"/>
      <c r="E450" s="13"/>
      <c r="F450" s="13"/>
      <c r="G450" s="14"/>
      <c r="H450" s="15"/>
      <c r="I450" s="27"/>
      <c r="J450" s="17"/>
      <c r="K450" s="17"/>
      <c r="L450" s="17"/>
      <c r="M450" s="17"/>
      <c r="N450" s="17"/>
      <c r="O450" s="17"/>
      <c r="P450" s="10" t="str">
        <f>VLOOKUP(J450,'Offence Database'!$A$7:$B$1360,2, )</f>
        <v>-</v>
      </c>
      <c r="Q450" s="10" t="str">
        <f>VLOOKUP(K450,'Offence Database'!$A$7:$B$1360,2, )</f>
        <v>-</v>
      </c>
      <c r="R450" s="10" t="str">
        <f>VLOOKUP(L450,'Offence Database'!$A$7:$B$1360,2, )</f>
        <v>-</v>
      </c>
      <c r="S450" s="10" t="str">
        <f>VLOOKUP(M450,'Offence Database'!$A$7:$B$1360,2, )</f>
        <v>-</v>
      </c>
      <c r="T450" s="10" t="str">
        <f>VLOOKUP(N450,'Offence Database'!$A$7:$B$1360,2, )</f>
        <v>-</v>
      </c>
      <c r="U450" s="10" t="str">
        <f>VLOOKUP(O450,'Offence Database'!$A$7:$B$1360,2, )</f>
        <v>-</v>
      </c>
      <c r="V450" s="10" t="str">
        <f>VLOOKUP(J450,'Offence Database'!$A$7:$C$1360,3, )</f>
        <v>-</v>
      </c>
      <c r="W450" s="10" t="str">
        <f>VLOOKUP(K450,'Offence Database'!$A$7:$C$1360,3, )</f>
        <v>-</v>
      </c>
      <c r="X450" s="10" t="str">
        <f>VLOOKUP(L450,'Offence Database'!$A$7:$C$1360,3, )</f>
        <v>-</v>
      </c>
      <c r="Y450" s="10" t="str">
        <f>VLOOKUP(M450,'Offence Database'!$A$7:$C$1360,3, )</f>
        <v>-</v>
      </c>
      <c r="Z450" s="10" t="str">
        <f>VLOOKUP(N450,'Offence Database'!$A$7:$C$1360,3, )</f>
        <v>-</v>
      </c>
      <c r="AA450" s="10" t="str">
        <f>VLOOKUP(O450,'Offence Database'!$A$7:$C$1360,3, )</f>
        <v>-</v>
      </c>
      <c r="AB450" s="10">
        <f t="shared" ref="AB450:AG450" si="920">IF(V450="Non-Bailable",$AB$1,$AC$1)</f>
        <v>0</v>
      </c>
      <c r="AC450" s="10">
        <f t="shared" si="920"/>
        <v>0</v>
      </c>
      <c r="AD450" s="10">
        <f t="shared" si="920"/>
        <v>0</v>
      </c>
      <c r="AE450" s="10">
        <f t="shared" si="920"/>
        <v>0</v>
      </c>
      <c r="AF450" s="10">
        <f t="shared" si="920"/>
        <v>0</v>
      </c>
      <c r="AG450" s="10">
        <f t="shared" si="920"/>
        <v>0</v>
      </c>
      <c r="AH450" s="10">
        <f t="shared" si="1"/>
        <v>0</v>
      </c>
      <c r="AI450" s="17" t="str">
        <f t="shared" si="2"/>
        <v>Bailable</v>
      </c>
      <c r="AJ450" s="10" t="str">
        <f>VLOOKUP(J450,'Offence Database'!$A$7:$D$1360,4, )</f>
        <v>-</v>
      </c>
      <c r="AK450" s="10" t="str">
        <f>VLOOKUP(K450,'Offence Database'!$A$7:$D$1360,4, )</f>
        <v>-</v>
      </c>
      <c r="AL450" s="10" t="str">
        <f>VLOOKUP(L450,'Offence Database'!$A$7:$D$1360,4, )</f>
        <v>-</v>
      </c>
      <c r="AM450" s="10" t="str">
        <f>VLOOKUP(M450,'Offence Database'!$A$7:$D$1360,4, )</f>
        <v>-</v>
      </c>
      <c r="AN450" s="10" t="str">
        <f>VLOOKUP(N450,'Offence Database'!$A$7:$D$1360,4, )</f>
        <v>-</v>
      </c>
      <c r="AO450" s="10" t="str">
        <f>VLOOKUP(O450,'Offence Database'!$A$7:$D$1360,4, )</f>
        <v>-</v>
      </c>
      <c r="AP450" s="10">
        <f t="shared" ref="AP450:AU450" si="921">IF(AJ450="Non-Compoundable",$AB$1,$AC$1)</f>
        <v>0</v>
      </c>
      <c r="AQ450" s="10">
        <f t="shared" si="921"/>
        <v>0</v>
      </c>
      <c r="AR450" s="10">
        <f t="shared" si="921"/>
        <v>0</v>
      </c>
      <c r="AS450" s="10">
        <f t="shared" si="921"/>
        <v>0</v>
      </c>
      <c r="AT450" s="10">
        <f t="shared" si="921"/>
        <v>0</v>
      </c>
      <c r="AU450" s="10">
        <f t="shared" si="921"/>
        <v>0</v>
      </c>
      <c r="AV450" s="10">
        <f t="shared" si="4"/>
        <v>0</v>
      </c>
      <c r="AW450" s="17" t="str">
        <f t="shared" si="5"/>
        <v>Compoundable</v>
      </c>
      <c r="AX450" s="24"/>
      <c r="AY450" s="26">
        <f t="shared" si="6"/>
        <v>2</v>
      </c>
      <c r="AZ450" s="27">
        <f t="shared" si="7"/>
        <v>60</v>
      </c>
      <c r="BA450" s="28">
        <f t="shared" si="8"/>
        <v>0</v>
      </c>
      <c r="BB450" s="28">
        <f t="shared" ca="1" si="9"/>
        <v>0</v>
      </c>
      <c r="BC450" s="29" t="str">
        <f t="shared" si="10"/>
        <v>YES</v>
      </c>
      <c r="BD450" s="10" t="str">
        <f t="shared" si="11"/>
        <v>YES</v>
      </c>
      <c r="BE450" s="29" t="str">
        <f t="shared" ca="1" si="12"/>
        <v>NO</v>
      </c>
      <c r="BF450" s="29" t="str">
        <f t="shared" ca="1" si="13"/>
        <v>YES</v>
      </c>
      <c r="BG450" s="29" t="str">
        <f t="shared" ca="1" si="14"/>
        <v>YES</v>
      </c>
      <c r="BH450" s="29" t="str">
        <f t="shared" ca="1" si="15"/>
        <v>YES</v>
      </c>
      <c r="BI450" s="10">
        <f t="shared" ca="1" si="16"/>
        <v>1</v>
      </c>
      <c r="BJ450" s="28">
        <f t="shared" si="17"/>
        <v>0</v>
      </c>
      <c r="BK450" s="30">
        <f t="shared" si="18"/>
        <v>0</v>
      </c>
      <c r="BL450" s="31">
        <f t="shared" ca="1" si="19"/>
        <v>-119.72328767123288</v>
      </c>
      <c r="BM450" s="28">
        <f t="shared" si="20"/>
        <v>0</v>
      </c>
      <c r="BN450" s="28">
        <f t="shared" si="21"/>
        <v>0</v>
      </c>
      <c r="BO450" s="30">
        <f t="shared" si="22"/>
        <v>0</v>
      </c>
      <c r="BP450" s="31">
        <f t="shared" ca="1" si="23"/>
        <v>-119.72328767123288</v>
      </c>
      <c r="BQ450" s="32">
        <f t="shared" ca="1" si="24"/>
        <v>119.72328767123288</v>
      </c>
      <c r="BR450" s="32"/>
    </row>
    <row r="451" spans="1:70" ht="12" customHeight="1" x14ac:dyDescent="0.25">
      <c r="A451" s="10">
        <f t="shared" si="25"/>
        <v>450</v>
      </c>
      <c r="B451" s="11"/>
      <c r="C451" s="12"/>
      <c r="D451" s="13"/>
      <c r="E451" s="13"/>
      <c r="F451" s="13"/>
      <c r="G451" s="14"/>
      <c r="H451" s="15"/>
      <c r="I451" s="27"/>
      <c r="J451" s="17"/>
      <c r="K451" s="17"/>
      <c r="L451" s="17"/>
      <c r="M451" s="17"/>
      <c r="N451" s="17"/>
      <c r="O451" s="17"/>
      <c r="P451" s="10" t="str">
        <f>VLOOKUP(J451,'Offence Database'!$A$7:$B$1360,2, )</f>
        <v>-</v>
      </c>
      <c r="Q451" s="10" t="str">
        <f>VLOOKUP(K451,'Offence Database'!$A$7:$B$1360,2, )</f>
        <v>-</v>
      </c>
      <c r="R451" s="10" t="str">
        <f>VLOOKUP(L451,'Offence Database'!$A$7:$B$1360,2, )</f>
        <v>-</v>
      </c>
      <c r="S451" s="10" t="str">
        <f>VLOOKUP(M451,'Offence Database'!$A$7:$B$1360,2, )</f>
        <v>-</v>
      </c>
      <c r="T451" s="10" t="str">
        <f>VLOOKUP(N451,'Offence Database'!$A$7:$B$1360,2, )</f>
        <v>-</v>
      </c>
      <c r="U451" s="10" t="str">
        <f>VLOOKUP(O451,'Offence Database'!$A$7:$B$1360,2, )</f>
        <v>-</v>
      </c>
      <c r="V451" s="10" t="str">
        <f>VLOOKUP(J451,'Offence Database'!$A$7:$C$1360,3, )</f>
        <v>-</v>
      </c>
      <c r="W451" s="10" t="str">
        <f>VLOOKUP(K451,'Offence Database'!$A$7:$C$1360,3, )</f>
        <v>-</v>
      </c>
      <c r="X451" s="10" t="str">
        <f>VLOOKUP(L451,'Offence Database'!$A$7:$C$1360,3, )</f>
        <v>-</v>
      </c>
      <c r="Y451" s="10" t="str">
        <f>VLOOKUP(M451,'Offence Database'!$A$7:$C$1360,3, )</f>
        <v>-</v>
      </c>
      <c r="Z451" s="10" t="str">
        <f>VLOOKUP(N451,'Offence Database'!$A$7:$C$1360,3, )</f>
        <v>-</v>
      </c>
      <c r="AA451" s="10" t="str">
        <f>VLOOKUP(O451,'Offence Database'!$A$7:$C$1360,3, )</f>
        <v>-</v>
      </c>
      <c r="AB451" s="10">
        <f t="shared" ref="AB451:AG451" si="922">IF(V451="Non-Bailable",$AB$1,$AC$1)</f>
        <v>0</v>
      </c>
      <c r="AC451" s="10">
        <f t="shared" si="922"/>
        <v>0</v>
      </c>
      <c r="AD451" s="10">
        <f t="shared" si="922"/>
        <v>0</v>
      </c>
      <c r="AE451" s="10">
        <f t="shared" si="922"/>
        <v>0</v>
      </c>
      <c r="AF451" s="10">
        <f t="shared" si="922"/>
        <v>0</v>
      </c>
      <c r="AG451" s="10">
        <f t="shared" si="922"/>
        <v>0</v>
      </c>
      <c r="AH451" s="10">
        <f t="shared" si="1"/>
        <v>0</v>
      </c>
      <c r="AI451" s="17" t="str">
        <f t="shared" si="2"/>
        <v>Bailable</v>
      </c>
      <c r="AJ451" s="10" t="str">
        <f>VLOOKUP(J451,'Offence Database'!$A$7:$D$1360,4, )</f>
        <v>-</v>
      </c>
      <c r="AK451" s="10" t="str">
        <f>VLOOKUP(K451,'Offence Database'!$A$7:$D$1360,4, )</f>
        <v>-</v>
      </c>
      <c r="AL451" s="10" t="str">
        <f>VLOOKUP(L451,'Offence Database'!$A$7:$D$1360,4, )</f>
        <v>-</v>
      </c>
      <c r="AM451" s="10" t="str">
        <f>VLOOKUP(M451,'Offence Database'!$A$7:$D$1360,4, )</f>
        <v>-</v>
      </c>
      <c r="AN451" s="10" t="str">
        <f>VLOOKUP(N451,'Offence Database'!$A$7:$D$1360,4, )</f>
        <v>-</v>
      </c>
      <c r="AO451" s="10" t="str">
        <f>VLOOKUP(O451,'Offence Database'!$A$7:$D$1360,4, )</f>
        <v>-</v>
      </c>
      <c r="AP451" s="10">
        <f t="shared" ref="AP451:AU451" si="923">IF(AJ451="Non-Compoundable",$AB$1,$AC$1)</f>
        <v>0</v>
      </c>
      <c r="AQ451" s="10">
        <f t="shared" si="923"/>
        <v>0</v>
      </c>
      <c r="AR451" s="10">
        <f t="shared" si="923"/>
        <v>0</v>
      </c>
      <c r="AS451" s="10">
        <f t="shared" si="923"/>
        <v>0</v>
      </c>
      <c r="AT451" s="10">
        <f t="shared" si="923"/>
        <v>0</v>
      </c>
      <c r="AU451" s="10">
        <f t="shared" si="923"/>
        <v>0</v>
      </c>
      <c r="AV451" s="10">
        <f t="shared" si="4"/>
        <v>0</v>
      </c>
      <c r="AW451" s="17" t="str">
        <f t="shared" si="5"/>
        <v>Compoundable</v>
      </c>
      <c r="AX451" s="24"/>
      <c r="AY451" s="26">
        <f t="shared" si="6"/>
        <v>2</v>
      </c>
      <c r="AZ451" s="27">
        <f t="shared" si="7"/>
        <v>60</v>
      </c>
      <c r="BA451" s="28">
        <f t="shared" si="8"/>
        <v>0</v>
      </c>
      <c r="BB451" s="28">
        <f t="shared" ca="1" si="9"/>
        <v>0</v>
      </c>
      <c r="BC451" s="29" t="str">
        <f t="shared" si="10"/>
        <v>YES</v>
      </c>
      <c r="BD451" s="10" t="str">
        <f t="shared" si="11"/>
        <v>YES</v>
      </c>
      <c r="BE451" s="29" t="str">
        <f t="shared" ca="1" si="12"/>
        <v>NO</v>
      </c>
      <c r="BF451" s="29" t="str">
        <f t="shared" ca="1" si="13"/>
        <v>YES</v>
      </c>
      <c r="BG451" s="29" t="str">
        <f t="shared" ca="1" si="14"/>
        <v>YES</v>
      </c>
      <c r="BH451" s="29" t="str">
        <f t="shared" ca="1" si="15"/>
        <v>YES</v>
      </c>
      <c r="BI451" s="10">
        <f t="shared" ca="1" si="16"/>
        <v>1</v>
      </c>
      <c r="BJ451" s="28">
        <f t="shared" si="17"/>
        <v>0</v>
      </c>
      <c r="BK451" s="30">
        <f t="shared" si="18"/>
        <v>0</v>
      </c>
      <c r="BL451" s="31">
        <f t="shared" ca="1" si="19"/>
        <v>-119.72328767123288</v>
      </c>
      <c r="BM451" s="28">
        <f t="shared" si="20"/>
        <v>0</v>
      </c>
      <c r="BN451" s="28">
        <f t="shared" si="21"/>
        <v>0</v>
      </c>
      <c r="BO451" s="30">
        <f t="shared" si="22"/>
        <v>0</v>
      </c>
      <c r="BP451" s="31">
        <f t="shared" ca="1" si="23"/>
        <v>-119.72328767123288</v>
      </c>
      <c r="BQ451" s="32">
        <f t="shared" ca="1" si="24"/>
        <v>119.72328767123288</v>
      </c>
      <c r="BR451" s="32"/>
    </row>
    <row r="452" spans="1:70" ht="12" customHeight="1" x14ac:dyDescent="0.25">
      <c r="A452" s="10">
        <f t="shared" si="25"/>
        <v>451</v>
      </c>
      <c r="B452" s="11"/>
      <c r="C452" s="12"/>
      <c r="D452" s="13"/>
      <c r="E452" s="13"/>
      <c r="F452" s="13"/>
      <c r="G452" s="14"/>
      <c r="H452" s="15"/>
      <c r="I452" s="27"/>
      <c r="J452" s="17"/>
      <c r="K452" s="17"/>
      <c r="L452" s="17"/>
      <c r="M452" s="17"/>
      <c r="N452" s="17"/>
      <c r="O452" s="17"/>
      <c r="P452" s="10" t="str">
        <f>VLOOKUP(J452,'Offence Database'!$A$7:$B$1360,2, )</f>
        <v>-</v>
      </c>
      <c r="Q452" s="10" t="str">
        <f>VLOOKUP(K452,'Offence Database'!$A$7:$B$1360,2, )</f>
        <v>-</v>
      </c>
      <c r="R452" s="10" t="str">
        <f>VLOOKUP(L452,'Offence Database'!$A$7:$B$1360,2, )</f>
        <v>-</v>
      </c>
      <c r="S452" s="10" t="str">
        <f>VLOOKUP(M452,'Offence Database'!$A$7:$B$1360,2, )</f>
        <v>-</v>
      </c>
      <c r="T452" s="10" t="str">
        <f>VLOOKUP(N452,'Offence Database'!$A$7:$B$1360,2, )</f>
        <v>-</v>
      </c>
      <c r="U452" s="10" t="str">
        <f>VLOOKUP(O452,'Offence Database'!$A$7:$B$1360,2, )</f>
        <v>-</v>
      </c>
      <c r="V452" s="10" t="str">
        <f>VLOOKUP(J452,'Offence Database'!$A$7:$C$1360,3, )</f>
        <v>-</v>
      </c>
      <c r="W452" s="10" t="str">
        <f>VLOOKUP(K452,'Offence Database'!$A$7:$C$1360,3, )</f>
        <v>-</v>
      </c>
      <c r="X452" s="10" t="str">
        <f>VLOOKUP(L452,'Offence Database'!$A$7:$C$1360,3, )</f>
        <v>-</v>
      </c>
      <c r="Y452" s="10" t="str">
        <f>VLOOKUP(M452,'Offence Database'!$A$7:$C$1360,3, )</f>
        <v>-</v>
      </c>
      <c r="Z452" s="10" t="str">
        <f>VLOOKUP(N452,'Offence Database'!$A$7:$C$1360,3, )</f>
        <v>-</v>
      </c>
      <c r="AA452" s="10" t="str">
        <f>VLOOKUP(O452,'Offence Database'!$A$7:$C$1360,3, )</f>
        <v>-</v>
      </c>
      <c r="AB452" s="10">
        <f t="shared" ref="AB452:AG452" si="924">IF(V452="Non-Bailable",$AB$1,$AC$1)</f>
        <v>0</v>
      </c>
      <c r="AC452" s="10">
        <f t="shared" si="924"/>
        <v>0</v>
      </c>
      <c r="AD452" s="10">
        <f t="shared" si="924"/>
        <v>0</v>
      </c>
      <c r="AE452" s="10">
        <f t="shared" si="924"/>
        <v>0</v>
      </c>
      <c r="AF452" s="10">
        <f t="shared" si="924"/>
        <v>0</v>
      </c>
      <c r="AG452" s="10">
        <f t="shared" si="924"/>
        <v>0</v>
      </c>
      <c r="AH452" s="10">
        <f t="shared" si="1"/>
        <v>0</v>
      </c>
      <c r="AI452" s="17" t="str">
        <f t="shared" si="2"/>
        <v>Bailable</v>
      </c>
      <c r="AJ452" s="10" t="str">
        <f>VLOOKUP(J452,'Offence Database'!$A$7:$D$1360,4, )</f>
        <v>-</v>
      </c>
      <c r="AK452" s="10" t="str">
        <f>VLOOKUP(K452,'Offence Database'!$A$7:$D$1360,4, )</f>
        <v>-</v>
      </c>
      <c r="AL452" s="10" t="str">
        <f>VLOOKUP(L452,'Offence Database'!$A$7:$D$1360,4, )</f>
        <v>-</v>
      </c>
      <c r="AM452" s="10" t="str">
        <f>VLOOKUP(M452,'Offence Database'!$A$7:$D$1360,4, )</f>
        <v>-</v>
      </c>
      <c r="AN452" s="10" t="str">
        <f>VLOOKUP(N452,'Offence Database'!$A$7:$D$1360,4, )</f>
        <v>-</v>
      </c>
      <c r="AO452" s="10" t="str">
        <f>VLOOKUP(O452,'Offence Database'!$A$7:$D$1360,4, )</f>
        <v>-</v>
      </c>
      <c r="AP452" s="10">
        <f t="shared" ref="AP452:AU452" si="925">IF(AJ452="Non-Compoundable",$AB$1,$AC$1)</f>
        <v>0</v>
      </c>
      <c r="AQ452" s="10">
        <f t="shared" si="925"/>
        <v>0</v>
      </c>
      <c r="AR452" s="10">
        <f t="shared" si="925"/>
        <v>0</v>
      </c>
      <c r="AS452" s="10">
        <f t="shared" si="925"/>
        <v>0</v>
      </c>
      <c r="AT452" s="10">
        <f t="shared" si="925"/>
        <v>0</v>
      </c>
      <c r="AU452" s="10">
        <f t="shared" si="925"/>
        <v>0</v>
      </c>
      <c r="AV452" s="10">
        <f t="shared" si="4"/>
        <v>0</v>
      </c>
      <c r="AW452" s="17" t="str">
        <f t="shared" si="5"/>
        <v>Compoundable</v>
      </c>
      <c r="AX452" s="24"/>
      <c r="AY452" s="26">
        <f t="shared" si="6"/>
        <v>2</v>
      </c>
      <c r="AZ452" s="27">
        <f t="shared" si="7"/>
        <v>60</v>
      </c>
      <c r="BA452" s="28">
        <f t="shared" si="8"/>
        <v>0</v>
      </c>
      <c r="BB452" s="28">
        <f t="shared" ca="1" si="9"/>
        <v>0</v>
      </c>
      <c r="BC452" s="29" t="str">
        <f t="shared" si="10"/>
        <v>YES</v>
      </c>
      <c r="BD452" s="10" t="str">
        <f t="shared" si="11"/>
        <v>YES</v>
      </c>
      <c r="BE452" s="29" t="str">
        <f t="shared" ca="1" si="12"/>
        <v>NO</v>
      </c>
      <c r="BF452" s="29" t="str">
        <f t="shared" ca="1" si="13"/>
        <v>YES</v>
      </c>
      <c r="BG452" s="29" t="str">
        <f t="shared" ca="1" si="14"/>
        <v>YES</v>
      </c>
      <c r="BH452" s="29" t="str">
        <f t="shared" ca="1" si="15"/>
        <v>YES</v>
      </c>
      <c r="BI452" s="10">
        <f t="shared" ca="1" si="16"/>
        <v>1</v>
      </c>
      <c r="BJ452" s="28">
        <f t="shared" si="17"/>
        <v>0</v>
      </c>
      <c r="BK452" s="30">
        <f t="shared" si="18"/>
        <v>0</v>
      </c>
      <c r="BL452" s="31">
        <f t="shared" ca="1" si="19"/>
        <v>-119.72328767123288</v>
      </c>
      <c r="BM452" s="28">
        <f t="shared" si="20"/>
        <v>0</v>
      </c>
      <c r="BN452" s="28">
        <f t="shared" si="21"/>
        <v>0</v>
      </c>
      <c r="BO452" s="30">
        <f t="shared" si="22"/>
        <v>0</v>
      </c>
      <c r="BP452" s="31">
        <f t="shared" ca="1" si="23"/>
        <v>-119.72328767123288</v>
      </c>
      <c r="BQ452" s="32">
        <f t="shared" ca="1" si="24"/>
        <v>119.72328767123288</v>
      </c>
      <c r="BR452" s="32"/>
    </row>
    <row r="453" spans="1:70" ht="12" customHeight="1" x14ac:dyDescent="0.25">
      <c r="A453" s="10">
        <f t="shared" si="25"/>
        <v>452</v>
      </c>
      <c r="B453" s="11"/>
      <c r="C453" s="12"/>
      <c r="D453" s="13"/>
      <c r="E453" s="13"/>
      <c r="F453" s="13"/>
      <c r="G453" s="14"/>
      <c r="H453" s="15"/>
      <c r="I453" s="27"/>
      <c r="J453" s="17"/>
      <c r="K453" s="17"/>
      <c r="L453" s="17"/>
      <c r="M453" s="17"/>
      <c r="N453" s="17"/>
      <c r="O453" s="17"/>
      <c r="P453" s="10" t="str">
        <f>VLOOKUP(J453,'Offence Database'!$A$7:$B$1360,2, )</f>
        <v>-</v>
      </c>
      <c r="Q453" s="10" t="str">
        <f>VLOOKUP(K453,'Offence Database'!$A$7:$B$1360,2, )</f>
        <v>-</v>
      </c>
      <c r="R453" s="10" t="str">
        <f>VLOOKUP(L453,'Offence Database'!$A$7:$B$1360,2, )</f>
        <v>-</v>
      </c>
      <c r="S453" s="10" t="str">
        <f>VLOOKUP(M453,'Offence Database'!$A$7:$B$1360,2, )</f>
        <v>-</v>
      </c>
      <c r="T453" s="10" t="str">
        <f>VLOOKUP(N453,'Offence Database'!$A$7:$B$1360,2, )</f>
        <v>-</v>
      </c>
      <c r="U453" s="10" t="str">
        <f>VLOOKUP(O453,'Offence Database'!$A$7:$B$1360,2, )</f>
        <v>-</v>
      </c>
      <c r="V453" s="10" t="str">
        <f>VLOOKUP(J453,'Offence Database'!$A$7:$C$1360,3, )</f>
        <v>-</v>
      </c>
      <c r="W453" s="10" t="str">
        <f>VLOOKUP(K453,'Offence Database'!$A$7:$C$1360,3, )</f>
        <v>-</v>
      </c>
      <c r="X453" s="10" t="str">
        <f>VLOOKUP(L453,'Offence Database'!$A$7:$C$1360,3, )</f>
        <v>-</v>
      </c>
      <c r="Y453" s="10" t="str">
        <f>VLOOKUP(M453,'Offence Database'!$A$7:$C$1360,3, )</f>
        <v>-</v>
      </c>
      <c r="Z453" s="10" t="str">
        <f>VLOOKUP(N453,'Offence Database'!$A$7:$C$1360,3, )</f>
        <v>-</v>
      </c>
      <c r="AA453" s="10" t="str">
        <f>VLOOKUP(O453,'Offence Database'!$A$7:$C$1360,3, )</f>
        <v>-</v>
      </c>
      <c r="AB453" s="10">
        <f t="shared" ref="AB453:AG453" si="926">IF(V453="Non-Bailable",$AB$1,$AC$1)</f>
        <v>0</v>
      </c>
      <c r="AC453" s="10">
        <f t="shared" si="926"/>
        <v>0</v>
      </c>
      <c r="AD453" s="10">
        <f t="shared" si="926"/>
        <v>0</v>
      </c>
      <c r="AE453" s="10">
        <f t="shared" si="926"/>
        <v>0</v>
      </c>
      <c r="AF453" s="10">
        <f t="shared" si="926"/>
        <v>0</v>
      </c>
      <c r="AG453" s="10">
        <f t="shared" si="926"/>
        <v>0</v>
      </c>
      <c r="AH453" s="10">
        <f t="shared" si="1"/>
        <v>0</v>
      </c>
      <c r="AI453" s="17" t="str">
        <f t="shared" si="2"/>
        <v>Bailable</v>
      </c>
      <c r="AJ453" s="10" t="str">
        <f>VLOOKUP(J453,'Offence Database'!$A$7:$D$1360,4, )</f>
        <v>-</v>
      </c>
      <c r="AK453" s="10" t="str">
        <f>VLOOKUP(K453,'Offence Database'!$A$7:$D$1360,4, )</f>
        <v>-</v>
      </c>
      <c r="AL453" s="10" t="str">
        <f>VLOOKUP(L453,'Offence Database'!$A$7:$D$1360,4, )</f>
        <v>-</v>
      </c>
      <c r="AM453" s="10" t="str">
        <f>VLOOKUP(M453,'Offence Database'!$A$7:$D$1360,4, )</f>
        <v>-</v>
      </c>
      <c r="AN453" s="10" t="str">
        <f>VLOOKUP(N453,'Offence Database'!$A$7:$D$1360,4, )</f>
        <v>-</v>
      </c>
      <c r="AO453" s="10" t="str">
        <f>VLOOKUP(O453,'Offence Database'!$A$7:$D$1360,4, )</f>
        <v>-</v>
      </c>
      <c r="AP453" s="10">
        <f t="shared" ref="AP453:AU453" si="927">IF(AJ453="Non-Compoundable",$AB$1,$AC$1)</f>
        <v>0</v>
      </c>
      <c r="AQ453" s="10">
        <f t="shared" si="927"/>
        <v>0</v>
      </c>
      <c r="AR453" s="10">
        <f t="shared" si="927"/>
        <v>0</v>
      </c>
      <c r="AS453" s="10">
        <f t="shared" si="927"/>
        <v>0</v>
      </c>
      <c r="AT453" s="10">
        <f t="shared" si="927"/>
        <v>0</v>
      </c>
      <c r="AU453" s="10">
        <f t="shared" si="927"/>
        <v>0</v>
      </c>
      <c r="AV453" s="10">
        <f t="shared" si="4"/>
        <v>0</v>
      </c>
      <c r="AW453" s="17" t="str">
        <f t="shared" si="5"/>
        <v>Compoundable</v>
      </c>
      <c r="AX453" s="24"/>
      <c r="AY453" s="26">
        <f t="shared" si="6"/>
        <v>2</v>
      </c>
      <c r="AZ453" s="27">
        <f t="shared" si="7"/>
        <v>60</v>
      </c>
      <c r="BA453" s="28">
        <f t="shared" si="8"/>
        <v>0</v>
      </c>
      <c r="BB453" s="28">
        <f t="shared" ca="1" si="9"/>
        <v>0</v>
      </c>
      <c r="BC453" s="29" t="str">
        <f t="shared" si="10"/>
        <v>YES</v>
      </c>
      <c r="BD453" s="10" t="str">
        <f t="shared" si="11"/>
        <v>YES</v>
      </c>
      <c r="BE453" s="29" t="str">
        <f t="shared" ca="1" si="12"/>
        <v>NO</v>
      </c>
      <c r="BF453" s="29" t="str">
        <f t="shared" ca="1" si="13"/>
        <v>YES</v>
      </c>
      <c r="BG453" s="29" t="str">
        <f t="shared" ca="1" si="14"/>
        <v>YES</v>
      </c>
      <c r="BH453" s="29" t="str">
        <f t="shared" ca="1" si="15"/>
        <v>YES</v>
      </c>
      <c r="BI453" s="10">
        <f t="shared" ca="1" si="16"/>
        <v>1</v>
      </c>
      <c r="BJ453" s="28">
        <f t="shared" si="17"/>
        <v>0</v>
      </c>
      <c r="BK453" s="30">
        <f t="shared" si="18"/>
        <v>0</v>
      </c>
      <c r="BL453" s="31">
        <f t="shared" ca="1" si="19"/>
        <v>-119.72328767123288</v>
      </c>
      <c r="BM453" s="28">
        <f t="shared" si="20"/>
        <v>0</v>
      </c>
      <c r="BN453" s="28">
        <f t="shared" si="21"/>
        <v>0</v>
      </c>
      <c r="BO453" s="30">
        <f t="shared" si="22"/>
        <v>0</v>
      </c>
      <c r="BP453" s="31">
        <f t="shared" ca="1" si="23"/>
        <v>-119.72328767123288</v>
      </c>
      <c r="BQ453" s="32">
        <f t="shared" ca="1" si="24"/>
        <v>119.72328767123288</v>
      </c>
      <c r="BR453" s="32"/>
    </row>
    <row r="454" spans="1:70" ht="12" customHeight="1" x14ac:dyDescent="0.25">
      <c r="A454" s="10">
        <f t="shared" si="25"/>
        <v>453</v>
      </c>
      <c r="B454" s="11"/>
      <c r="C454" s="12"/>
      <c r="D454" s="13"/>
      <c r="E454" s="13"/>
      <c r="F454" s="13"/>
      <c r="G454" s="14"/>
      <c r="H454" s="15"/>
      <c r="I454" s="27"/>
      <c r="J454" s="17"/>
      <c r="K454" s="17"/>
      <c r="L454" s="17"/>
      <c r="M454" s="17"/>
      <c r="N454" s="17"/>
      <c r="O454" s="17"/>
      <c r="P454" s="10" t="str">
        <f>VLOOKUP(J454,'Offence Database'!$A$7:$B$1360,2, )</f>
        <v>-</v>
      </c>
      <c r="Q454" s="10" t="str">
        <f>VLOOKUP(K454,'Offence Database'!$A$7:$B$1360,2, )</f>
        <v>-</v>
      </c>
      <c r="R454" s="10" t="str">
        <f>VLOOKUP(L454,'Offence Database'!$A$7:$B$1360,2, )</f>
        <v>-</v>
      </c>
      <c r="S454" s="10" t="str">
        <f>VLOOKUP(M454,'Offence Database'!$A$7:$B$1360,2, )</f>
        <v>-</v>
      </c>
      <c r="T454" s="10" t="str">
        <f>VLOOKUP(N454,'Offence Database'!$A$7:$B$1360,2, )</f>
        <v>-</v>
      </c>
      <c r="U454" s="10" t="str">
        <f>VLOOKUP(O454,'Offence Database'!$A$7:$B$1360,2, )</f>
        <v>-</v>
      </c>
      <c r="V454" s="10" t="str">
        <f>VLOOKUP(J454,'Offence Database'!$A$7:$C$1360,3, )</f>
        <v>-</v>
      </c>
      <c r="W454" s="10" t="str">
        <f>VLOOKUP(K454,'Offence Database'!$A$7:$C$1360,3, )</f>
        <v>-</v>
      </c>
      <c r="X454" s="10" t="str">
        <f>VLOOKUP(L454,'Offence Database'!$A$7:$C$1360,3, )</f>
        <v>-</v>
      </c>
      <c r="Y454" s="10" t="str">
        <f>VLOOKUP(M454,'Offence Database'!$A$7:$C$1360,3, )</f>
        <v>-</v>
      </c>
      <c r="Z454" s="10" t="str">
        <f>VLOOKUP(N454,'Offence Database'!$A$7:$C$1360,3, )</f>
        <v>-</v>
      </c>
      <c r="AA454" s="10" t="str">
        <f>VLOOKUP(O454,'Offence Database'!$A$7:$C$1360,3, )</f>
        <v>-</v>
      </c>
      <c r="AB454" s="10">
        <f t="shared" ref="AB454:AG454" si="928">IF(V454="Non-Bailable",$AB$1,$AC$1)</f>
        <v>0</v>
      </c>
      <c r="AC454" s="10">
        <f t="shared" si="928"/>
        <v>0</v>
      </c>
      <c r="AD454" s="10">
        <f t="shared" si="928"/>
        <v>0</v>
      </c>
      <c r="AE454" s="10">
        <f t="shared" si="928"/>
        <v>0</v>
      </c>
      <c r="AF454" s="10">
        <f t="shared" si="928"/>
        <v>0</v>
      </c>
      <c r="AG454" s="10">
        <f t="shared" si="928"/>
        <v>0</v>
      </c>
      <c r="AH454" s="10">
        <f t="shared" si="1"/>
        <v>0</v>
      </c>
      <c r="AI454" s="17" t="str">
        <f t="shared" si="2"/>
        <v>Bailable</v>
      </c>
      <c r="AJ454" s="10" t="str">
        <f>VLOOKUP(J454,'Offence Database'!$A$7:$D$1360,4, )</f>
        <v>-</v>
      </c>
      <c r="AK454" s="10" t="str">
        <f>VLOOKUP(K454,'Offence Database'!$A$7:$D$1360,4, )</f>
        <v>-</v>
      </c>
      <c r="AL454" s="10" t="str">
        <f>VLOOKUP(L454,'Offence Database'!$A$7:$D$1360,4, )</f>
        <v>-</v>
      </c>
      <c r="AM454" s="10" t="str">
        <f>VLOOKUP(M454,'Offence Database'!$A$7:$D$1360,4, )</f>
        <v>-</v>
      </c>
      <c r="AN454" s="10" t="str">
        <f>VLOOKUP(N454,'Offence Database'!$A$7:$D$1360,4, )</f>
        <v>-</v>
      </c>
      <c r="AO454" s="10" t="str">
        <f>VLOOKUP(O454,'Offence Database'!$A$7:$D$1360,4, )</f>
        <v>-</v>
      </c>
      <c r="AP454" s="10">
        <f t="shared" ref="AP454:AU454" si="929">IF(AJ454="Non-Compoundable",$AB$1,$AC$1)</f>
        <v>0</v>
      </c>
      <c r="AQ454" s="10">
        <f t="shared" si="929"/>
        <v>0</v>
      </c>
      <c r="AR454" s="10">
        <f t="shared" si="929"/>
        <v>0</v>
      </c>
      <c r="AS454" s="10">
        <f t="shared" si="929"/>
        <v>0</v>
      </c>
      <c r="AT454" s="10">
        <f t="shared" si="929"/>
        <v>0</v>
      </c>
      <c r="AU454" s="10">
        <f t="shared" si="929"/>
        <v>0</v>
      </c>
      <c r="AV454" s="10">
        <f t="shared" si="4"/>
        <v>0</v>
      </c>
      <c r="AW454" s="17" t="str">
        <f t="shared" si="5"/>
        <v>Compoundable</v>
      </c>
      <c r="AX454" s="24"/>
      <c r="AY454" s="26">
        <f t="shared" si="6"/>
        <v>2</v>
      </c>
      <c r="AZ454" s="27">
        <f t="shared" si="7"/>
        <v>60</v>
      </c>
      <c r="BA454" s="28">
        <f t="shared" si="8"/>
        <v>0</v>
      </c>
      <c r="BB454" s="28">
        <f t="shared" ca="1" si="9"/>
        <v>0</v>
      </c>
      <c r="BC454" s="29" t="str">
        <f t="shared" si="10"/>
        <v>YES</v>
      </c>
      <c r="BD454" s="10" t="str">
        <f t="shared" si="11"/>
        <v>YES</v>
      </c>
      <c r="BE454" s="29" t="str">
        <f t="shared" ca="1" si="12"/>
        <v>NO</v>
      </c>
      <c r="BF454" s="29" t="str">
        <f t="shared" ca="1" si="13"/>
        <v>YES</v>
      </c>
      <c r="BG454" s="29" t="str">
        <f t="shared" ca="1" si="14"/>
        <v>YES</v>
      </c>
      <c r="BH454" s="29" t="str">
        <f t="shared" ca="1" si="15"/>
        <v>YES</v>
      </c>
      <c r="BI454" s="10">
        <f t="shared" ca="1" si="16"/>
        <v>1</v>
      </c>
      <c r="BJ454" s="28">
        <f t="shared" si="17"/>
        <v>0</v>
      </c>
      <c r="BK454" s="30">
        <f t="shared" si="18"/>
        <v>0</v>
      </c>
      <c r="BL454" s="31">
        <f t="shared" ca="1" si="19"/>
        <v>-119.72328767123288</v>
      </c>
      <c r="BM454" s="28">
        <f t="shared" si="20"/>
        <v>0</v>
      </c>
      <c r="BN454" s="28">
        <f t="shared" si="21"/>
        <v>0</v>
      </c>
      <c r="BO454" s="30">
        <f t="shared" si="22"/>
        <v>0</v>
      </c>
      <c r="BP454" s="31">
        <f t="shared" ca="1" si="23"/>
        <v>-119.72328767123288</v>
      </c>
      <c r="BQ454" s="32">
        <f t="shared" ca="1" si="24"/>
        <v>119.72328767123288</v>
      </c>
      <c r="BR454" s="32"/>
    </row>
    <row r="455" spans="1:70" ht="12" customHeight="1" x14ac:dyDescent="0.25">
      <c r="A455" s="10">
        <f t="shared" si="25"/>
        <v>454</v>
      </c>
      <c r="B455" s="11"/>
      <c r="C455" s="12"/>
      <c r="D455" s="13"/>
      <c r="E455" s="13"/>
      <c r="F455" s="13"/>
      <c r="G455" s="14"/>
      <c r="H455" s="15"/>
      <c r="I455" s="27"/>
      <c r="J455" s="17"/>
      <c r="K455" s="17"/>
      <c r="L455" s="17"/>
      <c r="M455" s="17"/>
      <c r="N455" s="17"/>
      <c r="O455" s="17"/>
      <c r="P455" s="10" t="str">
        <f>VLOOKUP(J455,'Offence Database'!$A$7:$B$1360,2, )</f>
        <v>-</v>
      </c>
      <c r="Q455" s="10" t="str">
        <f>VLOOKUP(K455,'Offence Database'!$A$7:$B$1360,2, )</f>
        <v>-</v>
      </c>
      <c r="R455" s="10" t="str">
        <f>VLOOKUP(L455,'Offence Database'!$A$7:$B$1360,2, )</f>
        <v>-</v>
      </c>
      <c r="S455" s="10" t="str">
        <f>VLOOKUP(M455,'Offence Database'!$A$7:$B$1360,2, )</f>
        <v>-</v>
      </c>
      <c r="T455" s="10" t="str">
        <f>VLOOKUP(N455,'Offence Database'!$A$7:$B$1360,2, )</f>
        <v>-</v>
      </c>
      <c r="U455" s="10" t="str">
        <f>VLOOKUP(O455,'Offence Database'!$A$7:$B$1360,2, )</f>
        <v>-</v>
      </c>
      <c r="V455" s="10" t="str">
        <f>VLOOKUP(J455,'Offence Database'!$A$7:$C$1360,3, )</f>
        <v>-</v>
      </c>
      <c r="W455" s="10" t="str">
        <f>VLOOKUP(K455,'Offence Database'!$A$7:$C$1360,3, )</f>
        <v>-</v>
      </c>
      <c r="X455" s="10" t="str">
        <f>VLOOKUP(L455,'Offence Database'!$A$7:$C$1360,3, )</f>
        <v>-</v>
      </c>
      <c r="Y455" s="10" t="str">
        <f>VLOOKUP(M455,'Offence Database'!$A$7:$C$1360,3, )</f>
        <v>-</v>
      </c>
      <c r="Z455" s="10" t="str">
        <f>VLOOKUP(N455,'Offence Database'!$A$7:$C$1360,3, )</f>
        <v>-</v>
      </c>
      <c r="AA455" s="10" t="str">
        <f>VLOOKUP(O455,'Offence Database'!$A$7:$C$1360,3, )</f>
        <v>-</v>
      </c>
      <c r="AB455" s="10">
        <f t="shared" ref="AB455:AG455" si="930">IF(V455="Non-Bailable",$AB$1,$AC$1)</f>
        <v>0</v>
      </c>
      <c r="AC455" s="10">
        <f t="shared" si="930"/>
        <v>0</v>
      </c>
      <c r="AD455" s="10">
        <f t="shared" si="930"/>
        <v>0</v>
      </c>
      <c r="AE455" s="10">
        <f t="shared" si="930"/>
        <v>0</v>
      </c>
      <c r="AF455" s="10">
        <f t="shared" si="930"/>
        <v>0</v>
      </c>
      <c r="AG455" s="10">
        <f t="shared" si="930"/>
        <v>0</v>
      </c>
      <c r="AH455" s="10">
        <f t="shared" si="1"/>
        <v>0</v>
      </c>
      <c r="AI455" s="17" t="str">
        <f t="shared" si="2"/>
        <v>Bailable</v>
      </c>
      <c r="AJ455" s="10" t="str">
        <f>VLOOKUP(J455,'Offence Database'!$A$7:$D$1360,4, )</f>
        <v>-</v>
      </c>
      <c r="AK455" s="10" t="str">
        <f>VLOOKUP(K455,'Offence Database'!$A$7:$D$1360,4, )</f>
        <v>-</v>
      </c>
      <c r="AL455" s="10" t="str">
        <f>VLOOKUP(L455,'Offence Database'!$A$7:$D$1360,4, )</f>
        <v>-</v>
      </c>
      <c r="AM455" s="10" t="str">
        <f>VLOOKUP(M455,'Offence Database'!$A$7:$D$1360,4, )</f>
        <v>-</v>
      </c>
      <c r="AN455" s="10" t="str">
        <f>VLOOKUP(N455,'Offence Database'!$A$7:$D$1360,4, )</f>
        <v>-</v>
      </c>
      <c r="AO455" s="10" t="str">
        <f>VLOOKUP(O455,'Offence Database'!$A$7:$D$1360,4, )</f>
        <v>-</v>
      </c>
      <c r="AP455" s="10">
        <f t="shared" ref="AP455:AU455" si="931">IF(AJ455="Non-Compoundable",$AB$1,$AC$1)</f>
        <v>0</v>
      </c>
      <c r="AQ455" s="10">
        <f t="shared" si="931"/>
        <v>0</v>
      </c>
      <c r="AR455" s="10">
        <f t="shared" si="931"/>
        <v>0</v>
      </c>
      <c r="AS455" s="10">
        <f t="shared" si="931"/>
        <v>0</v>
      </c>
      <c r="AT455" s="10">
        <f t="shared" si="931"/>
        <v>0</v>
      </c>
      <c r="AU455" s="10">
        <f t="shared" si="931"/>
        <v>0</v>
      </c>
      <c r="AV455" s="10">
        <f t="shared" si="4"/>
        <v>0</v>
      </c>
      <c r="AW455" s="17" t="str">
        <f t="shared" si="5"/>
        <v>Compoundable</v>
      </c>
      <c r="AX455" s="24"/>
      <c r="AY455" s="26">
        <f t="shared" si="6"/>
        <v>2</v>
      </c>
      <c r="AZ455" s="27">
        <f t="shared" si="7"/>
        <v>60</v>
      </c>
      <c r="BA455" s="28">
        <f t="shared" si="8"/>
        <v>0</v>
      </c>
      <c r="BB455" s="28">
        <f t="shared" ca="1" si="9"/>
        <v>0</v>
      </c>
      <c r="BC455" s="29" t="str">
        <f t="shared" si="10"/>
        <v>YES</v>
      </c>
      <c r="BD455" s="10" t="str">
        <f t="shared" si="11"/>
        <v>YES</v>
      </c>
      <c r="BE455" s="29" t="str">
        <f t="shared" ca="1" si="12"/>
        <v>NO</v>
      </c>
      <c r="BF455" s="29" t="str">
        <f t="shared" ca="1" si="13"/>
        <v>YES</v>
      </c>
      <c r="BG455" s="29" t="str">
        <f t="shared" ca="1" si="14"/>
        <v>YES</v>
      </c>
      <c r="BH455" s="29" t="str">
        <f t="shared" ca="1" si="15"/>
        <v>YES</v>
      </c>
      <c r="BI455" s="10">
        <f t="shared" ca="1" si="16"/>
        <v>1</v>
      </c>
      <c r="BJ455" s="28">
        <f t="shared" si="17"/>
        <v>0</v>
      </c>
      <c r="BK455" s="30">
        <f t="shared" si="18"/>
        <v>0</v>
      </c>
      <c r="BL455" s="31">
        <f t="shared" ca="1" si="19"/>
        <v>-119.72328767123288</v>
      </c>
      <c r="BM455" s="28">
        <f t="shared" si="20"/>
        <v>0</v>
      </c>
      <c r="BN455" s="28">
        <f t="shared" si="21"/>
        <v>0</v>
      </c>
      <c r="BO455" s="30">
        <f t="shared" si="22"/>
        <v>0</v>
      </c>
      <c r="BP455" s="31">
        <f t="shared" ca="1" si="23"/>
        <v>-119.72328767123288</v>
      </c>
      <c r="BQ455" s="32">
        <f t="shared" ca="1" si="24"/>
        <v>119.72328767123288</v>
      </c>
      <c r="BR455" s="32"/>
    </row>
    <row r="456" spans="1:70" ht="12" customHeight="1" x14ac:dyDescent="0.25">
      <c r="A456" s="10">
        <f t="shared" si="25"/>
        <v>455</v>
      </c>
      <c r="B456" s="11"/>
      <c r="C456" s="12"/>
      <c r="D456" s="13"/>
      <c r="E456" s="13"/>
      <c r="F456" s="13"/>
      <c r="G456" s="14"/>
      <c r="H456" s="15"/>
      <c r="I456" s="27"/>
      <c r="J456" s="17"/>
      <c r="K456" s="17"/>
      <c r="L456" s="17"/>
      <c r="M456" s="17"/>
      <c r="N456" s="17"/>
      <c r="O456" s="17"/>
      <c r="P456" s="10" t="str">
        <f>VLOOKUP(J456,'Offence Database'!$A$7:$B$1360,2, )</f>
        <v>-</v>
      </c>
      <c r="Q456" s="10" t="str">
        <f>VLOOKUP(K456,'Offence Database'!$A$7:$B$1360,2, )</f>
        <v>-</v>
      </c>
      <c r="R456" s="10" t="str">
        <f>VLOOKUP(L456,'Offence Database'!$A$7:$B$1360,2, )</f>
        <v>-</v>
      </c>
      <c r="S456" s="10" t="str">
        <f>VLOOKUP(M456,'Offence Database'!$A$7:$B$1360,2, )</f>
        <v>-</v>
      </c>
      <c r="T456" s="10" t="str">
        <f>VLOOKUP(N456,'Offence Database'!$A$7:$B$1360,2, )</f>
        <v>-</v>
      </c>
      <c r="U456" s="10" t="str">
        <f>VLOOKUP(O456,'Offence Database'!$A$7:$B$1360,2, )</f>
        <v>-</v>
      </c>
      <c r="V456" s="10" t="str">
        <f>VLOOKUP(J456,'Offence Database'!$A$7:$C$1360,3, )</f>
        <v>-</v>
      </c>
      <c r="W456" s="10" t="str">
        <f>VLOOKUP(K456,'Offence Database'!$A$7:$C$1360,3, )</f>
        <v>-</v>
      </c>
      <c r="X456" s="10" t="str">
        <f>VLOOKUP(L456,'Offence Database'!$A$7:$C$1360,3, )</f>
        <v>-</v>
      </c>
      <c r="Y456" s="10" t="str">
        <f>VLOOKUP(M456,'Offence Database'!$A$7:$C$1360,3, )</f>
        <v>-</v>
      </c>
      <c r="Z456" s="10" t="str">
        <f>VLOOKUP(N456,'Offence Database'!$A$7:$C$1360,3, )</f>
        <v>-</v>
      </c>
      <c r="AA456" s="10" t="str">
        <f>VLOOKUP(O456,'Offence Database'!$A$7:$C$1360,3, )</f>
        <v>-</v>
      </c>
      <c r="AB456" s="10">
        <f t="shared" ref="AB456:AG456" si="932">IF(V456="Non-Bailable",$AB$1,$AC$1)</f>
        <v>0</v>
      </c>
      <c r="AC456" s="10">
        <f t="shared" si="932"/>
        <v>0</v>
      </c>
      <c r="AD456" s="10">
        <f t="shared" si="932"/>
        <v>0</v>
      </c>
      <c r="AE456" s="10">
        <f t="shared" si="932"/>
        <v>0</v>
      </c>
      <c r="AF456" s="10">
        <f t="shared" si="932"/>
        <v>0</v>
      </c>
      <c r="AG456" s="10">
        <f t="shared" si="932"/>
        <v>0</v>
      </c>
      <c r="AH456" s="10">
        <f t="shared" si="1"/>
        <v>0</v>
      </c>
      <c r="AI456" s="17" t="str">
        <f t="shared" si="2"/>
        <v>Bailable</v>
      </c>
      <c r="AJ456" s="10" t="str">
        <f>VLOOKUP(J456,'Offence Database'!$A$7:$D$1360,4, )</f>
        <v>-</v>
      </c>
      <c r="AK456" s="10" t="str">
        <f>VLOOKUP(K456,'Offence Database'!$A$7:$D$1360,4, )</f>
        <v>-</v>
      </c>
      <c r="AL456" s="10" t="str">
        <f>VLOOKUP(L456,'Offence Database'!$A$7:$D$1360,4, )</f>
        <v>-</v>
      </c>
      <c r="AM456" s="10" t="str">
        <f>VLOOKUP(M456,'Offence Database'!$A$7:$D$1360,4, )</f>
        <v>-</v>
      </c>
      <c r="AN456" s="10" t="str">
        <f>VLOOKUP(N456,'Offence Database'!$A$7:$D$1360,4, )</f>
        <v>-</v>
      </c>
      <c r="AO456" s="10" t="str">
        <f>VLOOKUP(O456,'Offence Database'!$A$7:$D$1360,4, )</f>
        <v>-</v>
      </c>
      <c r="AP456" s="10">
        <f t="shared" ref="AP456:AU456" si="933">IF(AJ456="Non-Compoundable",$AB$1,$AC$1)</f>
        <v>0</v>
      </c>
      <c r="AQ456" s="10">
        <f t="shared" si="933"/>
        <v>0</v>
      </c>
      <c r="AR456" s="10">
        <f t="shared" si="933"/>
        <v>0</v>
      </c>
      <c r="AS456" s="10">
        <f t="shared" si="933"/>
        <v>0</v>
      </c>
      <c r="AT456" s="10">
        <f t="shared" si="933"/>
        <v>0</v>
      </c>
      <c r="AU456" s="10">
        <f t="shared" si="933"/>
        <v>0</v>
      </c>
      <c r="AV456" s="10">
        <f t="shared" si="4"/>
        <v>0</v>
      </c>
      <c r="AW456" s="17" t="str">
        <f t="shared" si="5"/>
        <v>Compoundable</v>
      </c>
      <c r="AX456" s="24"/>
      <c r="AY456" s="26">
        <f t="shared" si="6"/>
        <v>2</v>
      </c>
      <c r="AZ456" s="27">
        <f t="shared" si="7"/>
        <v>60</v>
      </c>
      <c r="BA456" s="28">
        <f t="shared" si="8"/>
        <v>0</v>
      </c>
      <c r="BB456" s="28">
        <f t="shared" ca="1" si="9"/>
        <v>0</v>
      </c>
      <c r="BC456" s="29" t="str">
        <f t="shared" si="10"/>
        <v>YES</v>
      </c>
      <c r="BD456" s="10" t="str">
        <f t="shared" si="11"/>
        <v>YES</v>
      </c>
      <c r="BE456" s="29" t="str">
        <f t="shared" ca="1" si="12"/>
        <v>NO</v>
      </c>
      <c r="BF456" s="29" t="str">
        <f t="shared" ca="1" si="13"/>
        <v>YES</v>
      </c>
      <c r="BG456" s="29" t="str">
        <f t="shared" ca="1" si="14"/>
        <v>YES</v>
      </c>
      <c r="BH456" s="29" t="str">
        <f t="shared" ca="1" si="15"/>
        <v>YES</v>
      </c>
      <c r="BI456" s="10">
        <f t="shared" ca="1" si="16"/>
        <v>1</v>
      </c>
      <c r="BJ456" s="28">
        <f t="shared" si="17"/>
        <v>0</v>
      </c>
      <c r="BK456" s="30">
        <f t="shared" si="18"/>
        <v>0</v>
      </c>
      <c r="BL456" s="31">
        <f t="shared" ca="1" si="19"/>
        <v>-119.72328767123288</v>
      </c>
      <c r="BM456" s="28">
        <f t="shared" si="20"/>
        <v>0</v>
      </c>
      <c r="BN456" s="28">
        <f t="shared" si="21"/>
        <v>0</v>
      </c>
      <c r="BO456" s="30">
        <f t="shared" si="22"/>
        <v>0</v>
      </c>
      <c r="BP456" s="31">
        <f t="shared" ca="1" si="23"/>
        <v>-119.72328767123288</v>
      </c>
      <c r="BQ456" s="32">
        <f t="shared" ca="1" si="24"/>
        <v>119.72328767123288</v>
      </c>
      <c r="BR456" s="32"/>
    </row>
    <row r="457" spans="1:70" ht="12" customHeight="1" x14ac:dyDescent="0.25">
      <c r="A457" s="10">
        <f t="shared" si="25"/>
        <v>456</v>
      </c>
      <c r="B457" s="11"/>
      <c r="C457" s="12"/>
      <c r="D457" s="13"/>
      <c r="E457" s="13"/>
      <c r="F457" s="13"/>
      <c r="G457" s="14"/>
      <c r="H457" s="15"/>
      <c r="I457" s="27"/>
      <c r="J457" s="17"/>
      <c r="K457" s="17"/>
      <c r="L457" s="17"/>
      <c r="M457" s="17"/>
      <c r="N457" s="17"/>
      <c r="O457" s="17"/>
      <c r="P457" s="10" t="str">
        <f>VLOOKUP(J457,'Offence Database'!$A$7:$B$1360,2, )</f>
        <v>-</v>
      </c>
      <c r="Q457" s="10" t="str">
        <f>VLOOKUP(K457,'Offence Database'!$A$7:$B$1360,2, )</f>
        <v>-</v>
      </c>
      <c r="R457" s="10" t="str">
        <f>VLOOKUP(L457,'Offence Database'!$A$7:$B$1360,2, )</f>
        <v>-</v>
      </c>
      <c r="S457" s="10" t="str">
        <f>VLOOKUP(M457,'Offence Database'!$A$7:$B$1360,2, )</f>
        <v>-</v>
      </c>
      <c r="T457" s="10" t="str">
        <f>VLOOKUP(N457,'Offence Database'!$A$7:$B$1360,2, )</f>
        <v>-</v>
      </c>
      <c r="U457" s="10" t="str">
        <f>VLOOKUP(O457,'Offence Database'!$A$7:$B$1360,2, )</f>
        <v>-</v>
      </c>
      <c r="V457" s="10" t="str">
        <f>VLOOKUP(J457,'Offence Database'!$A$7:$C$1360,3, )</f>
        <v>-</v>
      </c>
      <c r="W457" s="10" t="str">
        <f>VLOOKUP(K457,'Offence Database'!$A$7:$C$1360,3, )</f>
        <v>-</v>
      </c>
      <c r="X457" s="10" t="str">
        <f>VLOOKUP(L457,'Offence Database'!$A$7:$C$1360,3, )</f>
        <v>-</v>
      </c>
      <c r="Y457" s="10" t="str">
        <f>VLOOKUP(M457,'Offence Database'!$A$7:$C$1360,3, )</f>
        <v>-</v>
      </c>
      <c r="Z457" s="10" t="str">
        <f>VLOOKUP(N457,'Offence Database'!$A$7:$C$1360,3, )</f>
        <v>-</v>
      </c>
      <c r="AA457" s="10" t="str">
        <f>VLOOKUP(O457,'Offence Database'!$A$7:$C$1360,3, )</f>
        <v>-</v>
      </c>
      <c r="AB457" s="10">
        <f t="shared" ref="AB457:AG457" si="934">IF(V457="Non-Bailable",$AB$1,$AC$1)</f>
        <v>0</v>
      </c>
      <c r="AC457" s="10">
        <f t="shared" si="934"/>
        <v>0</v>
      </c>
      <c r="AD457" s="10">
        <f t="shared" si="934"/>
        <v>0</v>
      </c>
      <c r="AE457" s="10">
        <f t="shared" si="934"/>
        <v>0</v>
      </c>
      <c r="AF457" s="10">
        <f t="shared" si="934"/>
        <v>0</v>
      </c>
      <c r="AG457" s="10">
        <f t="shared" si="934"/>
        <v>0</v>
      </c>
      <c r="AH457" s="10">
        <f t="shared" si="1"/>
        <v>0</v>
      </c>
      <c r="AI457" s="17" t="str">
        <f t="shared" si="2"/>
        <v>Bailable</v>
      </c>
      <c r="AJ457" s="10" t="str">
        <f>VLOOKUP(J457,'Offence Database'!$A$7:$D$1360,4, )</f>
        <v>-</v>
      </c>
      <c r="AK457" s="10" t="str">
        <f>VLOOKUP(K457,'Offence Database'!$A$7:$D$1360,4, )</f>
        <v>-</v>
      </c>
      <c r="AL457" s="10" t="str">
        <f>VLOOKUP(L457,'Offence Database'!$A$7:$D$1360,4, )</f>
        <v>-</v>
      </c>
      <c r="AM457" s="10" t="str">
        <f>VLOOKUP(M457,'Offence Database'!$A$7:$D$1360,4, )</f>
        <v>-</v>
      </c>
      <c r="AN457" s="10" t="str">
        <f>VLOOKUP(N457,'Offence Database'!$A$7:$D$1360,4, )</f>
        <v>-</v>
      </c>
      <c r="AO457" s="10" t="str">
        <f>VLOOKUP(O457,'Offence Database'!$A$7:$D$1360,4, )</f>
        <v>-</v>
      </c>
      <c r="AP457" s="10">
        <f t="shared" ref="AP457:AU457" si="935">IF(AJ457="Non-Compoundable",$AB$1,$AC$1)</f>
        <v>0</v>
      </c>
      <c r="AQ457" s="10">
        <f t="shared" si="935"/>
        <v>0</v>
      </c>
      <c r="AR457" s="10">
        <f t="shared" si="935"/>
        <v>0</v>
      </c>
      <c r="AS457" s="10">
        <f t="shared" si="935"/>
        <v>0</v>
      </c>
      <c r="AT457" s="10">
        <f t="shared" si="935"/>
        <v>0</v>
      </c>
      <c r="AU457" s="10">
        <f t="shared" si="935"/>
        <v>0</v>
      </c>
      <c r="AV457" s="10">
        <f t="shared" si="4"/>
        <v>0</v>
      </c>
      <c r="AW457" s="17" t="str">
        <f t="shared" si="5"/>
        <v>Compoundable</v>
      </c>
      <c r="AX457" s="24"/>
      <c r="AY457" s="26">
        <f t="shared" si="6"/>
        <v>2</v>
      </c>
      <c r="AZ457" s="27">
        <f t="shared" si="7"/>
        <v>60</v>
      </c>
      <c r="BA457" s="28">
        <f t="shared" si="8"/>
        <v>0</v>
      </c>
      <c r="BB457" s="28">
        <f t="shared" ca="1" si="9"/>
        <v>0</v>
      </c>
      <c r="BC457" s="29" t="str">
        <f t="shared" si="10"/>
        <v>YES</v>
      </c>
      <c r="BD457" s="10" t="str">
        <f t="shared" si="11"/>
        <v>YES</v>
      </c>
      <c r="BE457" s="29" t="str">
        <f t="shared" ca="1" si="12"/>
        <v>NO</v>
      </c>
      <c r="BF457" s="29" t="str">
        <f t="shared" ca="1" si="13"/>
        <v>YES</v>
      </c>
      <c r="BG457" s="29" t="str">
        <f t="shared" ca="1" si="14"/>
        <v>YES</v>
      </c>
      <c r="BH457" s="29" t="str">
        <f t="shared" ca="1" si="15"/>
        <v>YES</v>
      </c>
      <c r="BI457" s="10">
        <f t="shared" ca="1" si="16"/>
        <v>1</v>
      </c>
      <c r="BJ457" s="28">
        <f t="shared" si="17"/>
        <v>0</v>
      </c>
      <c r="BK457" s="30">
        <f t="shared" si="18"/>
        <v>0</v>
      </c>
      <c r="BL457" s="31">
        <f t="shared" ca="1" si="19"/>
        <v>-119.72328767123288</v>
      </c>
      <c r="BM457" s="28">
        <f t="shared" si="20"/>
        <v>0</v>
      </c>
      <c r="BN457" s="28">
        <f t="shared" si="21"/>
        <v>0</v>
      </c>
      <c r="BO457" s="30">
        <f t="shared" si="22"/>
        <v>0</v>
      </c>
      <c r="BP457" s="31">
        <f t="shared" ca="1" si="23"/>
        <v>-119.72328767123288</v>
      </c>
      <c r="BQ457" s="32">
        <f t="shared" ca="1" si="24"/>
        <v>119.72328767123288</v>
      </c>
      <c r="BR457" s="32"/>
    </row>
    <row r="458" spans="1:70" ht="12" customHeight="1" x14ac:dyDescent="0.25">
      <c r="A458" s="10">
        <f t="shared" si="25"/>
        <v>457</v>
      </c>
      <c r="B458" s="11"/>
      <c r="C458" s="12"/>
      <c r="D458" s="13"/>
      <c r="E458" s="13"/>
      <c r="F458" s="13"/>
      <c r="G458" s="14"/>
      <c r="H458" s="15"/>
      <c r="I458" s="27"/>
      <c r="J458" s="17"/>
      <c r="K458" s="17"/>
      <c r="L458" s="17"/>
      <c r="M458" s="17"/>
      <c r="N458" s="17"/>
      <c r="O458" s="17"/>
      <c r="P458" s="10" t="str">
        <f>VLOOKUP(J458,'Offence Database'!$A$7:$B$1360,2, )</f>
        <v>-</v>
      </c>
      <c r="Q458" s="10" t="str">
        <f>VLOOKUP(K458,'Offence Database'!$A$7:$B$1360,2, )</f>
        <v>-</v>
      </c>
      <c r="R458" s="10" t="str">
        <f>VLOOKUP(L458,'Offence Database'!$A$7:$B$1360,2, )</f>
        <v>-</v>
      </c>
      <c r="S458" s="10" t="str">
        <f>VLOOKUP(M458,'Offence Database'!$A$7:$B$1360,2, )</f>
        <v>-</v>
      </c>
      <c r="T458" s="10" t="str">
        <f>VLOOKUP(N458,'Offence Database'!$A$7:$B$1360,2, )</f>
        <v>-</v>
      </c>
      <c r="U458" s="10" t="str">
        <f>VLOOKUP(O458,'Offence Database'!$A$7:$B$1360,2, )</f>
        <v>-</v>
      </c>
      <c r="V458" s="10" t="str">
        <f>VLOOKUP(J458,'Offence Database'!$A$7:$C$1360,3, )</f>
        <v>-</v>
      </c>
      <c r="W458" s="10" t="str">
        <f>VLOOKUP(K458,'Offence Database'!$A$7:$C$1360,3, )</f>
        <v>-</v>
      </c>
      <c r="X458" s="10" t="str">
        <f>VLOOKUP(L458,'Offence Database'!$A$7:$C$1360,3, )</f>
        <v>-</v>
      </c>
      <c r="Y458" s="10" t="str">
        <f>VLOOKUP(M458,'Offence Database'!$A$7:$C$1360,3, )</f>
        <v>-</v>
      </c>
      <c r="Z458" s="10" t="str">
        <f>VLOOKUP(N458,'Offence Database'!$A$7:$C$1360,3, )</f>
        <v>-</v>
      </c>
      <c r="AA458" s="10" t="str">
        <f>VLOOKUP(O458,'Offence Database'!$A$7:$C$1360,3, )</f>
        <v>-</v>
      </c>
      <c r="AB458" s="10">
        <f t="shared" ref="AB458:AG458" si="936">IF(V458="Non-Bailable",$AB$1,$AC$1)</f>
        <v>0</v>
      </c>
      <c r="AC458" s="10">
        <f t="shared" si="936"/>
        <v>0</v>
      </c>
      <c r="AD458" s="10">
        <f t="shared" si="936"/>
        <v>0</v>
      </c>
      <c r="AE458" s="10">
        <f t="shared" si="936"/>
        <v>0</v>
      </c>
      <c r="AF458" s="10">
        <f t="shared" si="936"/>
        <v>0</v>
      </c>
      <c r="AG458" s="10">
        <f t="shared" si="936"/>
        <v>0</v>
      </c>
      <c r="AH458" s="10">
        <f t="shared" si="1"/>
        <v>0</v>
      </c>
      <c r="AI458" s="17" t="str">
        <f t="shared" si="2"/>
        <v>Bailable</v>
      </c>
      <c r="AJ458" s="10" t="str">
        <f>VLOOKUP(J458,'Offence Database'!$A$7:$D$1360,4, )</f>
        <v>-</v>
      </c>
      <c r="AK458" s="10" t="str">
        <f>VLOOKUP(K458,'Offence Database'!$A$7:$D$1360,4, )</f>
        <v>-</v>
      </c>
      <c r="AL458" s="10" t="str">
        <f>VLOOKUP(L458,'Offence Database'!$A$7:$D$1360,4, )</f>
        <v>-</v>
      </c>
      <c r="AM458" s="10" t="str">
        <f>VLOOKUP(M458,'Offence Database'!$A$7:$D$1360,4, )</f>
        <v>-</v>
      </c>
      <c r="AN458" s="10" t="str">
        <f>VLOOKUP(N458,'Offence Database'!$A$7:$D$1360,4, )</f>
        <v>-</v>
      </c>
      <c r="AO458" s="10" t="str">
        <f>VLOOKUP(O458,'Offence Database'!$A$7:$D$1360,4, )</f>
        <v>-</v>
      </c>
      <c r="AP458" s="10">
        <f t="shared" ref="AP458:AU458" si="937">IF(AJ458="Non-Compoundable",$AB$1,$AC$1)</f>
        <v>0</v>
      </c>
      <c r="AQ458" s="10">
        <f t="shared" si="937"/>
        <v>0</v>
      </c>
      <c r="AR458" s="10">
        <f t="shared" si="937"/>
        <v>0</v>
      </c>
      <c r="AS458" s="10">
        <f t="shared" si="937"/>
        <v>0</v>
      </c>
      <c r="AT458" s="10">
        <f t="shared" si="937"/>
        <v>0</v>
      </c>
      <c r="AU458" s="10">
        <f t="shared" si="937"/>
        <v>0</v>
      </c>
      <c r="AV458" s="10">
        <f t="shared" si="4"/>
        <v>0</v>
      </c>
      <c r="AW458" s="17" t="str">
        <f t="shared" si="5"/>
        <v>Compoundable</v>
      </c>
      <c r="AX458" s="24"/>
      <c r="AY458" s="26">
        <f t="shared" si="6"/>
        <v>2</v>
      </c>
      <c r="AZ458" s="27">
        <f t="shared" si="7"/>
        <v>60</v>
      </c>
      <c r="BA458" s="28">
        <f t="shared" si="8"/>
        <v>0</v>
      </c>
      <c r="BB458" s="28">
        <f t="shared" ca="1" si="9"/>
        <v>0</v>
      </c>
      <c r="BC458" s="29" t="str">
        <f t="shared" si="10"/>
        <v>YES</v>
      </c>
      <c r="BD458" s="10" t="str">
        <f t="shared" si="11"/>
        <v>YES</v>
      </c>
      <c r="BE458" s="29" t="str">
        <f t="shared" ca="1" si="12"/>
        <v>NO</v>
      </c>
      <c r="BF458" s="29" t="str">
        <f t="shared" ca="1" si="13"/>
        <v>YES</v>
      </c>
      <c r="BG458" s="29" t="str">
        <f t="shared" ca="1" si="14"/>
        <v>YES</v>
      </c>
      <c r="BH458" s="29" t="str">
        <f t="shared" ca="1" si="15"/>
        <v>YES</v>
      </c>
      <c r="BI458" s="10">
        <f t="shared" ca="1" si="16"/>
        <v>1</v>
      </c>
      <c r="BJ458" s="28">
        <f t="shared" si="17"/>
        <v>0</v>
      </c>
      <c r="BK458" s="30">
        <f t="shared" si="18"/>
        <v>0</v>
      </c>
      <c r="BL458" s="31">
        <f t="shared" ca="1" si="19"/>
        <v>-119.72328767123288</v>
      </c>
      <c r="BM458" s="28">
        <f t="shared" si="20"/>
        <v>0</v>
      </c>
      <c r="BN458" s="28">
        <f t="shared" si="21"/>
        <v>0</v>
      </c>
      <c r="BO458" s="30">
        <f t="shared" si="22"/>
        <v>0</v>
      </c>
      <c r="BP458" s="31">
        <f t="shared" ca="1" si="23"/>
        <v>-119.72328767123288</v>
      </c>
      <c r="BQ458" s="32">
        <f t="shared" ca="1" si="24"/>
        <v>119.72328767123288</v>
      </c>
      <c r="BR458" s="32"/>
    </row>
    <row r="459" spans="1:70" ht="12" customHeight="1" x14ac:dyDescent="0.25">
      <c r="A459" s="10">
        <f t="shared" si="25"/>
        <v>458</v>
      </c>
      <c r="B459" s="11"/>
      <c r="C459" s="12"/>
      <c r="D459" s="13"/>
      <c r="E459" s="13"/>
      <c r="F459" s="13"/>
      <c r="G459" s="14"/>
      <c r="H459" s="15"/>
      <c r="I459" s="27"/>
      <c r="J459" s="17"/>
      <c r="K459" s="17"/>
      <c r="L459" s="17"/>
      <c r="M459" s="17"/>
      <c r="N459" s="17"/>
      <c r="O459" s="17"/>
      <c r="P459" s="10" t="str">
        <f>VLOOKUP(J459,'Offence Database'!$A$7:$B$1360,2, )</f>
        <v>-</v>
      </c>
      <c r="Q459" s="10" t="str">
        <f>VLOOKUP(K459,'Offence Database'!$A$7:$B$1360,2, )</f>
        <v>-</v>
      </c>
      <c r="R459" s="10" t="str">
        <f>VLOOKUP(L459,'Offence Database'!$A$7:$B$1360,2, )</f>
        <v>-</v>
      </c>
      <c r="S459" s="10" t="str">
        <f>VLOOKUP(M459,'Offence Database'!$A$7:$B$1360,2, )</f>
        <v>-</v>
      </c>
      <c r="T459" s="10" t="str">
        <f>VLOOKUP(N459,'Offence Database'!$A$7:$B$1360,2, )</f>
        <v>-</v>
      </c>
      <c r="U459" s="10" t="str">
        <f>VLOOKUP(O459,'Offence Database'!$A$7:$B$1360,2, )</f>
        <v>-</v>
      </c>
      <c r="V459" s="10" t="str">
        <f>VLOOKUP(J459,'Offence Database'!$A$7:$C$1360,3, )</f>
        <v>-</v>
      </c>
      <c r="W459" s="10" t="str">
        <f>VLOOKUP(K459,'Offence Database'!$A$7:$C$1360,3, )</f>
        <v>-</v>
      </c>
      <c r="X459" s="10" t="str">
        <f>VLOOKUP(L459,'Offence Database'!$A$7:$C$1360,3, )</f>
        <v>-</v>
      </c>
      <c r="Y459" s="10" t="str">
        <f>VLOOKUP(M459,'Offence Database'!$A$7:$C$1360,3, )</f>
        <v>-</v>
      </c>
      <c r="Z459" s="10" t="str">
        <f>VLOOKUP(N459,'Offence Database'!$A$7:$C$1360,3, )</f>
        <v>-</v>
      </c>
      <c r="AA459" s="10" t="str">
        <f>VLOOKUP(O459,'Offence Database'!$A$7:$C$1360,3, )</f>
        <v>-</v>
      </c>
      <c r="AB459" s="10">
        <f t="shared" ref="AB459:AG459" si="938">IF(V459="Non-Bailable",$AB$1,$AC$1)</f>
        <v>0</v>
      </c>
      <c r="AC459" s="10">
        <f t="shared" si="938"/>
        <v>0</v>
      </c>
      <c r="AD459" s="10">
        <f t="shared" si="938"/>
        <v>0</v>
      </c>
      <c r="AE459" s="10">
        <f t="shared" si="938"/>
        <v>0</v>
      </c>
      <c r="AF459" s="10">
        <f t="shared" si="938"/>
        <v>0</v>
      </c>
      <c r="AG459" s="10">
        <f t="shared" si="938"/>
        <v>0</v>
      </c>
      <c r="AH459" s="10">
        <f t="shared" si="1"/>
        <v>0</v>
      </c>
      <c r="AI459" s="17" t="str">
        <f t="shared" si="2"/>
        <v>Bailable</v>
      </c>
      <c r="AJ459" s="10" t="str">
        <f>VLOOKUP(J459,'Offence Database'!$A$7:$D$1360,4, )</f>
        <v>-</v>
      </c>
      <c r="AK459" s="10" t="str">
        <f>VLOOKUP(K459,'Offence Database'!$A$7:$D$1360,4, )</f>
        <v>-</v>
      </c>
      <c r="AL459" s="10" t="str">
        <f>VLOOKUP(L459,'Offence Database'!$A$7:$D$1360,4, )</f>
        <v>-</v>
      </c>
      <c r="AM459" s="10" t="str">
        <f>VLOOKUP(M459,'Offence Database'!$A$7:$D$1360,4, )</f>
        <v>-</v>
      </c>
      <c r="AN459" s="10" t="str">
        <f>VLOOKUP(N459,'Offence Database'!$A$7:$D$1360,4, )</f>
        <v>-</v>
      </c>
      <c r="AO459" s="10" t="str">
        <f>VLOOKUP(O459,'Offence Database'!$A$7:$D$1360,4, )</f>
        <v>-</v>
      </c>
      <c r="AP459" s="10">
        <f t="shared" ref="AP459:AU459" si="939">IF(AJ459="Non-Compoundable",$AB$1,$AC$1)</f>
        <v>0</v>
      </c>
      <c r="AQ459" s="10">
        <f t="shared" si="939"/>
        <v>0</v>
      </c>
      <c r="AR459" s="10">
        <f t="shared" si="939"/>
        <v>0</v>
      </c>
      <c r="AS459" s="10">
        <f t="shared" si="939"/>
        <v>0</v>
      </c>
      <c r="AT459" s="10">
        <f t="shared" si="939"/>
        <v>0</v>
      </c>
      <c r="AU459" s="10">
        <f t="shared" si="939"/>
        <v>0</v>
      </c>
      <c r="AV459" s="10">
        <f t="shared" si="4"/>
        <v>0</v>
      </c>
      <c r="AW459" s="17" t="str">
        <f t="shared" si="5"/>
        <v>Compoundable</v>
      </c>
      <c r="AX459" s="24"/>
      <c r="AY459" s="26">
        <f t="shared" si="6"/>
        <v>2</v>
      </c>
      <c r="AZ459" s="27">
        <f t="shared" si="7"/>
        <v>60</v>
      </c>
      <c r="BA459" s="28">
        <f t="shared" si="8"/>
        <v>0</v>
      </c>
      <c r="BB459" s="28">
        <f t="shared" ca="1" si="9"/>
        <v>0</v>
      </c>
      <c r="BC459" s="29" t="str">
        <f t="shared" si="10"/>
        <v>YES</v>
      </c>
      <c r="BD459" s="10" t="str">
        <f t="shared" si="11"/>
        <v>YES</v>
      </c>
      <c r="BE459" s="29" t="str">
        <f t="shared" ca="1" si="12"/>
        <v>NO</v>
      </c>
      <c r="BF459" s="29" t="str">
        <f t="shared" ca="1" si="13"/>
        <v>YES</v>
      </c>
      <c r="BG459" s="29" t="str">
        <f t="shared" ca="1" si="14"/>
        <v>YES</v>
      </c>
      <c r="BH459" s="29" t="str">
        <f t="shared" ca="1" si="15"/>
        <v>YES</v>
      </c>
      <c r="BI459" s="10">
        <f t="shared" ca="1" si="16"/>
        <v>1</v>
      </c>
      <c r="BJ459" s="28">
        <f t="shared" si="17"/>
        <v>0</v>
      </c>
      <c r="BK459" s="30">
        <f t="shared" si="18"/>
        <v>0</v>
      </c>
      <c r="BL459" s="31">
        <f t="shared" ca="1" si="19"/>
        <v>-119.72328767123288</v>
      </c>
      <c r="BM459" s="28">
        <f t="shared" si="20"/>
        <v>0</v>
      </c>
      <c r="BN459" s="28">
        <f t="shared" si="21"/>
        <v>0</v>
      </c>
      <c r="BO459" s="30">
        <f t="shared" si="22"/>
        <v>0</v>
      </c>
      <c r="BP459" s="31">
        <f t="shared" ca="1" si="23"/>
        <v>-119.72328767123288</v>
      </c>
      <c r="BQ459" s="32">
        <f t="shared" ca="1" si="24"/>
        <v>119.72328767123288</v>
      </c>
      <c r="BR459" s="32"/>
    </row>
    <row r="460" spans="1:70" ht="12" customHeight="1" x14ac:dyDescent="0.25">
      <c r="A460" s="10">
        <f t="shared" si="25"/>
        <v>459</v>
      </c>
      <c r="B460" s="11"/>
      <c r="C460" s="12"/>
      <c r="D460" s="13"/>
      <c r="E460" s="13"/>
      <c r="F460" s="13"/>
      <c r="G460" s="14"/>
      <c r="H460" s="15"/>
      <c r="I460" s="27"/>
      <c r="J460" s="17"/>
      <c r="K460" s="17"/>
      <c r="L460" s="17"/>
      <c r="M460" s="17"/>
      <c r="N460" s="17"/>
      <c r="O460" s="17"/>
      <c r="P460" s="10" t="str">
        <f>VLOOKUP(J460,'Offence Database'!$A$7:$B$1360,2, )</f>
        <v>-</v>
      </c>
      <c r="Q460" s="10" t="str">
        <f>VLOOKUP(K460,'Offence Database'!$A$7:$B$1360,2, )</f>
        <v>-</v>
      </c>
      <c r="R460" s="10" t="str">
        <f>VLOOKUP(L460,'Offence Database'!$A$7:$B$1360,2, )</f>
        <v>-</v>
      </c>
      <c r="S460" s="10" t="str">
        <f>VLOOKUP(M460,'Offence Database'!$A$7:$B$1360,2, )</f>
        <v>-</v>
      </c>
      <c r="T460" s="10" t="str">
        <f>VLOOKUP(N460,'Offence Database'!$A$7:$B$1360,2, )</f>
        <v>-</v>
      </c>
      <c r="U460" s="10" t="str">
        <f>VLOOKUP(O460,'Offence Database'!$A$7:$B$1360,2, )</f>
        <v>-</v>
      </c>
      <c r="V460" s="10" t="str">
        <f>VLOOKUP(J460,'Offence Database'!$A$7:$C$1360,3, )</f>
        <v>-</v>
      </c>
      <c r="W460" s="10" t="str">
        <f>VLOOKUP(K460,'Offence Database'!$A$7:$C$1360,3, )</f>
        <v>-</v>
      </c>
      <c r="X460" s="10" t="str">
        <f>VLOOKUP(L460,'Offence Database'!$A$7:$C$1360,3, )</f>
        <v>-</v>
      </c>
      <c r="Y460" s="10" t="str">
        <f>VLOOKUP(M460,'Offence Database'!$A$7:$C$1360,3, )</f>
        <v>-</v>
      </c>
      <c r="Z460" s="10" t="str">
        <f>VLOOKUP(N460,'Offence Database'!$A$7:$C$1360,3, )</f>
        <v>-</v>
      </c>
      <c r="AA460" s="10" t="str">
        <f>VLOOKUP(O460,'Offence Database'!$A$7:$C$1360,3, )</f>
        <v>-</v>
      </c>
      <c r="AB460" s="10">
        <f t="shared" ref="AB460:AG460" si="940">IF(V460="Non-Bailable",$AB$1,$AC$1)</f>
        <v>0</v>
      </c>
      <c r="AC460" s="10">
        <f t="shared" si="940"/>
        <v>0</v>
      </c>
      <c r="AD460" s="10">
        <f t="shared" si="940"/>
        <v>0</v>
      </c>
      <c r="AE460" s="10">
        <f t="shared" si="940"/>
        <v>0</v>
      </c>
      <c r="AF460" s="10">
        <f t="shared" si="940"/>
        <v>0</v>
      </c>
      <c r="AG460" s="10">
        <f t="shared" si="940"/>
        <v>0</v>
      </c>
      <c r="AH460" s="10">
        <f t="shared" si="1"/>
        <v>0</v>
      </c>
      <c r="AI460" s="17" t="str">
        <f t="shared" si="2"/>
        <v>Bailable</v>
      </c>
      <c r="AJ460" s="10" t="str">
        <f>VLOOKUP(J460,'Offence Database'!$A$7:$D$1360,4, )</f>
        <v>-</v>
      </c>
      <c r="AK460" s="10" t="str">
        <f>VLOOKUP(K460,'Offence Database'!$A$7:$D$1360,4, )</f>
        <v>-</v>
      </c>
      <c r="AL460" s="10" t="str">
        <f>VLOOKUP(L460,'Offence Database'!$A$7:$D$1360,4, )</f>
        <v>-</v>
      </c>
      <c r="AM460" s="10" t="str">
        <f>VLOOKUP(M460,'Offence Database'!$A$7:$D$1360,4, )</f>
        <v>-</v>
      </c>
      <c r="AN460" s="10" t="str">
        <f>VLOOKUP(N460,'Offence Database'!$A$7:$D$1360,4, )</f>
        <v>-</v>
      </c>
      <c r="AO460" s="10" t="str">
        <f>VLOOKUP(O460,'Offence Database'!$A$7:$D$1360,4, )</f>
        <v>-</v>
      </c>
      <c r="AP460" s="10">
        <f t="shared" ref="AP460:AU460" si="941">IF(AJ460="Non-Compoundable",$AB$1,$AC$1)</f>
        <v>0</v>
      </c>
      <c r="AQ460" s="10">
        <f t="shared" si="941"/>
        <v>0</v>
      </c>
      <c r="AR460" s="10">
        <f t="shared" si="941"/>
        <v>0</v>
      </c>
      <c r="AS460" s="10">
        <f t="shared" si="941"/>
        <v>0</v>
      </c>
      <c r="AT460" s="10">
        <f t="shared" si="941"/>
        <v>0</v>
      </c>
      <c r="AU460" s="10">
        <f t="shared" si="941"/>
        <v>0</v>
      </c>
      <c r="AV460" s="10">
        <f t="shared" si="4"/>
        <v>0</v>
      </c>
      <c r="AW460" s="17" t="str">
        <f t="shared" si="5"/>
        <v>Compoundable</v>
      </c>
      <c r="AX460" s="24"/>
      <c r="AY460" s="26">
        <f t="shared" si="6"/>
        <v>2</v>
      </c>
      <c r="AZ460" s="27">
        <f t="shared" si="7"/>
        <v>60</v>
      </c>
      <c r="BA460" s="28">
        <f t="shared" si="8"/>
        <v>0</v>
      </c>
      <c r="BB460" s="28">
        <f t="shared" ca="1" si="9"/>
        <v>0</v>
      </c>
      <c r="BC460" s="29" t="str">
        <f t="shared" si="10"/>
        <v>YES</v>
      </c>
      <c r="BD460" s="10" t="str">
        <f t="shared" si="11"/>
        <v>YES</v>
      </c>
      <c r="BE460" s="29" t="str">
        <f t="shared" ca="1" si="12"/>
        <v>NO</v>
      </c>
      <c r="BF460" s="29" t="str">
        <f t="shared" ca="1" si="13"/>
        <v>YES</v>
      </c>
      <c r="BG460" s="29" t="str">
        <f t="shared" ca="1" si="14"/>
        <v>YES</v>
      </c>
      <c r="BH460" s="29" t="str">
        <f t="shared" ca="1" si="15"/>
        <v>YES</v>
      </c>
      <c r="BI460" s="10">
        <f t="shared" ca="1" si="16"/>
        <v>1</v>
      </c>
      <c r="BJ460" s="28">
        <f t="shared" si="17"/>
        <v>0</v>
      </c>
      <c r="BK460" s="30">
        <f t="shared" si="18"/>
        <v>0</v>
      </c>
      <c r="BL460" s="31">
        <f t="shared" ca="1" si="19"/>
        <v>-119.72328767123288</v>
      </c>
      <c r="BM460" s="28">
        <f t="shared" si="20"/>
        <v>0</v>
      </c>
      <c r="BN460" s="28">
        <f t="shared" si="21"/>
        <v>0</v>
      </c>
      <c r="BO460" s="30">
        <f t="shared" si="22"/>
        <v>0</v>
      </c>
      <c r="BP460" s="31">
        <f t="shared" ca="1" si="23"/>
        <v>-119.72328767123288</v>
      </c>
      <c r="BQ460" s="32">
        <f t="shared" ca="1" si="24"/>
        <v>119.72328767123288</v>
      </c>
      <c r="BR460" s="32"/>
    </row>
    <row r="461" spans="1:70" ht="12" customHeight="1" x14ac:dyDescent="0.25">
      <c r="A461" s="10">
        <f t="shared" si="25"/>
        <v>460</v>
      </c>
      <c r="B461" s="11"/>
      <c r="C461" s="12"/>
      <c r="D461" s="13"/>
      <c r="E461" s="13"/>
      <c r="F461" s="13"/>
      <c r="G461" s="14"/>
      <c r="H461" s="15"/>
      <c r="I461" s="27"/>
      <c r="J461" s="17"/>
      <c r="K461" s="17"/>
      <c r="L461" s="17"/>
      <c r="M461" s="17"/>
      <c r="N461" s="17"/>
      <c r="O461" s="17"/>
      <c r="P461" s="10" t="str">
        <f>VLOOKUP(J461,'Offence Database'!$A$7:$B$1360,2, )</f>
        <v>-</v>
      </c>
      <c r="Q461" s="10" t="str">
        <f>VLOOKUP(K461,'Offence Database'!$A$7:$B$1360,2, )</f>
        <v>-</v>
      </c>
      <c r="R461" s="10" t="str">
        <f>VLOOKUP(L461,'Offence Database'!$A$7:$B$1360,2, )</f>
        <v>-</v>
      </c>
      <c r="S461" s="10" t="str">
        <f>VLOOKUP(M461,'Offence Database'!$A$7:$B$1360,2, )</f>
        <v>-</v>
      </c>
      <c r="T461" s="10" t="str">
        <f>VLOOKUP(N461,'Offence Database'!$A$7:$B$1360,2, )</f>
        <v>-</v>
      </c>
      <c r="U461" s="10" t="str">
        <f>VLOOKUP(O461,'Offence Database'!$A$7:$B$1360,2, )</f>
        <v>-</v>
      </c>
      <c r="V461" s="10" t="str">
        <f>VLOOKUP(J461,'Offence Database'!$A$7:$C$1360,3, )</f>
        <v>-</v>
      </c>
      <c r="W461" s="10" t="str">
        <f>VLOOKUP(K461,'Offence Database'!$A$7:$C$1360,3, )</f>
        <v>-</v>
      </c>
      <c r="X461" s="10" t="str">
        <f>VLOOKUP(L461,'Offence Database'!$A$7:$C$1360,3, )</f>
        <v>-</v>
      </c>
      <c r="Y461" s="10" t="str">
        <f>VLOOKUP(M461,'Offence Database'!$A$7:$C$1360,3, )</f>
        <v>-</v>
      </c>
      <c r="Z461" s="10" t="str">
        <f>VLOOKUP(N461,'Offence Database'!$A$7:$C$1360,3, )</f>
        <v>-</v>
      </c>
      <c r="AA461" s="10" t="str">
        <f>VLOOKUP(O461,'Offence Database'!$A$7:$C$1360,3, )</f>
        <v>-</v>
      </c>
      <c r="AB461" s="10">
        <f t="shared" ref="AB461:AG461" si="942">IF(V461="Non-Bailable",$AB$1,$AC$1)</f>
        <v>0</v>
      </c>
      <c r="AC461" s="10">
        <f t="shared" si="942"/>
        <v>0</v>
      </c>
      <c r="AD461" s="10">
        <f t="shared" si="942"/>
        <v>0</v>
      </c>
      <c r="AE461" s="10">
        <f t="shared" si="942"/>
        <v>0</v>
      </c>
      <c r="AF461" s="10">
        <f t="shared" si="942"/>
        <v>0</v>
      </c>
      <c r="AG461" s="10">
        <f t="shared" si="942"/>
        <v>0</v>
      </c>
      <c r="AH461" s="10">
        <f t="shared" si="1"/>
        <v>0</v>
      </c>
      <c r="AI461" s="17" t="str">
        <f t="shared" si="2"/>
        <v>Bailable</v>
      </c>
      <c r="AJ461" s="10" t="str">
        <f>VLOOKUP(J461,'Offence Database'!$A$7:$D$1360,4, )</f>
        <v>-</v>
      </c>
      <c r="AK461" s="10" t="str">
        <f>VLOOKUP(K461,'Offence Database'!$A$7:$D$1360,4, )</f>
        <v>-</v>
      </c>
      <c r="AL461" s="10" t="str">
        <f>VLOOKUP(L461,'Offence Database'!$A$7:$D$1360,4, )</f>
        <v>-</v>
      </c>
      <c r="AM461" s="10" t="str">
        <f>VLOOKUP(M461,'Offence Database'!$A$7:$D$1360,4, )</f>
        <v>-</v>
      </c>
      <c r="AN461" s="10" t="str">
        <f>VLOOKUP(N461,'Offence Database'!$A$7:$D$1360,4, )</f>
        <v>-</v>
      </c>
      <c r="AO461" s="10" t="str">
        <f>VLOOKUP(O461,'Offence Database'!$A$7:$D$1360,4, )</f>
        <v>-</v>
      </c>
      <c r="AP461" s="10">
        <f t="shared" ref="AP461:AU461" si="943">IF(AJ461="Non-Compoundable",$AB$1,$AC$1)</f>
        <v>0</v>
      </c>
      <c r="AQ461" s="10">
        <f t="shared" si="943"/>
        <v>0</v>
      </c>
      <c r="AR461" s="10">
        <f t="shared" si="943"/>
        <v>0</v>
      </c>
      <c r="AS461" s="10">
        <f t="shared" si="943"/>
        <v>0</v>
      </c>
      <c r="AT461" s="10">
        <f t="shared" si="943"/>
        <v>0</v>
      </c>
      <c r="AU461" s="10">
        <f t="shared" si="943"/>
        <v>0</v>
      </c>
      <c r="AV461" s="10">
        <f t="shared" si="4"/>
        <v>0</v>
      </c>
      <c r="AW461" s="17" t="str">
        <f t="shared" si="5"/>
        <v>Compoundable</v>
      </c>
      <c r="AX461" s="24"/>
      <c r="AY461" s="26">
        <f t="shared" si="6"/>
        <v>2</v>
      </c>
      <c r="AZ461" s="27">
        <f t="shared" si="7"/>
        <v>60</v>
      </c>
      <c r="BA461" s="28">
        <f t="shared" si="8"/>
        <v>0</v>
      </c>
      <c r="BB461" s="28">
        <f t="shared" ca="1" si="9"/>
        <v>0</v>
      </c>
      <c r="BC461" s="29" t="str">
        <f t="shared" si="10"/>
        <v>YES</v>
      </c>
      <c r="BD461" s="10" t="str">
        <f t="shared" si="11"/>
        <v>YES</v>
      </c>
      <c r="BE461" s="29" t="str">
        <f t="shared" ca="1" si="12"/>
        <v>NO</v>
      </c>
      <c r="BF461" s="29" t="str">
        <f t="shared" ca="1" si="13"/>
        <v>YES</v>
      </c>
      <c r="BG461" s="29" t="str">
        <f t="shared" ca="1" si="14"/>
        <v>YES</v>
      </c>
      <c r="BH461" s="29" t="str">
        <f t="shared" ca="1" si="15"/>
        <v>YES</v>
      </c>
      <c r="BI461" s="10">
        <f t="shared" ca="1" si="16"/>
        <v>1</v>
      </c>
      <c r="BJ461" s="28">
        <f t="shared" si="17"/>
        <v>0</v>
      </c>
      <c r="BK461" s="30">
        <f t="shared" si="18"/>
        <v>0</v>
      </c>
      <c r="BL461" s="31">
        <f t="shared" ca="1" si="19"/>
        <v>-119.72328767123288</v>
      </c>
      <c r="BM461" s="28">
        <f t="shared" si="20"/>
        <v>0</v>
      </c>
      <c r="BN461" s="28">
        <f t="shared" si="21"/>
        <v>0</v>
      </c>
      <c r="BO461" s="30">
        <f t="shared" si="22"/>
        <v>0</v>
      </c>
      <c r="BP461" s="31">
        <f t="shared" ca="1" si="23"/>
        <v>-119.72328767123288</v>
      </c>
      <c r="BQ461" s="32">
        <f t="shared" ca="1" si="24"/>
        <v>119.72328767123288</v>
      </c>
      <c r="BR461" s="32"/>
    </row>
    <row r="462" spans="1:70" ht="12" customHeight="1" x14ac:dyDescent="0.25">
      <c r="A462" s="10">
        <f t="shared" si="25"/>
        <v>461</v>
      </c>
      <c r="B462" s="11"/>
      <c r="C462" s="12"/>
      <c r="D462" s="13"/>
      <c r="E462" s="13"/>
      <c r="F462" s="13"/>
      <c r="G462" s="14"/>
      <c r="H462" s="15"/>
      <c r="I462" s="27"/>
      <c r="J462" s="17"/>
      <c r="K462" s="17"/>
      <c r="L462" s="17"/>
      <c r="M462" s="17"/>
      <c r="N462" s="17"/>
      <c r="O462" s="17"/>
      <c r="P462" s="10" t="str">
        <f>VLOOKUP(J462,'Offence Database'!$A$7:$B$1360,2, )</f>
        <v>-</v>
      </c>
      <c r="Q462" s="10" t="str">
        <f>VLOOKUP(K462,'Offence Database'!$A$7:$B$1360,2, )</f>
        <v>-</v>
      </c>
      <c r="R462" s="10" t="str">
        <f>VLOOKUP(L462,'Offence Database'!$A$7:$B$1360,2, )</f>
        <v>-</v>
      </c>
      <c r="S462" s="10" t="str">
        <f>VLOOKUP(M462,'Offence Database'!$A$7:$B$1360,2, )</f>
        <v>-</v>
      </c>
      <c r="T462" s="10" t="str">
        <f>VLOOKUP(N462,'Offence Database'!$A$7:$B$1360,2, )</f>
        <v>-</v>
      </c>
      <c r="U462" s="10" t="str">
        <f>VLOOKUP(O462,'Offence Database'!$A$7:$B$1360,2, )</f>
        <v>-</v>
      </c>
      <c r="V462" s="10" t="str">
        <f>VLOOKUP(J462,'Offence Database'!$A$7:$C$1360,3, )</f>
        <v>-</v>
      </c>
      <c r="W462" s="10" t="str">
        <f>VLOOKUP(K462,'Offence Database'!$A$7:$C$1360,3, )</f>
        <v>-</v>
      </c>
      <c r="X462" s="10" t="str">
        <f>VLOOKUP(L462,'Offence Database'!$A$7:$C$1360,3, )</f>
        <v>-</v>
      </c>
      <c r="Y462" s="10" t="str">
        <f>VLOOKUP(M462,'Offence Database'!$A$7:$C$1360,3, )</f>
        <v>-</v>
      </c>
      <c r="Z462" s="10" t="str">
        <f>VLOOKUP(N462,'Offence Database'!$A$7:$C$1360,3, )</f>
        <v>-</v>
      </c>
      <c r="AA462" s="10" t="str">
        <f>VLOOKUP(O462,'Offence Database'!$A$7:$C$1360,3, )</f>
        <v>-</v>
      </c>
      <c r="AB462" s="10">
        <f t="shared" ref="AB462:AG462" si="944">IF(V462="Non-Bailable",$AB$1,$AC$1)</f>
        <v>0</v>
      </c>
      <c r="AC462" s="10">
        <f t="shared" si="944"/>
        <v>0</v>
      </c>
      <c r="AD462" s="10">
        <f t="shared" si="944"/>
        <v>0</v>
      </c>
      <c r="AE462" s="10">
        <f t="shared" si="944"/>
        <v>0</v>
      </c>
      <c r="AF462" s="10">
        <f t="shared" si="944"/>
        <v>0</v>
      </c>
      <c r="AG462" s="10">
        <f t="shared" si="944"/>
        <v>0</v>
      </c>
      <c r="AH462" s="10">
        <f t="shared" si="1"/>
        <v>0</v>
      </c>
      <c r="AI462" s="17" t="str">
        <f t="shared" si="2"/>
        <v>Bailable</v>
      </c>
      <c r="AJ462" s="10" t="str">
        <f>VLOOKUP(J462,'Offence Database'!$A$7:$D$1360,4, )</f>
        <v>-</v>
      </c>
      <c r="AK462" s="10" t="str">
        <f>VLOOKUP(K462,'Offence Database'!$A$7:$D$1360,4, )</f>
        <v>-</v>
      </c>
      <c r="AL462" s="10" t="str">
        <f>VLOOKUP(L462,'Offence Database'!$A$7:$D$1360,4, )</f>
        <v>-</v>
      </c>
      <c r="AM462" s="10" t="str">
        <f>VLOOKUP(M462,'Offence Database'!$A$7:$D$1360,4, )</f>
        <v>-</v>
      </c>
      <c r="AN462" s="10" t="str">
        <f>VLOOKUP(N462,'Offence Database'!$A$7:$D$1360,4, )</f>
        <v>-</v>
      </c>
      <c r="AO462" s="10" t="str">
        <f>VLOOKUP(O462,'Offence Database'!$A$7:$D$1360,4, )</f>
        <v>-</v>
      </c>
      <c r="AP462" s="10">
        <f t="shared" ref="AP462:AU462" si="945">IF(AJ462="Non-Compoundable",$AB$1,$AC$1)</f>
        <v>0</v>
      </c>
      <c r="AQ462" s="10">
        <f t="shared" si="945"/>
        <v>0</v>
      </c>
      <c r="AR462" s="10">
        <f t="shared" si="945"/>
        <v>0</v>
      </c>
      <c r="AS462" s="10">
        <f t="shared" si="945"/>
        <v>0</v>
      </c>
      <c r="AT462" s="10">
        <f t="shared" si="945"/>
        <v>0</v>
      </c>
      <c r="AU462" s="10">
        <f t="shared" si="945"/>
        <v>0</v>
      </c>
      <c r="AV462" s="10">
        <f t="shared" si="4"/>
        <v>0</v>
      </c>
      <c r="AW462" s="17" t="str">
        <f t="shared" si="5"/>
        <v>Compoundable</v>
      </c>
      <c r="AX462" s="24"/>
      <c r="AY462" s="26">
        <f t="shared" si="6"/>
        <v>2</v>
      </c>
      <c r="AZ462" s="27">
        <f t="shared" si="7"/>
        <v>60</v>
      </c>
      <c r="BA462" s="28">
        <f t="shared" si="8"/>
        <v>0</v>
      </c>
      <c r="BB462" s="28">
        <f t="shared" ca="1" si="9"/>
        <v>0</v>
      </c>
      <c r="BC462" s="29" t="str">
        <f t="shared" si="10"/>
        <v>YES</v>
      </c>
      <c r="BD462" s="10" t="str">
        <f t="shared" si="11"/>
        <v>YES</v>
      </c>
      <c r="BE462" s="29" t="str">
        <f t="shared" ca="1" si="12"/>
        <v>NO</v>
      </c>
      <c r="BF462" s="29" t="str">
        <f t="shared" ca="1" si="13"/>
        <v>YES</v>
      </c>
      <c r="BG462" s="29" t="str">
        <f t="shared" ca="1" si="14"/>
        <v>YES</v>
      </c>
      <c r="BH462" s="29" t="str">
        <f t="shared" ca="1" si="15"/>
        <v>YES</v>
      </c>
      <c r="BI462" s="10">
        <f t="shared" ca="1" si="16"/>
        <v>1</v>
      </c>
      <c r="BJ462" s="28">
        <f t="shared" si="17"/>
        <v>0</v>
      </c>
      <c r="BK462" s="30">
        <f t="shared" si="18"/>
        <v>0</v>
      </c>
      <c r="BL462" s="31">
        <f t="shared" ca="1" si="19"/>
        <v>-119.72328767123288</v>
      </c>
      <c r="BM462" s="28">
        <f t="shared" si="20"/>
        <v>0</v>
      </c>
      <c r="BN462" s="28">
        <f t="shared" si="21"/>
        <v>0</v>
      </c>
      <c r="BO462" s="30">
        <f t="shared" si="22"/>
        <v>0</v>
      </c>
      <c r="BP462" s="31">
        <f t="shared" ca="1" si="23"/>
        <v>-119.72328767123288</v>
      </c>
      <c r="BQ462" s="32">
        <f t="shared" ca="1" si="24"/>
        <v>119.72328767123288</v>
      </c>
      <c r="BR462" s="32"/>
    </row>
    <row r="463" spans="1:70" ht="12" customHeight="1" x14ac:dyDescent="0.25">
      <c r="A463" s="10">
        <f t="shared" si="25"/>
        <v>462</v>
      </c>
      <c r="B463" s="11"/>
      <c r="C463" s="12"/>
      <c r="D463" s="13"/>
      <c r="E463" s="13"/>
      <c r="F463" s="13"/>
      <c r="G463" s="14"/>
      <c r="H463" s="15"/>
      <c r="I463" s="27"/>
      <c r="J463" s="17"/>
      <c r="K463" s="17"/>
      <c r="L463" s="17"/>
      <c r="M463" s="17"/>
      <c r="N463" s="17"/>
      <c r="O463" s="17"/>
      <c r="P463" s="10" t="str">
        <f>VLOOKUP(J463,'Offence Database'!$A$7:$B$1360,2, )</f>
        <v>-</v>
      </c>
      <c r="Q463" s="10" t="str">
        <f>VLOOKUP(K463,'Offence Database'!$A$7:$B$1360,2, )</f>
        <v>-</v>
      </c>
      <c r="R463" s="10" t="str">
        <f>VLOOKUP(L463,'Offence Database'!$A$7:$B$1360,2, )</f>
        <v>-</v>
      </c>
      <c r="S463" s="10" t="str">
        <f>VLOOKUP(M463,'Offence Database'!$A$7:$B$1360,2, )</f>
        <v>-</v>
      </c>
      <c r="T463" s="10" t="str">
        <f>VLOOKUP(N463,'Offence Database'!$A$7:$B$1360,2, )</f>
        <v>-</v>
      </c>
      <c r="U463" s="10" t="str">
        <f>VLOOKUP(O463,'Offence Database'!$A$7:$B$1360,2, )</f>
        <v>-</v>
      </c>
      <c r="V463" s="10" t="str">
        <f>VLOOKUP(J463,'Offence Database'!$A$7:$C$1360,3, )</f>
        <v>-</v>
      </c>
      <c r="W463" s="10" t="str">
        <f>VLOOKUP(K463,'Offence Database'!$A$7:$C$1360,3, )</f>
        <v>-</v>
      </c>
      <c r="X463" s="10" t="str">
        <f>VLOOKUP(L463,'Offence Database'!$A$7:$C$1360,3, )</f>
        <v>-</v>
      </c>
      <c r="Y463" s="10" t="str">
        <f>VLOOKUP(M463,'Offence Database'!$A$7:$C$1360,3, )</f>
        <v>-</v>
      </c>
      <c r="Z463" s="10" t="str">
        <f>VLOOKUP(N463,'Offence Database'!$A$7:$C$1360,3, )</f>
        <v>-</v>
      </c>
      <c r="AA463" s="10" t="str">
        <f>VLOOKUP(O463,'Offence Database'!$A$7:$C$1360,3, )</f>
        <v>-</v>
      </c>
      <c r="AB463" s="10">
        <f t="shared" ref="AB463:AG463" si="946">IF(V463="Non-Bailable",$AB$1,$AC$1)</f>
        <v>0</v>
      </c>
      <c r="AC463" s="10">
        <f t="shared" si="946"/>
        <v>0</v>
      </c>
      <c r="AD463" s="10">
        <f t="shared" si="946"/>
        <v>0</v>
      </c>
      <c r="AE463" s="10">
        <f t="shared" si="946"/>
        <v>0</v>
      </c>
      <c r="AF463" s="10">
        <f t="shared" si="946"/>
        <v>0</v>
      </c>
      <c r="AG463" s="10">
        <f t="shared" si="946"/>
        <v>0</v>
      </c>
      <c r="AH463" s="10">
        <f t="shared" si="1"/>
        <v>0</v>
      </c>
      <c r="AI463" s="17" t="str">
        <f t="shared" si="2"/>
        <v>Bailable</v>
      </c>
      <c r="AJ463" s="10" t="str">
        <f>VLOOKUP(J463,'Offence Database'!$A$7:$D$1360,4, )</f>
        <v>-</v>
      </c>
      <c r="AK463" s="10" t="str">
        <f>VLOOKUP(K463,'Offence Database'!$A$7:$D$1360,4, )</f>
        <v>-</v>
      </c>
      <c r="AL463" s="10" t="str">
        <f>VLOOKUP(L463,'Offence Database'!$A$7:$D$1360,4, )</f>
        <v>-</v>
      </c>
      <c r="AM463" s="10" t="str">
        <f>VLOOKUP(M463,'Offence Database'!$A$7:$D$1360,4, )</f>
        <v>-</v>
      </c>
      <c r="AN463" s="10" t="str">
        <f>VLOOKUP(N463,'Offence Database'!$A$7:$D$1360,4, )</f>
        <v>-</v>
      </c>
      <c r="AO463" s="10" t="str">
        <f>VLOOKUP(O463,'Offence Database'!$A$7:$D$1360,4, )</f>
        <v>-</v>
      </c>
      <c r="AP463" s="10">
        <f t="shared" ref="AP463:AU463" si="947">IF(AJ463="Non-Compoundable",$AB$1,$AC$1)</f>
        <v>0</v>
      </c>
      <c r="AQ463" s="10">
        <f t="shared" si="947"/>
        <v>0</v>
      </c>
      <c r="AR463" s="10">
        <f t="shared" si="947"/>
        <v>0</v>
      </c>
      <c r="AS463" s="10">
        <f t="shared" si="947"/>
        <v>0</v>
      </c>
      <c r="AT463" s="10">
        <f t="shared" si="947"/>
        <v>0</v>
      </c>
      <c r="AU463" s="10">
        <f t="shared" si="947"/>
        <v>0</v>
      </c>
      <c r="AV463" s="10">
        <f t="shared" si="4"/>
        <v>0</v>
      </c>
      <c r="AW463" s="17" t="str">
        <f t="shared" si="5"/>
        <v>Compoundable</v>
      </c>
      <c r="AX463" s="24"/>
      <c r="AY463" s="26">
        <f t="shared" si="6"/>
        <v>2</v>
      </c>
      <c r="AZ463" s="27">
        <f t="shared" si="7"/>
        <v>60</v>
      </c>
      <c r="BA463" s="28">
        <f t="shared" si="8"/>
        <v>0</v>
      </c>
      <c r="BB463" s="28">
        <f t="shared" ca="1" si="9"/>
        <v>0</v>
      </c>
      <c r="BC463" s="29" t="str">
        <f t="shared" si="10"/>
        <v>YES</v>
      </c>
      <c r="BD463" s="10" t="str">
        <f t="shared" si="11"/>
        <v>YES</v>
      </c>
      <c r="BE463" s="29" t="str">
        <f t="shared" ca="1" si="12"/>
        <v>NO</v>
      </c>
      <c r="BF463" s="29" t="str">
        <f t="shared" ca="1" si="13"/>
        <v>YES</v>
      </c>
      <c r="BG463" s="29" t="str">
        <f t="shared" ca="1" si="14"/>
        <v>YES</v>
      </c>
      <c r="BH463" s="29" t="str">
        <f t="shared" ca="1" si="15"/>
        <v>YES</v>
      </c>
      <c r="BI463" s="10">
        <f t="shared" ca="1" si="16"/>
        <v>1</v>
      </c>
      <c r="BJ463" s="28">
        <f t="shared" si="17"/>
        <v>0</v>
      </c>
      <c r="BK463" s="30">
        <f t="shared" si="18"/>
        <v>0</v>
      </c>
      <c r="BL463" s="31">
        <f t="shared" ca="1" si="19"/>
        <v>-119.72328767123288</v>
      </c>
      <c r="BM463" s="28">
        <f t="shared" si="20"/>
        <v>0</v>
      </c>
      <c r="BN463" s="28">
        <f t="shared" si="21"/>
        <v>0</v>
      </c>
      <c r="BO463" s="30">
        <f t="shared" si="22"/>
        <v>0</v>
      </c>
      <c r="BP463" s="31">
        <f t="shared" ca="1" si="23"/>
        <v>-119.72328767123288</v>
      </c>
      <c r="BQ463" s="32">
        <f t="shared" ca="1" si="24"/>
        <v>119.72328767123288</v>
      </c>
      <c r="BR463" s="32"/>
    </row>
    <row r="464" spans="1:70" ht="12" customHeight="1" x14ac:dyDescent="0.25">
      <c r="A464" s="10">
        <f t="shared" si="25"/>
        <v>463</v>
      </c>
      <c r="B464" s="11"/>
      <c r="C464" s="12"/>
      <c r="D464" s="13"/>
      <c r="E464" s="13"/>
      <c r="F464" s="13"/>
      <c r="G464" s="14"/>
      <c r="H464" s="15"/>
      <c r="I464" s="27"/>
      <c r="J464" s="17"/>
      <c r="K464" s="17"/>
      <c r="L464" s="17"/>
      <c r="M464" s="17"/>
      <c r="N464" s="17"/>
      <c r="O464" s="17"/>
      <c r="P464" s="10" t="str">
        <f>VLOOKUP(J464,'Offence Database'!$A$7:$B$1360,2, )</f>
        <v>-</v>
      </c>
      <c r="Q464" s="10" t="str">
        <f>VLOOKUP(K464,'Offence Database'!$A$7:$B$1360,2, )</f>
        <v>-</v>
      </c>
      <c r="R464" s="10" t="str">
        <f>VLOOKUP(L464,'Offence Database'!$A$7:$B$1360,2, )</f>
        <v>-</v>
      </c>
      <c r="S464" s="10" t="str">
        <f>VLOOKUP(M464,'Offence Database'!$A$7:$B$1360,2, )</f>
        <v>-</v>
      </c>
      <c r="T464" s="10" t="str">
        <f>VLOOKUP(N464,'Offence Database'!$A$7:$B$1360,2, )</f>
        <v>-</v>
      </c>
      <c r="U464" s="10" t="str">
        <f>VLOOKUP(O464,'Offence Database'!$A$7:$B$1360,2, )</f>
        <v>-</v>
      </c>
      <c r="V464" s="10" t="str">
        <f>VLOOKUP(J464,'Offence Database'!$A$7:$C$1360,3, )</f>
        <v>-</v>
      </c>
      <c r="W464" s="10" t="str">
        <f>VLOOKUP(K464,'Offence Database'!$A$7:$C$1360,3, )</f>
        <v>-</v>
      </c>
      <c r="X464" s="10" t="str">
        <f>VLOOKUP(L464,'Offence Database'!$A$7:$C$1360,3, )</f>
        <v>-</v>
      </c>
      <c r="Y464" s="10" t="str">
        <f>VLOOKUP(M464,'Offence Database'!$A$7:$C$1360,3, )</f>
        <v>-</v>
      </c>
      <c r="Z464" s="10" t="str">
        <f>VLOOKUP(N464,'Offence Database'!$A$7:$C$1360,3, )</f>
        <v>-</v>
      </c>
      <c r="AA464" s="10" t="str">
        <f>VLOOKUP(O464,'Offence Database'!$A$7:$C$1360,3, )</f>
        <v>-</v>
      </c>
      <c r="AB464" s="10">
        <f t="shared" ref="AB464:AG464" si="948">IF(V464="Non-Bailable",$AB$1,$AC$1)</f>
        <v>0</v>
      </c>
      <c r="AC464" s="10">
        <f t="shared" si="948"/>
        <v>0</v>
      </c>
      <c r="AD464" s="10">
        <f t="shared" si="948"/>
        <v>0</v>
      </c>
      <c r="AE464" s="10">
        <f t="shared" si="948"/>
        <v>0</v>
      </c>
      <c r="AF464" s="10">
        <f t="shared" si="948"/>
        <v>0</v>
      </c>
      <c r="AG464" s="10">
        <f t="shared" si="948"/>
        <v>0</v>
      </c>
      <c r="AH464" s="10">
        <f t="shared" si="1"/>
        <v>0</v>
      </c>
      <c r="AI464" s="17" t="str">
        <f t="shared" si="2"/>
        <v>Bailable</v>
      </c>
      <c r="AJ464" s="10" t="str">
        <f>VLOOKUP(J464,'Offence Database'!$A$7:$D$1360,4, )</f>
        <v>-</v>
      </c>
      <c r="AK464" s="10" t="str">
        <f>VLOOKUP(K464,'Offence Database'!$A$7:$D$1360,4, )</f>
        <v>-</v>
      </c>
      <c r="AL464" s="10" t="str">
        <f>VLOOKUP(L464,'Offence Database'!$A$7:$D$1360,4, )</f>
        <v>-</v>
      </c>
      <c r="AM464" s="10" t="str">
        <f>VLOOKUP(M464,'Offence Database'!$A$7:$D$1360,4, )</f>
        <v>-</v>
      </c>
      <c r="AN464" s="10" t="str">
        <f>VLOOKUP(N464,'Offence Database'!$A$7:$D$1360,4, )</f>
        <v>-</v>
      </c>
      <c r="AO464" s="10" t="str">
        <f>VLOOKUP(O464,'Offence Database'!$A$7:$D$1360,4, )</f>
        <v>-</v>
      </c>
      <c r="AP464" s="10">
        <f t="shared" ref="AP464:AU464" si="949">IF(AJ464="Non-Compoundable",$AB$1,$AC$1)</f>
        <v>0</v>
      </c>
      <c r="AQ464" s="10">
        <f t="shared" si="949"/>
        <v>0</v>
      </c>
      <c r="AR464" s="10">
        <f t="shared" si="949"/>
        <v>0</v>
      </c>
      <c r="AS464" s="10">
        <f t="shared" si="949"/>
        <v>0</v>
      </c>
      <c r="AT464" s="10">
        <f t="shared" si="949"/>
        <v>0</v>
      </c>
      <c r="AU464" s="10">
        <f t="shared" si="949"/>
        <v>0</v>
      </c>
      <c r="AV464" s="10">
        <f t="shared" si="4"/>
        <v>0</v>
      </c>
      <c r="AW464" s="17" t="str">
        <f t="shared" si="5"/>
        <v>Compoundable</v>
      </c>
      <c r="AX464" s="24"/>
      <c r="AY464" s="26">
        <f t="shared" si="6"/>
        <v>2</v>
      </c>
      <c r="AZ464" s="27">
        <f t="shared" si="7"/>
        <v>60</v>
      </c>
      <c r="BA464" s="28">
        <f t="shared" si="8"/>
        <v>0</v>
      </c>
      <c r="BB464" s="28">
        <f t="shared" ca="1" si="9"/>
        <v>0</v>
      </c>
      <c r="BC464" s="29" t="str">
        <f t="shared" si="10"/>
        <v>YES</v>
      </c>
      <c r="BD464" s="10" t="str">
        <f t="shared" si="11"/>
        <v>YES</v>
      </c>
      <c r="BE464" s="29" t="str">
        <f t="shared" ca="1" si="12"/>
        <v>NO</v>
      </c>
      <c r="BF464" s="29" t="str">
        <f t="shared" ca="1" si="13"/>
        <v>YES</v>
      </c>
      <c r="BG464" s="29" t="str">
        <f t="shared" ca="1" si="14"/>
        <v>YES</v>
      </c>
      <c r="BH464" s="29" t="str">
        <f t="shared" ca="1" si="15"/>
        <v>YES</v>
      </c>
      <c r="BI464" s="10">
        <f t="shared" ca="1" si="16"/>
        <v>1</v>
      </c>
      <c r="BJ464" s="28">
        <f t="shared" si="17"/>
        <v>0</v>
      </c>
      <c r="BK464" s="30">
        <f t="shared" si="18"/>
        <v>0</v>
      </c>
      <c r="BL464" s="31">
        <f t="shared" ca="1" si="19"/>
        <v>-119.72328767123288</v>
      </c>
      <c r="BM464" s="28">
        <f t="shared" si="20"/>
        <v>0</v>
      </c>
      <c r="BN464" s="28">
        <f t="shared" si="21"/>
        <v>0</v>
      </c>
      <c r="BO464" s="30">
        <f t="shared" si="22"/>
        <v>0</v>
      </c>
      <c r="BP464" s="31">
        <f t="shared" ca="1" si="23"/>
        <v>-119.72328767123288</v>
      </c>
      <c r="BQ464" s="32">
        <f t="shared" ca="1" si="24"/>
        <v>119.72328767123288</v>
      </c>
      <c r="BR464" s="32"/>
    </row>
    <row r="465" spans="1:70" ht="12" customHeight="1" x14ac:dyDescent="0.25">
      <c r="A465" s="10">
        <f t="shared" si="25"/>
        <v>464</v>
      </c>
      <c r="B465" s="11"/>
      <c r="C465" s="12"/>
      <c r="D465" s="13"/>
      <c r="E465" s="13"/>
      <c r="F465" s="13"/>
      <c r="G465" s="14"/>
      <c r="H465" s="15"/>
      <c r="I465" s="27"/>
      <c r="J465" s="17"/>
      <c r="K465" s="17"/>
      <c r="L465" s="17"/>
      <c r="M465" s="17"/>
      <c r="N465" s="17"/>
      <c r="O465" s="17"/>
      <c r="P465" s="10" t="str">
        <f>VLOOKUP(J465,'Offence Database'!$A$7:$B$1360,2, )</f>
        <v>-</v>
      </c>
      <c r="Q465" s="10" t="str">
        <f>VLOOKUP(K465,'Offence Database'!$A$7:$B$1360,2, )</f>
        <v>-</v>
      </c>
      <c r="R465" s="10" t="str">
        <f>VLOOKUP(L465,'Offence Database'!$A$7:$B$1360,2, )</f>
        <v>-</v>
      </c>
      <c r="S465" s="10" t="str">
        <f>VLOOKUP(M465,'Offence Database'!$A$7:$B$1360,2, )</f>
        <v>-</v>
      </c>
      <c r="T465" s="10" t="str">
        <f>VLOOKUP(N465,'Offence Database'!$A$7:$B$1360,2, )</f>
        <v>-</v>
      </c>
      <c r="U465" s="10" t="str">
        <f>VLOOKUP(O465,'Offence Database'!$A$7:$B$1360,2, )</f>
        <v>-</v>
      </c>
      <c r="V465" s="10" t="str">
        <f>VLOOKUP(J465,'Offence Database'!$A$7:$C$1360,3, )</f>
        <v>-</v>
      </c>
      <c r="W465" s="10" t="str">
        <f>VLOOKUP(K465,'Offence Database'!$A$7:$C$1360,3, )</f>
        <v>-</v>
      </c>
      <c r="X465" s="10" t="str">
        <f>VLOOKUP(L465,'Offence Database'!$A$7:$C$1360,3, )</f>
        <v>-</v>
      </c>
      <c r="Y465" s="10" t="str">
        <f>VLOOKUP(M465,'Offence Database'!$A$7:$C$1360,3, )</f>
        <v>-</v>
      </c>
      <c r="Z465" s="10" t="str">
        <f>VLOOKUP(N465,'Offence Database'!$A$7:$C$1360,3, )</f>
        <v>-</v>
      </c>
      <c r="AA465" s="10" t="str">
        <f>VLOOKUP(O465,'Offence Database'!$A$7:$C$1360,3, )</f>
        <v>-</v>
      </c>
      <c r="AB465" s="10">
        <f t="shared" ref="AB465:AG465" si="950">IF(V465="Non-Bailable",$AB$1,$AC$1)</f>
        <v>0</v>
      </c>
      <c r="AC465" s="10">
        <f t="shared" si="950"/>
        <v>0</v>
      </c>
      <c r="AD465" s="10">
        <f t="shared" si="950"/>
        <v>0</v>
      </c>
      <c r="AE465" s="10">
        <f t="shared" si="950"/>
        <v>0</v>
      </c>
      <c r="AF465" s="10">
        <f t="shared" si="950"/>
        <v>0</v>
      </c>
      <c r="AG465" s="10">
        <f t="shared" si="950"/>
        <v>0</v>
      </c>
      <c r="AH465" s="10">
        <f t="shared" si="1"/>
        <v>0</v>
      </c>
      <c r="AI465" s="17" t="str">
        <f t="shared" si="2"/>
        <v>Bailable</v>
      </c>
      <c r="AJ465" s="10" t="str">
        <f>VLOOKUP(J465,'Offence Database'!$A$7:$D$1360,4, )</f>
        <v>-</v>
      </c>
      <c r="AK465" s="10" t="str">
        <f>VLOOKUP(K465,'Offence Database'!$A$7:$D$1360,4, )</f>
        <v>-</v>
      </c>
      <c r="AL465" s="10" t="str">
        <f>VLOOKUP(L465,'Offence Database'!$A$7:$D$1360,4, )</f>
        <v>-</v>
      </c>
      <c r="AM465" s="10" t="str">
        <f>VLOOKUP(M465,'Offence Database'!$A$7:$D$1360,4, )</f>
        <v>-</v>
      </c>
      <c r="AN465" s="10" t="str">
        <f>VLOOKUP(N465,'Offence Database'!$A$7:$D$1360,4, )</f>
        <v>-</v>
      </c>
      <c r="AO465" s="10" t="str">
        <f>VLOOKUP(O465,'Offence Database'!$A$7:$D$1360,4, )</f>
        <v>-</v>
      </c>
      <c r="AP465" s="10">
        <f t="shared" ref="AP465:AU465" si="951">IF(AJ465="Non-Compoundable",$AB$1,$AC$1)</f>
        <v>0</v>
      </c>
      <c r="AQ465" s="10">
        <f t="shared" si="951"/>
        <v>0</v>
      </c>
      <c r="AR465" s="10">
        <f t="shared" si="951"/>
        <v>0</v>
      </c>
      <c r="AS465" s="10">
        <f t="shared" si="951"/>
        <v>0</v>
      </c>
      <c r="AT465" s="10">
        <f t="shared" si="951"/>
        <v>0</v>
      </c>
      <c r="AU465" s="10">
        <f t="shared" si="951"/>
        <v>0</v>
      </c>
      <c r="AV465" s="10">
        <f t="shared" si="4"/>
        <v>0</v>
      </c>
      <c r="AW465" s="17" t="str">
        <f t="shared" si="5"/>
        <v>Compoundable</v>
      </c>
      <c r="AX465" s="24"/>
      <c r="AY465" s="26">
        <f t="shared" si="6"/>
        <v>2</v>
      </c>
      <c r="AZ465" s="27">
        <f t="shared" si="7"/>
        <v>60</v>
      </c>
      <c r="BA465" s="28">
        <f t="shared" si="8"/>
        <v>0</v>
      </c>
      <c r="BB465" s="28">
        <f t="shared" ca="1" si="9"/>
        <v>0</v>
      </c>
      <c r="BC465" s="29" t="str">
        <f t="shared" si="10"/>
        <v>YES</v>
      </c>
      <c r="BD465" s="10" t="str">
        <f t="shared" si="11"/>
        <v>YES</v>
      </c>
      <c r="BE465" s="29" t="str">
        <f t="shared" ca="1" si="12"/>
        <v>NO</v>
      </c>
      <c r="BF465" s="29" t="str">
        <f t="shared" ca="1" si="13"/>
        <v>YES</v>
      </c>
      <c r="BG465" s="29" t="str">
        <f t="shared" ca="1" si="14"/>
        <v>YES</v>
      </c>
      <c r="BH465" s="29" t="str">
        <f t="shared" ca="1" si="15"/>
        <v>YES</v>
      </c>
      <c r="BI465" s="10">
        <f t="shared" ca="1" si="16"/>
        <v>1</v>
      </c>
      <c r="BJ465" s="28">
        <f t="shared" si="17"/>
        <v>0</v>
      </c>
      <c r="BK465" s="30">
        <f t="shared" si="18"/>
        <v>0</v>
      </c>
      <c r="BL465" s="31">
        <f t="shared" ca="1" si="19"/>
        <v>-119.72328767123288</v>
      </c>
      <c r="BM465" s="28">
        <f t="shared" si="20"/>
        <v>0</v>
      </c>
      <c r="BN465" s="28">
        <f t="shared" si="21"/>
        <v>0</v>
      </c>
      <c r="BO465" s="30">
        <f t="shared" si="22"/>
        <v>0</v>
      </c>
      <c r="BP465" s="31">
        <f t="shared" ca="1" si="23"/>
        <v>-119.72328767123288</v>
      </c>
      <c r="BQ465" s="32">
        <f t="shared" ca="1" si="24"/>
        <v>119.72328767123288</v>
      </c>
      <c r="BR465" s="32"/>
    </row>
    <row r="466" spans="1:70" ht="12" customHeight="1" x14ac:dyDescent="0.25">
      <c r="A466" s="10">
        <f t="shared" si="25"/>
        <v>465</v>
      </c>
      <c r="B466" s="11"/>
      <c r="C466" s="12"/>
      <c r="D466" s="13"/>
      <c r="E466" s="13"/>
      <c r="F466" s="13"/>
      <c r="G466" s="14"/>
      <c r="H466" s="15"/>
      <c r="I466" s="27"/>
      <c r="J466" s="17"/>
      <c r="K466" s="17"/>
      <c r="L466" s="17"/>
      <c r="M466" s="17"/>
      <c r="N466" s="17"/>
      <c r="O466" s="17"/>
      <c r="P466" s="10" t="str">
        <f>VLOOKUP(J466,'Offence Database'!$A$7:$B$1360,2, )</f>
        <v>-</v>
      </c>
      <c r="Q466" s="10" t="str">
        <f>VLOOKUP(K466,'Offence Database'!$A$7:$B$1360,2, )</f>
        <v>-</v>
      </c>
      <c r="R466" s="10" t="str">
        <f>VLOOKUP(L466,'Offence Database'!$A$7:$B$1360,2, )</f>
        <v>-</v>
      </c>
      <c r="S466" s="10" t="str">
        <f>VLOOKUP(M466,'Offence Database'!$A$7:$B$1360,2, )</f>
        <v>-</v>
      </c>
      <c r="T466" s="10" t="str">
        <f>VLOOKUP(N466,'Offence Database'!$A$7:$B$1360,2, )</f>
        <v>-</v>
      </c>
      <c r="U466" s="10" t="str">
        <f>VLOOKUP(O466,'Offence Database'!$A$7:$B$1360,2, )</f>
        <v>-</v>
      </c>
      <c r="V466" s="10" t="str">
        <f>VLOOKUP(J466,'Offence Database'!$A$7:$C$1360,3, )</f>
        <v>-</v>
      </c>
      <c r="W466" s="10" t="str">
        <f>VLOOKUP(K466,'Offence Database'!$A$7:$C$1360,3, )</f>
        <v>-</v>
      </c>
      <c r="X466" s="10" t="str">
        <f>VLOOKUP(L466,'Offence Database'!$A$7:$C$1360,3, )</f>
        <v>-</v>
      </c>
      <c r="Y466" s="10" t="str">
        <f>VLOOKUP(M466,'Offence Database'!$A$7:$C$1360,3, )</f>
        <v>-</v>
      </c>
      <c r="Z466" s="10" t="str">
        <f>VLOOKUP(N466,'Offence Database'!$A$7:$C$1360,3, )</f>
        <v>-</v>
      </c>
      <c r="AA466" s="10" t="str">
        <f>VLOOKUP(O466,'Offence Database'!$A$7:$C$1360,3, )</f>
        <v>-</v>
      </c>
      <c r="AB466" s="10">
        <f t="shared" ref="AB466:AG466" si="952">IF(V466="Non-Bailable",$AB$1,$AC$1)</f>
        <v>0</v>
      </c>
      <c r="AC466" s="10">
        <f t="shared" si="952"/>
        <v>0</v>
      </c>
      <c r="AD466" s="10">
        <f t="shared" si="952"/>
        <v>0</v>
      </c>
      <c r="AE466" s="10">
        <f t="shared" si="952"/>
        <v>0</v>
      </c>
      <c r="AF466" s="10">
        <f t="shared" si="952"/>
        <v>0</v>
      </c>
      <c r="AG466" s="10">
        <f t="shared" si="952"/>
        <v>0</v>
      </c>
      <c r="AH466" s="10">
        <f t="shared" si="1"/>
        <v>0</v>
      </c>
      <c r="AI466" s="17" t="str">
        <f t="shared" si="2"/>
        <v>Bailable</v>
      </c>
      <c r="AJ466" s="10" t="str">
        <f>VLOOKUP(J466,'Offence Database'!$A$7:$D$1360,4, )</f>
        <v>-</v>
      </c>
      <c r="AK466" s="10" t="str">
        <f>VLOOKUP(K466,'Offence Database'!$A$7:$D$1360,4, )</f>
        <v>-</v>
      </c>
      <c r="AL466" s="10" t="str">
        <f>VLOOKUP(L466,'Offence Database'!$A$7:$D$1360,4, )</f>
        <v>-</v>
      </c>
      <c r="AM466" s="10" t="str">
        <f>VLOOKUP(M466,'Offence Database'!$A$7:$D$1360,4, )</f>
        <v>-</v>
      </c>
      <c r="AN466" s="10" t="str">
        <f>VLOOKUP(N466,'Offence Database'!$A$7:$D$1360,4, )</f>
        <v>-</v>
      </c>
      <c r="AO466" s="10" t="str">
        <f>VLOOKUP(O466,'Offence Database'!$A$7:$D$1360,4, )</f>
        <v>-</v>
      </c>
      <c r="AP466" s="10">
        <f t="shared" ref="AP466:AU466" si="953">IF(AJ466="Non-Compoundable",$AB$1,$AC$1)</f>
        <v>0</v>
      </c>
      <c r="AQ466" s="10">
        <f t="shared" si="953"/>
        <v>0</v>
      </c>
      <c r="AR466" s="10">
        <f t="shared" si="953"/>
        <v>0</v>
      </c>
      <c r="AS466" s="10">
        <f t="shared" si="953"/>
        <v>0</v>
      </c>
      <c r="AT466" s="10">
        <f t="shared" si="953"/>
        <v>0</v>
      </c>
      <c r="AU466" s="10">
        <f t="shared" si="953"/>
        <v>0</v>
      </c>
      <c r="AV466" s="10">
        <f t="shared" si="4"/>
        <v>0</v>
      </c>
      <c r="AW466" s="17" t="str">
        <f t="shared" si="5"/>
        <v>Compoundable</v>
      </c>
      <c r="AX466" s="24"/>
      <c r="AY466" s="26">
        <f t="shared" si="6"/>
        <v>2</v>
      </c>
      <c r="AZ466" s="27">
        <f t="shared" si="7"/>
        <v>60</v>
      </c>
      <c r="BA466" s="28">
        <f t="shared" si="8"/>
        <v>0</v>
      </c>
      <c r="BB466" s="28">
        <f t="shared" ca="1" si="9"/>
        <v>0</v>
      </c>
      <c r="BC466" s="29" t="str">
        <f t="shared" si="10"/>
        <v>YES</v>
      </c>
      <c r="BD466" s="10" t="str">
        <f t="shared" si="11"/>
        <v>YES</v>
      </c>
      <c r="BE466" s="29" t="str">
        <f t="shared" ca="1" si="12"/>
        <v>NO</v>
      </c>
      <c r="BF466" s="29" t="str">
        <f t="shared" ca="1" si="13"/>
        <v>YES</v>
      </c>
      <c r="BG466" s="29" t="str">
        <f t="shared" ca="1" si="14"/>
        <v>YES</v>
      </c>
      <c r="BH466" s="29" t="str">
        <f t="shared" ca="1" si="15"/>
        <v>YES</v>
      </c>
      <c r="BI466" s="10">
        <f t="shared" ca="1" si="16"/>
        <v>1</v>
      </c>
      <c r="BJ466" s="28">
        <f t="shared" si="17"/>
        <v>0</v>
      </c>
      <c r="BK466" s="30">
        <f t="shared" si="18"/>
        <v>0</v>
      </c>
      <c r="BL466" s="31">
        <f t="shared" ca="1" si="19"/>
        <v>-119.72328767123288</v>
      </c>
      <c r="BM466" s="28">
        <f t="shared" si="20"/>
        <v>0</v>
      </c>
      <c r="BN466" s="28">
        <f t="shared" si="21"/>
        <v>0</v>
      </c>
      <c r="BO466" s="30">
        <f t="shared" si="22"/>
        <v>0</v>
      </c>
      <c r="BP466" s="31">
        <f t="shared" ca="1" si="23"/>
        <v>-119.72328767123288</v>
      </c>
      <c r="BQ466" s="32">
        <f t="shared" ca="1" si="24"/>
        <v>119.72328767123288</v>
      </c>
      <c r="BR466" s="32"/>
    </row>
    <row r="467" spans="1:70" ht="12" customHeight="1" x14ac:dyDescent="0.25">
      <c r="A467" s="10">
        <f t="shared" si="25"/>
        <v>466</v>
      </c>
      <c r="B467" s="11"/>
      <c r="C467" s="12"/>
      <c r="D467" s="13"/>
      <c r="E467" s="13"/>
      <c r="F467" s="13"/>
      <c r="G467" s="14"/>
      <c r="H467" s="15"/>
      <c r="I467" s="27"/>
      <c r="J467" s="17"/>
      <c r="K467" s="17"/>
      <c r="L467" s="17"/>
      <c r="M467" s="17"/>
      <c r="N467" s="17"/>
      <c r="O467" s="17"/>
      <c r="P467" s="10" t="str">
        <f>VLOOKUP(J467,'Offence Database'!$A$7:$B$1360,2, )</f>
        <v>-</v>
      </c>
      <c r="Q467" s="10" t="str">
        <f>VLOOKUP(K467,'Offence Database'!$A$7:$B$1360,2, )</f>
        <v>-</v>
      </c>
      <c r="R467" s="10" t="str">
        <f>VLOOKUP(L467,'Offence Database'!$A$7:$B$1360,2, )</f>
        <v>-</v>
      </c>
      <c r="S467" s="10" t="str">
        <f>VLOOKUP(M467,'Offence Database'!$A$7:$B$1360,2, )</f>
        <v>-</v>
      </c>
      <c r="T467" s="10" t="str">
        <f>VLOOKUP(N467,'Offence Database'!$A$7:$B$1360,2, )</f>
        <v>-</v>
      </c>
      <c r="U467" s="10" t="str">
        <f>VLOOKUP(O467,'Offence Database'!$A$7:$B$1360,2, )</f>
        <v>-</v>
      </c>
      <c r="V467" s="10" t="str">
        <f>VLOOKUP(J467,'Offence Database'!$A$7:$C$1360,3, )</f>
        <v>-</v>
      </c>
      <c r="W467" s="10" t="str">
        <f>VLOOKUP(K467,'Offence Database'!$A$7:$C$1360,3, )</f>
        <v>-</v>
      </c>
      <c r="X467" s="10" t="str">
        <f>VLOOKUP(L467,'Offence Database'!$A$7:$C$1360,3, )</f>
        <v>-</v>
      </c>
      <c r="Y467" s="10" t="str">
        <f>VLOOKUP(M467,'Offence Database'!$A$7:$C$1360,3, )</f>
        <v>-</v>
      </c>
      <c r="Z467" s="10" t="str">
        <f>VLOOKUP(N467,'Offence Database'!$A$7:$C$1360,3, )</f>
        <v>-</v>
      </c>
      <c r="AA467" s="10" t="str">
        <f>VLOOKUP(O467,'Offence Database'!$A$7:$C$1360,3, )</f>
        <v>-</v>
      </c>
      <c r="AB467" s="10">
        <f t="shared" ref="AB467:AG467" si="954">IF(V467="Non-Bailable",$AB$1,$AC$1)</f>
        <v>0</v>
      </c>
      <c r="AC467" s="10">
        <f t="shared" si="954"/>
        <v>0</v>
      </c>
      <c r="AD467" s="10">
        <f t="shared" si="954"/>
        <v>0</v>
      </c>
      <c r="AE467" s="10">
        <f t="shared" si="954"/>
        <v>0</v>
      </c>
      <c r="AF467" s="10">
        <f t="shared" si="954"/>
        <v>0</v>
      </c>
      <c r="AG467" s="10">
        <f t="shared" si="954"/>
        <v>0</v>
      </c>
      <c r="AH467" s="10">
        <f t="shared" si="1"/>
        <v>0</v>
      </c>
      <c r="AI467" s="17" t="str">
        <f t="shared" si="2"/>
        <v>Bailable</v>
      </c>
      <c r="AJ467" s="10" t="str">
        <f>VLOOKUP(J467,'Offence Database'!$A$7:$D$1360,4, )</f>
        <v>-</v>
      </c>
      <c r="AK467" s="10" t="str">
        <f>VLOOKUP(K467,'Offence Database'!$A$7:$D$1360,4, )</f>
        <v>-</v>
      </c>
      <c r="AL467" s="10" t="str">
        <f>VLOOKUP(L467,'Offence Database'!$A$7:$D$1360,4, )</f>
        <v>-</v>
      </c>
      <c r="AM467" s="10" t="str">
        <f>VLOOKUP(M467,'Offence Database'!$A$7:$D$1360,4, )</f>
        <v>-</v>
      </c>
      <c r="AN467" s="10" t="str">
        <f>VLOOKUP(N467,'Offence Database'!$A$7:$D$1360,4, )</f>
        <v>-</v>
      </c>
      <c r="AO467" s="10" t="str">
        <f>VLOOKUP(O467,'Offence Database'!$A$7:$D$1360,4, )</f>
        <v>-</v>
      </c>
      <c r="AP467" s="10">
        <f t="shared" ref="AP467:AU467" si="955">IF(AJ467="Non-Compoundable",$AB$1,$AC$1)</f>
        <v>0</v>
      </c>
      <c r="AQ467" s="10">
        <f t="shared" si="955"/>
        <v>0</v>
      </c>
      <c r="AR467" s="10">
        <f t="shared" si="955"/>
        <v>0</v>
      </c>
      <c r="AS467" s="10">
        <f t="shared" si="955"/>
        <v>0</v>
      </c>
      <c r="AT467" s="10">
        <f t="shared" si="955"/>
        <v>0</v>
      </c>
      <c r="AU467" s="10">
        <f t="shared" si="955"/>
        <v>0</v>
      </c>
      <c r="AV467" s="10">
        <f t="shared" si="4"/>
        <v>0</v>
      </c>
      <c r="AW467" s="17" t="str">
        <f t="shared" si="5"/>
        <v>Compoundable</v>
      </c>
      <c r="AX467" s="24"/>
      <c r="AY467" s="26">
        <f t="shared" si="6"/>
        <v>2</v>
      </c>
      <c r="AZ467" s="27">
        <f t="shared" si="7"/>
        <v>60</v>
      </c>
      <c r="BA467" s="28">
        <f t="shared" si="8"/>
        <v>0</v>
      </c>
      <c r="BB467" s="28">
        <f t="shared" ca="1" si="9"/>
        <v>0</v>
      </c>
      <c r="BC467" s="29" t="str">
        <f t="shared" si="10"/>
        <v>YES</v>
      </c>
      <c r="BD467" s="10" t="str">
        <f t="shared" si="11"/>
        <v>YES</v>
      </c>
      <c r="BE467" s="29" t="str">
        <f t="shared" ca="1" si="12"/>
        <v>NO</v>
      </c>
      <c r="BF467" s="29" t="str">
        <f t="shared" ca="1" si="13"/>
        <v>YES</v>
      </c>
      <c r="BG467" s="29" t="str">
        <f t="shared" ca="1" si="14"/>
        <v>YES</v>
      </c>
      <c r="BH467" s="29" t="str">
        <f t="shared" ca="1" si="15"/>
        <v>YES</v>
      </c>
      <c r="BI467" s="10">
        <f t="shared" ca="1" si="16"/>
        <v>1</v>
      </c>
      <c r="BJ467" s="28">
        <f t="shared" si="17"/>
        <v>0</v>
      </c>
      <c r="BK467" s="30">
        <f t="shared" si="18"/>
        <v>0</v>
      </c>
      <c r="BL467" s="31">
        <f t="shared" ca="1" si="19"/>
        <v>-119.72328767123288</v>
      </c>
      <c r="BM467" s="28">
        <f t="shared" si="20"/>
        <v>0</v>
      </c>
      <c r="BN467" s="28">
        <f t="shared" si="21"/>
        <v>0</v>
      </c>
      <c r="BO467" s="30">
        <f t="shared" si="22"/>
        <v>0</v>
      </c>
      <c r="BP467" s="31">
        <f t="shared" ca="1" si="23"/>
        <v>-119.72328767123288</v>
      </c>
      <c r="BQ467" s="32">
        <f t="shared" ca="1" si="24"/>
        <v>119.72328767123288</v>
      </c>
      <c r="BR467" s="32"/>
    </row>
    <row r="468" spans="1:70" ht="12" customHeight="1" x14ac:dyDescent="0.25">
      <c r="A468" s="10">
        <f t="shared" si="25"/>
        <v>467</v>
      </c>
      <c r="B468" s="11"/>
      <c r="C468" s="12"/>
      <c r="D468" s="13"/>
      <c r="E468" s="13"/>
      <c r="F468" s="13"/>
      <c r="G468" s="14"/>
      <c r="H468" s="15"/>
      <c r="I468" s="27"/>
      <c r="J468" s="17"/>
      <c r="K468" s="17"/>
      <c r="L468" s="17"/>
      <c r="M468" s="17"/>
      <c r="N468" s="17"/>
      <c r="O468" s="17"/>
      <c r="P468" s="10" t="str">
        <f>VLOOKUP(J468,'Offence Database'!$A$7:$B$1360,2, )</f>
        <v>-</v>
      </c>
      <c r="Q468" s="10" t="str">
        <f>VLOOKUP(K468,'Offence Database'!$A$7:$B$1360,2, )</f>
        <v>-</v>
      </c>
      <c r="R468" s="10" t="str">
        <f>VLOOKUP(L468,'Offence Database'!$A$7:$B$1360,2, )</f>
        <v>-</v>
      </c>
      <c r="S468" s="10" t="str">
        <f>VLOOKUP(M468,'Offence Database'!$A$7:$B$1360,2, )</f>
        <v>-</v>
      </c>
      <c r="T468" s="10" t="str">
        <f>VLOOKUP(N468,'Offence Database'!$A$7:$B$1360,2, )</f>
        <v>-</v>
      </c>
      <c r="U468" s="10" t="str">
        <f>VLOOKUP(O468,'Offence Database'!$A$7:$B$1360,2, )</f>
        <v>-</v>
      </c>
      <c r="V468" s="10" t="str">
        <f>VLOOKUP(J468,'Offence Database'!$A$7:$C$1360,3, )</f>
        <v>-</v>
      </c>
      <c r="W468" s="10" t="str">
        <f>VLOOKUP(K468,'Offence Database'!$A$7:$C$1360,3, )</f>
        <v>-</v>
      </c>
      <c r="X468" s="10" t="str">
        <f>VLOOKUP(L468,'Offence Database'!$A$7:$C$1360,3, )</f>
        <v>-</v>
      </c>
      <c r="Y468" s="10" t="str">
        <f>VLOOKUP(M468,'Offence Database'!$A$7:$C$1360,3, )</f>
        <v>-</v>
      </c>
      <c r="Z468" s="10" t="str">
        <f>VLOOKUP(N468,'Offence Database'!$A$7:$C$1360,3, )</f>
        <v>-</v>
      </c>
      <c r="AA468" s="10" t="str">
        <f>VLOOKUP(O468,'Offence Database'!$A$7:$C$1360,3, )</f>
        <v>-</v>
      </c>
      <c r="AB468" s="10">
        <f t="shared" ref="AB468:AG468" si="956">IF(V468="Non-Bailable",$AB$1,$AC$1)</f>
        <v>0</v>
      </c>
      <c r="AC468" s="10">
        <f t="shared" si="956"/>
        <v>0</v>
      </c>
      <c r="AD468" s="10">
        <f t="shared" si="956"/>
        <v>0</v>
      </c>
      <c r="AE468" s="10">
        <f t="shared" si="956"/>
        <v>0</v>
      </c>
      <c r="AF468" s="10">
        <f t="shared" si="956"/>
        <v>0</v>
      </c>
      <c r="AG468" s="10">
        <f t="shared" si="956"/>
        <v>0</v>
      </c>
      <c r="AH468" s="10">
        <f t="shared" si="1"/>
        <v>0</v>
      </c>
      <c r="AI468" s="17" t="str">
        <f t="shared" si="2"/>
        <v>Bailable</v>
      </c>
      <c r="AJ468" s="10" t="str">
        <f>VLOOKUP(J468,'Offence Database'!$A$7:$D$1360,4, )</f>
        <v>-</v>
      </c>
      <c r="AK468" s="10" t="str">
        <f>VLOOKUP(K468,'Offence Database'!$A$7:$D$1360,4, )</f>
        <v>-</v>
      </c>
      <c r="AL468" s="10" t="str">
        <f>VLOOKUP(L468,'Offence Database'!$A$7:$D$1360,4, )</f>
        <v>-</v>
      </c>
      <c r="AM468" s="10" t="str">
        <f>VLOOKUP(M468,'Offence Database'!$A$7:$D$1360,4, )</f>
        <v>-</v>
      </c>
      <c r="AN468" s="10" t="str">
        <f>VLOOKUP(N468,'Offence Database'!$A$7:$D$1360,4, )</f>
        <v>-</v>
      </c>
      <c r="AO468" s="10" t="str">
        <f>VLOOKUP(O468,'Offence Database'!$A$7:$D$1360,4, )</f>
        <v>-</v>
      </c>
      <c r="AP468" s="10">
        <f t="shared" ref="AP468:AU468" si="957">IF(AJ468="Non-Compoundable",$AB$1,$AC$1)</f>
        <v>0</v>
      </c>
      <c r="AQ468" s="10">
        <f t="shared" si="957"/>
        <v>0</v>
      </c>
      <c r="AR468" s="10">
        <f t="shared" si="957"/>
        <v>0</v>
      </c>
      <c r="AS468" s="10">
        <f t="shared" si="957"/>
        <v>0</v>
      </c>
      <c r="AT468" s="10">
        <f t="shared" si="957"/>
        <v>0</v>
      </c>
      <c r="AU468" s="10">
        <f t="shared" si="957"/>
        <v>0</v>
      </c>
      <c r="AV468" s="10">
        <f t="shared" si="4"/>
        <v>0</v>
      </c>
      <c r="AW468" s="17" t="str">
        <f t="shared" si="5"/>
        <v>Compoundable</v>
      </c>
      <c r="AX468" s="24"/>
      <c r="AY468" s="26">
        <f t="shared" si="6"/>
        <v>2</v>
      </c>
      <c r="AZ468" s="27">
        <f t="shared" si="7"/>
        <v>60</v>
      </c>
      <c r="BA468" s="28">
        <f t="shared" si="8"/>
        <v>0</v>
      </c>
      <c r="BB468" s="28">
        <f t="shared" ca="1" si="9"/>
        <v>0</v>
      </c>
      <c r="BC468" s="29" t="str">
        <f t="shared" si="10"/>
        <v>YES</v>
      </c>
      <c r="BD468" s="10" t="str">
        <f t="shared" si="11"/>
        <v>YES</v>
      </c>
      <c r="BE468" s="29" t="str">
        <f t="shared" ca="1" si="12"/>
        <v>NO</v>
      </c>
      <c r="BF468" s="29" t="str">
        <f t="shared" ca="1" si="13"/>
        <v>YES</v>
      </c>
      <c r="BG468" s="29" t="str">
        <f t="shared" ca="1" si="14"/>
        <v>YES</v>
      </c>
      <c r="BH468" s="29" t="str">
        <f t="shared" ca="1" si="15"/>
        <v>YES</v>
      </c>
      <c r="BI468" s="10">
        <f t="shared" ca="1" si="16"/>
        <v>1</v>
      </c>
      <c r="BJ468" s="28">
        <f t="shared" si="17"/>
        <v>0</v>
      </c>
      <c r="BK468" s="30">
        <f t="shared" si="18"/>
        <v>0</v>
      </c>
      <c r="BL468" s="31">
        <f t="shared" ca="1" si="19"/>
        <v>-119.72328767123288</v>
      </c>
      <c r="BM468" s="28">
        <f t="shared" si="20"/>
        <v>0</v>
      </c>
      <c r="BN468" s="28">
        <f t="shared" si="21"/>
        <v>0</v>
      </c>
      <c r="BO468" s="30">
        <f t="shared" si="22"/>
        <v>0</v>
      </c>
      <c r="BP468" s="31">
        <f t="shared" ca="1" si="23"/>
        <v>-119.72328767123288</v>
      </c>
      <c r="BQ468" s="32">
        <f t="shared" ca="1" si="24"/>
        <v>119.72328767123288</v>
      </c>
      <c r="BR468" s="32"/>
    </row>
    <row r="469" spans="1:70" ht="12" customHeight="1" x14ac:dyDescent="0.25">
      <c r="A469" s="10">
        <f t="shared" si="25"/>
        <v>468</v>
      </c>
      <c r="B469" s="11"/>
      <c r="C469" s="12"/>
      <c r="D469" s="13"/>
      <c r="E469" s="13"/>
      <c r="F469" s="13"/>
      <c r="G469" s="14"/>
      <c r="H469" s="15"/>
      <c r="I469" s="27"/>
      <c r="J469" s="17"/>
      <c r="K469" s="17"/>
      <c r="L469" s="17"/>
      <c r="M469" s="17"/>
      <c r="N469" s="17"/>
      <c r="O469" s="17"/>
      <c r="P469" s="10" t="str">
        <f>VLOOKUP(J469,'Offence Database'!$A$7:$B$1360,2, )</f>
        <v>-</v>
      </c>
      <c r="Q469" s="10" t="str">
        <f>VLOOKUP(K469,'Offence Database'!$A$7:$B$1360,2, )</f>
        <v>-</v>
      </c>
      <c r="R469" s="10" t="str">
        <f>VLOOKUP(L469,'Offence Database'!$A$7:$B$1360,2, )</f>
        <v>-</v>
      </c>
      <c r="S469" s="10" t="str">
        <f>VLOOKUP(M469,'Offence Database'!$A$7:$B$1360,2, )</f>
        <v>-</v>
      </c>
      <c r="T469" s="10" t="str">
        <f>VLOOKUP(N469,'Offence Database'!$A$7:$B$1360,2, )</f>
        <v>-</v>
      </c>
      <c r="U469" s="10" t="str">
        <f>VLOOKUP(O469,'Offence Database'!$A$7:$B$1360,2, )</f>
        <v>-</v>
      </c>
      <c r="V469" s="10" t="str">
        <f>VLOOKUP(J469,'Offence Database'!$A$7:$C$1360,3, )</f>
        <v>-</v>
      </c>
      <c r="W469" s="10" t="str">
        <f>VLOOKUP(K469,'Offence Database'!$A$7:$C$1360,3, )</f>
        <v>-</v>
      </c>
      <c r="X469" s="10" t="str">
        <f>VLOOKUP(L469,'Offence Database'!$A$7:$C$1360,3, )</f>
        <v>-</v>
      </c>
      <c r="Y469" s="10" t="str">
        <f>VLOOKUP(M469,'Offence Database'!$A$7:$C$1360,3, )</f>
        <v>-</v>
      </c>
      <c r="Z469" s="10" t="str">
        <f>VLOOKUP(N469,'Offence Database'!$A$7:$C$1360,3, )</f>
        <v>-</v>
      </c>
      <c r="AA469" s="10" t="str">
        <f>VLOOKUP(O469,'Offence Database'!$A$7:$C$1360,3, )</f>
        <v>-</v>
      </c>
      <c r="AB469" s="10">
        <f t="shared" ref="AB469:AG469" si="958">IF(V469="Non-Bailable",$AB$1,$AC$1)</f>
        <v>0</v>
      </c>
      <c r="AC469" s="10">
        <f t="shared" si="958"/>
        <v>0</v>
      </c>
      <c r="AD469" s="10">
        <f t="shared" si="958"/>
        <v>0</v>
      </c>
      <c r="AE469" s="10">
        <f t="shared" si="958"/>
        <v>0</v>
      </c>
      <c r="AF469" s="10">
        <f t="shared" si="958"/>
        <v>0</v>
      </c>
      <c r="AG469" s="10">
        <f t="shared" si="958"/>
        <v>0</v>
      </c>
      <c r="AH469" s="10">
        <f t="shared" si="1"/>
        <v>0</v>
      </c>
      <c r="AI469" s="17" t="str">
        <f t="shared" si="2"/>
        <v>Bailable</v>
      </c>
      <c r="AJ469" s="10" t="str">
        <f>VLOOKUP(J469,'Offence Database'!$A$7:$D$1360,4, )</f>
        <v>-</v>
      </c>
      <c r="AK469" s="10" t="str">
        <f>VLOOKUP(K469,'Offence Database'!$A$7:$D$1360,4, )</f>
        <v>-</v>
      </c>
      <c r="AL469" s="10" t="str">
        <f>VLOOKUP(L469,'Offence Database'!$A$7:$D$1360,4, )</f>
        <v>-</v>
      </c>
      <c r="AM469" s="10" t="str">
        <f>VLOOKUP(M469,'Offence Database'!$A$7:$D$1360,4, )</f>
        <v>-</v>
      </c>
      <c r="AN469" s="10" t="str">
        <f>VLOOKUP(N469,'Offence Database'!$A$7:$D$1360,4, )</f>
        <v>-</v>
      </c>
      <c r="AO469" s="10" t="str">
        <f>VLOOKUP(O469,'Offence Database'!$A$7:$D$1360,4, )</f>
        <v>-</v>
      </c>
      <c r="AP469" s="10">
        <f t="shared" ref="AP469:AU469" si="959">IF(AJ469="Non-Compoundable",$AB$1,$AC$1)</f>
        <v>0</v>
      </c>
      <c r="AQ469" s="10">
        <f t="shared" si="959"/>
        <v>0</v>
      </c>
      <c r="AR469" s="10">
        <f t="shared" si="959"/>
        <v>0</v>
      </c>
      <c r="AS469" s="10">
        <f t="shared" si="959"/>
        <v>0</v>
      </c>
      <c r="AT469" s="10">
        <f t="shared" si="959"/>
        <v>0</v>
      </c>
      <c r="AU469" s="10">
        <f t="shared" si="959"/>
        <v>0</v>
      </c>
      <c r="AV469" s="10">
        <f t="shared" si="4"/>
        <v>0</v>
      </c>
      <c r="AW469" s="17" t="str">
        <f t="shared" si="5"/>
        <v>Compoundable</v>
      </c>
      <c r="AX469" s="24"/>
      <c r="AY469" s="26">
        <f t="shared" si="6"/>
        <v>2</v>
      </c>
      <c r="AZ469" s="27">
        <f t="shared" si="7"/>
        <v>60</v>
      </c>
      <c r="BA469" s="28">
        <f t="shared" si="8"/>
        <v>0</v>
      </c>
      <c r="BB469" s="28">
        <f t="shared" ca="1" si="9"/>
        <v>0</v>
      </c>
      <c r="BC469" s="29" t="str">
        <f t="shared" si="10"/>
        <v>YES</v>
      </c>
      <c r="BD469" s="10" t="str">
        <f t="shared" si="11"/>
        <v>YES</v>
      </c>
      <c r="BE469" s="29" t="str">
        <f t="shared" ca="1" si="12"/>
        <v>NO</v>
      </c>
      <c r="BF469" s="29" t="str">
        <f t="shared" ca="1" si="13"/>
        <v>YES</v>
      </c>
      <c r="BG469" s="29" t="str">
        <f t="shared" ca="1" si="14"/>
        <v>YES</v>
      </c>
      <c r="BH469" s="29" t="str">
        <f t="shared" ca="1" si="15"/>
        <v>YES</v>
      </c>
      <c r="BI469" s="10">
        <f t="shared" ca="1" si="16"/>
        <v>1</v>
      </c>
      <c r="BJ469" s="28">
        <f t="shared" si="17"/>
        <v>0</v>
      </c>
      <c r="BK469" s="30">
        <f t="shared" si="18"/>
        <v>0</v>
      </c>
      <c r="BL469" s="31">
        <f t="shared" ca="1" si="19"/>
        <v>-119.72328767123288</v>
      </c>
      <c r="BM469" s="28">
        <f t="shared" si="20"/>
        <v>0</v>
      </c>
      <c r="BN469" s="28">
        <f t="shared" si="21"/>
        <v>0</v>
      </c>
      <c r="BO469" s="30">
        <f t="shared" si="22"/>
        <v>0</v>
      </c>
      <c r="BP469" s="31">
        <f t="shared" ca="1" si="23"/>
        <v>-119.72328767123288</v>
      </c>
      <c r="BQ469" s="32">
        <f t="shared" ca="1" si="24"/>
        <v>119.72328767123288</v>
      </c>
      <c r="BR469" s="32"/>
    </row>
    <row r="470" spans="1:70" ht="12" customHeight="1" x14ac:dyDescent="0.25">
      <c r="A470" s="10">
        <f t="shared" si="25"/>
        <v>469</v>
      </c>
      <c r="B470" s="11"/>
      <c r="C470" s="12"/>
      <c r="D470" s="13"/>
      <c r="E470" s="13"/>
      <c r="F470" s="13"/>
      <c r="G470" s="14"/>
      <c r="H470" s="15"/>
      <c r="I470" s="27"/>
      <c r="J470" s="17"/>
      <c r="K470" s="17"/>
      <c r="L470" s="17"/>
      <c r="M470" s="17"/>
      <c r="N470" s="17"/>
      <c r="O470" s="17"/>
      <c r="P470" s="10" t="str">
        <f>VLOOKUP(J470,'Offence Database'!$A$7:$B$1360,2, )</f>
        <v>-</v>
      </c>
      <c r="Q470" s="10" t="str">
        <f>VLOOKUP(K470,'Offence Database'!$A$7:$B$1360,2, )</f>
        <v>-</v>
      </c>
      <c r="R470" s="10" t="str">
        <f>VLOOKUP(L470,'Offence Database'!$A$7:$B$1360,2, )</f>
        <v>-</v>
      </c>
      <c r="S470" s="10" t="str">
        <f>VLOOKUP(M470,'Offence Database'!$A$7:$B$1360,2, )</f>
        <v>-</v>
      </c>
      <c r="T470" s="10" t="str">
        <f>VLOOKUP(N470,'Offence Database'!$A$7:$B$1360,2, )</f>
        <v>-</v>
      </c>
      <c r="U470" s="10" t="str">
        <f>VLOOKUP(O470,'Offence Database'!$A$7:$B$1360,2, )</f>
        <v>-</v>
      </c>
      <c r="V470" s="10" t="str">
        <f>VLOOKUP(J470,'Offence Database'!$A$7:$C$1360,3, )</f>
        <v>-</v>
      </c>
      <c r="W470" s="10" t="str">
        <f>VLOOKUP(K470,'Offence Database'!$A$7:$C$1360,3, )</f>
        <v>-</v>
      </c>
      <c r="X470" s="10" t="str">
        <f>VLOOKUP(L470,'Offence Database'!$A$7:$C$1360,3, )</f>
        <v>-</v>
      </c>
      <c r="Y470" s="10" t="str">
        <f>VLOOKUP(M470,'Offence Database'!$A$7:$C$1360,3, )</f>
        <v>-</v>
      </c>
      <c r="Z470" s="10" t="str">
        <f>VLOOKUP(N470,'Offence Database'!$A$7:$C$1360,3, )</f>
        <v>-</v>
      </c>
      <c r="AA470" s="10" t="str">
        <f>VLOOKUP(O470,'Offence Database'!$A$7:$C$1360,3, )</f>
        <v>-</v>
      </c>
      <c r="AB470" s="10">
        <f t="shared" ref="AB470:AG470" si="960">IF(V470="Non-Bailable",$AB$1,$AC$1)</f>
        <v>0</v>
      </c>
      <c r="AC470" s="10">
        <f t="shared" si="960"/>
        <v>0</v>
      </c>
      <c r="AD470" s="10">
        <f t="shared" si="960"/>
        <v>0</v>
      </c>
      <c r="AE470" s="10">
        <f t="shared" si="960"/>
        <v>0</v>
      </c>
      <c r="AF470" s="10">
        <f t="shared" si="960"/>
        <v>0</v>
      </c>
      <c r="AG470" s="10">
        <f t="shared" si="960"/>
        <v>0</v>
      </c>
      <c r="AH470" s="10">
        <f t="shared" si="1"/>
        <v>0</v>
      </c>
      <c r="AI470" s="17" t="str">
        <f t="shared" si="2"/>
        <v>Bailable</v>
      </c>
      <c r="AJ470" s="10" t="str">
        <f>VLOOKUP(J470,'Offence Database'!$A$7:$D$1360,4, )</f>
        <v>-</v>
      </c>
      <c r="AK470" s="10" t="str">
        <f>VLOOKUP(K470,'Offence Database'!$A$7:$D$1360,4, )</f>
        <v>-</v>
      </c>
      <c r="AL470" s="10" t="str">
        <f>VLOOKUP(L470,'Offence Database'!$A$7:$D$1360,4, )</f>
        <v>-</v>
      </c>
      <c r="AM470" s="10" t="str">
        <f>VLOOKUP(M470,'Offence Database'!$A$7:$D$1360,4, )</f>
        <v>-</v>
      </c>
      <c r="AN470" s="10" t="str">
        <f>VLOOKUP(N470,'Offence Database'!$A$7:$D$1360,4, )</f>
        <v>-</v>
      </c>
      <c r="AO470" s="10" t="str">
        <f>VLOOKUP(O470,'Offence Database'!$A$7:$D$1360,4, )</f>
        <v>-</v>
      </c>
      <c r="AP470" s="10">
        <f t="shared" ref="AP470:AU470" si="961">IF(AJ470="Non-Compoundable",$AB$1,$AC$1)</f>
        <v>0</v>
      </c>
      <c r="AQ470" s="10">
        <f t="shared" si="961"/>
        <v>0</v>
      </c>
      <c r="AR470" s="10">
        <f t="shared" si="961"/>
        <v>0</v>
      </c>
      <c r="AS470" s="10">
        <f t="shared" si="961"/>
        <v>0</v>
      </c>
      <c r="AT470" s="10">
        <f t="shared" si="961"/>
        <v>0</v>
      </c>
      <c r="AU470" s="10">
        <f t="shared" si="961"/>
        <v>0</v>
      </c>
      <c r="AV470" s="10">
        <f t="shared" si="4"/>
        <v>0</v>
      </c>
      <c r="AW470" s="17" t="str">
        <f t="shared" si="5"/>
        <v>Compoundable</v>
      </c>
      <c r="AX470" s="24"/>
      <c r="AY470" s="26">
        <f t="shared" si="6"/>
        <v>2</v>
      </c>
      <c r="AZ470" s="27">
        <f t="shared" si="7"/>
        <v>60</v>
      </c>
      <c r="BA470" s="28">
        <f t="shared" si="8"/>
        <v>0</v>
      </c>
      <c r="BB470" s="28">
        <f t="shared" ca="1" si="9"/>
        <v>0</v>
      </c>
      <c r="BC470" s="29" t="str">
        <f t="shared" si="10"/>
        <v>YES</v>
      </c>
      <c r="BD470" s="10" t="str">
        <f t="shared" si="11"/>
        <v>YES</v>
      </c>
      <c r="BE470" s="29" t="str">
        <f t="shared" ca="1" si="12"/>
        <v>NO</v>
      </c>
      <c r="BF470" s="29" t="str">
        <f t="shared" ca="1" si="13"/>
        <v>YES</v>
      </c>
      <c r="BG470" s="29" t="str">
        <f t="shared" ca="1" si="14"/>
        <v>YES</v>
      </c>
      <c r="BH470" s="29" t="str">
        <f t="shared" ca="1" si="15"/>
        <v>YES</v>
      </c>
      <c r="BI470" s="10">
        <f t="shared" ca="1" si="16"/>
        <v>1</v>
      </c>
      <c r="BJ470" s="28">
        <f t="shared" si="17"/>
        <v>0</v>
      </c>
      <c r="BK470" s="30">
        <f t="shared" si="18"/>
        <v>0</v>
      </c>
      <c r="BL470" s="31">
        <f t="shared" ca="1" si="19"/>
        <v>-119.72328767123288</v>
      </c>
      <c r="BM470" s="28">
        <f t="shared" si="20"/>
        <v>0</v>
      </c>
      <c r="BN470" s="28">
        <f t="shared" si="21"/>
        <v>0</v>
      </c>
      <c r="BO470" s="30">
        <f t="shared" si="22"/>
        <v>0</v>
      </c>
      <c r="BP470" s="31">
        <f t="shared" ca="1" si="23"/>
        <v>-119.72328767123288</v>
      </c>
      <c r="BQ470" s="32">
        <f t="shared" ca="1" si="24"/>
        <v>119.72328767123288</v>
      </c>
      <c r="BR470" s="32"/>
    </row>
    <row r="471" spans="1:70" ht="12" customHeight="1" x14ac:dyDescent="0.25">
      <c r="A471" s="10">
        <f t="shared" si="25"/>
        <v>470</v>
      </c>
      <c r="B471" s="11"/>
      <c r="C471" s="12"/>
      <c r="D471" s="13"/>
      <c r="E471" s="13"/>
      <c r="F471" s="13"/>
      <c r="G471" s="14"/>
      <c r="H471" s="15"/>
      <c r="I471" s="27"/>
      <c r="J471" s="17"/>
      <c r="K471" s="17"/>
      <c r="L471" s="17"/>
      <c r="M471" s="17"/>
      <c r="N471" s="17"/>
      <c r="O471" s="17"/>
      <c r="P471" s="10" t="str">
        <f>VLOOKUP(J471,'Offence Database'!$A$7:$B$1360,2, )</f>
        <v>-</v>
      </c>
      <c r="Q471" s="10" t="str">
        <f>VLOOKUP(K471,'Offence Database'!$A$7:$B$1360,2, )</f>
        <v>-</v>
      </c>
      <c r="R471" s="10" t="str">
        <f>VLOOKUP(L471,'Offence Database'!$A$7:$B$1360,2, )</f>
        <v>-</v>
      </c>
      <c r="S471" s="10" t="str">
        <f>VLOOKUP(M471,'Offence Database'!$A$7:$B$1360,2, )</f>
        <v>-</v>
      </c>
      <c r="T471" s="10" t="str">
        <f>VLOOKUP(N471,'Offence Database'!$A$7:$B$1360,2, )</f>
        <v>-</v>
      </c>
      <c r="U471" s="10" t="str">
        <f>VLOOKUP(O471,'Offence Database'!$A$7:$B$1360,2, )</f>
        <v>-</v>
      </c>
      <c r="V471" s="10" t="str">
        <f>VLOOKUP(J471,'Offence Database'!$A$7:$C$1360,3, )</f>
        <v>-</v>
      </c>
      <c r="W471" s="10" t="str">
        <f>VLOOKUP(K471,'Offence Database'!$A$7:$C$1360,3, )</f>
        <v>-</v>
      </c>
      <c r="X471" s="10" t="str">
        <f>VLOOKUP(L471,'Offence Database'!$A$7:$C$1360,3, )</f>
        <v>-</v>
      </c>
      <c r="Y471" s="10" t="str">
        <f>VLOOKUP(M471,'Offence Database'!$A$7:$C$1360,3, )</f>
        <v>-</v>
      </c>
      <c r="Z471" s="10" t="str">
        <f>VLOOKUP(N471,'Offence Database'!$A$7:$C$1360,3, )</f>
        <v>-</v>
      </c>
      <c r="AA471" s="10" t="str">
        <f>VLOOKUP(O471,'Offence Database'!$A$7:$C$1360,3, )</f>
        <v>-</v>
      </c>
      <c r="AB471" s="10">
        <f t="shared" ref="AB471:AG471" si="962">IF(V471="Non-Bailable",$AB$1,$AC$1)</f>
        <v>0</v>
      </c>
      <c r="AC471" s="10">
        <f t="shared" si="962"/>
        <v>0</v>
      </c>
      <c r="AD471" s="10">
        <f t="shared" si="962"/>
        <v>0</v>
      </c>
      <c r="AE471" s="10">
        <f t="shared" si="962"/>
        <v>0</v>
      </c>
      <c r="AF471" s="10">
        <f t="shared" si="962"/>
        <v>0</v>
      </c>
      <c r="AG471" s="10">
        <f t="shared" si="962"/>
        <v>0</v>
      </c>
      <c r="AH471" s="10">
        <f t="shared" si="1"/>
        <v>0</v>
      </c>
      <c r="AI471" s="17" t="str">
        <f t="shared" si="2"/>
        <v>Bailable</v>
      </c>
      <c r="AJ471" s="10" t="str">
        <f>VLOOKUP(J471,'Offence Database'!$A$7:$D$1360,4, )</f>
        <v>-</v>
      </c>
      <c r="AK471" s="10" t="str">
        <f>VLOOKUP(K471,'Offence Database'!$A$7:$D$1360,4, )</f>
        <v>-</v>
      </c>
      <c r="AL471" s="10" t="str">
        <f>VLOOKUP(L471,'Offence Database'!$A$7:$D$1360,4, )</f>
        <v>-</v>
      </c>
      <c r="AM471" s="10" t="str">
        <f>VLOOKUP(M471,'Offence Database'!$A$7:$D$1360,4, )</f>
        <v>-</v>
      </c>
      <c r="AN471" s="10" t="str">
        <f>VLOOKUP(N471,'Offence Database'!$A$7:$D$1360,4, )</f>
        <v>-</v>
      </c>
      <c r="AO471" s="10" t="str">
        <f>VLOOKUP(O471,'Offence Database'!$A$7:$D$1360,4, )</f>
        <v>-</v>
      </c>
      <c r="AP471" s="10">
        <f t="shared" ref="AP471:AU471" si="963">IF(AJ471="Non-Compoundable",$AB$1,$AC$1)</f>
        <v>0</v>
      </c>
      <c r="AQ471" s="10">
        <f t="shared" si="963"/>
        <v>0</v>
      </c>
      <c r="AR471" s="10">
        <f t="shared" si="963"/>
        <v>0</v>
      </c>
      <c r="AS471" s="10">
        <f t="shared" si="963"/>
        <v>0</v>
      </c>
      <c r="AT471" s="10">
        <f t="shared" si="963"/>
        <v>0</v>
      </c>
      <c r="AU471" s="10">
        <f t="shared" si="963"/>
        <v>0</v>
      </c>
      <c r="AV471" s="10">
        <f t="shared" si="4"/>
        <v>0</v>
      </c>
      <c r="AW471" s="17" t="str">
        <f t="shared" si="5"/>
        <v>Compoundable</v>
      </c>
      <c r="AX471" s="24"/>
      <c r="AY471" s="26">
        <f t="shared" si="6"/>
        <v>2</v>
      </c>
      <c r="AZ471" s="27">
        <f t="shared" si="7"/>
        <v>60</v>
      </c>
      <c r="BA471" s="28">
        <f t="shared" si="8"/>
        <v>0</v>
      </c>
      <c r="BB471" s="28">
        <f t="shared" ca="1" si="9"/>
        <v>0</v>
      </c>
      <c r="BC471" s="29" t="str">
        <f t="shared" si="10"/>
        <v>YES</v>
      </c>
      <c r="BD471" s="10" t="str">
        <f t="shared" si="11"/>
        <v>YES</v>
      </c>
      <c r="BE471" s="29" t="str">
        <f t="shared" ca="1" si="12"/>
        <v>NO</v>
      </c>
      <c r="BF471" s="29" t="str">
        <f t="shared" ca="1" si="13"/>
        <v>YES</v>
      </c>
      <c r="BG471" s="29" t="str">
        <f t="shared" ca="1" si="14"/>
        <v>YES</v>
      </c>
      <c r="BH471" s="29" t="str">
        <f t="shared" ca="1" si="15"/>
        <v>YES</v>
      </c>
      <c r="BI471" s="10">
        <f t="shared" ca="1" si="16"/>
        <v>1</v>
      </c>
      <c r="BJ471" s="28">
        <f t="shared" si="17"/>
        <v>0</v>
      </c>
      <c r="BK471" s="30">
        <f t="shared" si="18"/>
        <v>0</v>
      </c>
      <c r="BL471" s="31">
        <f t="shared" ca="1" si="19"/>
        <v>-119.72328767123288</v>
      </c>
      <c r="BM471" s="28">
        <f t="shared" si="20"/>
        <v>0</v>
      </c>
      <c r="BN471" s="28">
        <f t="shared" si="21"/>
        <v>0</v>
      </c>
      <c r="BO471" s="30">
        <f t="shared" si="22"/>
        <v>0</v>
      </c>
      <c r="BP471" s="31">
        <f t="shared" ca="1" si="23"/>
        <v>-119.72328767123288</v>
      </c>
      <c r="BQ471" s="32">
        <f t="shared" ca="1" si="24"/>
        <v>119.72328767123288</v>
      </c>
      <c r="BR471" s="32"/>
    </row>
    <row r="472" spans="1:70" ht="12" customHeight="1" x14ac:dyDescent="0.25">
      <c r="A472" s="10">
        <f t="shared" si="25"/>
        <v>471</v>
      </c>
      <c r="B472" s="11"/>
      <c r="C472" s="12"/>
      <c r="D472" s="13"/>
      <c r="E472" s="13"/>
      <c r="F472" s="13"/>
      <c r="G472" s="14"/>
      <c r="H472" s="15"/>
      <c r="I472" s="27"/>
      <c r="J472" s="17"/>
      <c r="K472" s="17"/>
      <c r="L472" s="17"/>
      <c r="M472" s="17"/>
      <c r="N472" s="17"/>
      <c r="O472" s="17"/>
      <c r="P472" s="10" t="str">
        <f>VLOOKUP(J472,'Offence Database'!$A$7:$B$1360,2, )</f>
        <v>-</v>
      </c>
      <c r="Q472" s="10" t="str">
        <f>VLOOKUP(K472,'Offence Database'!$A$7:$B$1360,2, )</f>
        <v>-</v>
      </c>
      <c r="R472" s="10" t="str">
        <f>VLOOKUP(L472,'Offence Database'!$A$7:$B$1360,2, )</f>
        <v>-</v>
      </c>
      <c r="S472" s="10" t="str">
        <f>VLOOKUP(M472,'Offence Database'!$A$7:$B$1360,2, )</f>
        <v>-</v>
      </c>
      <c r="T472" s="10" t="str">
        <f>VLOOKUP(N472,'Offence Database'!$A$7:$B$1360,2, )</f>
        <v>-</v>
      </c>
      <c r="U472" s="10" t="str">
        <f>VLOOKUP(O472,'Offence Database'!$A$7:$B$1360,2, )</f>
        <v>-</v>
      </c>
      <c r="V472" s="10" t="str">
        <f>VLOOKUP(J472,'Offence Database'!$A$7:$C$1360,3, )</f>
        <v>-</v>
      </c>
      <c r="W472" s="10" t="str">
        <f>VLOOKUP(K472,'Offence Database'!$A$7:$C$1360,3, )</f>
        <v>-</v>
      </c>
      <c r="X472" s="10" t="str">
        <f>VLOOKUP(L472,'Offence Database'!$A$7:$C$1360,3, )</f>
        <v>-</v>
      </c>
      <c r="Y472" s="10" t="str">
        <f>VLOOKUP(M472,'Offence Database'!$A$7:$C$1360,3, )</f>
        <v>-</v>
      </c>
      <c r="Z472" s="10" t="str">
        <f>VLOOKUP(N472,'Offence Database'!$A$7:$C$1360,3, )</f>
        <v>-</v>
      </c>
      <c r="AA472" s="10" t="str">
        <f>VLOOKUP(O472,'Offence Database'!$A$7:$C$1360,3, )</f>
        <v>-</v>
      </c>
      <c r="AB472" s="10">
        <f t="shared" ref="AB472:AG472" si="964">IF(V472="Non-Bailable",$AB$1,$AC$1)</f>
        <v>0</v>
      </c>
      <c r="AC472" s="10">
        <f t="shared" si="964"/>
        <v>0</v>
      </c>
      <c r="AD472" s="10">
        <f t="shared" si="964"/>
        <v>0</v>
      </c>
      <c r="AE472" s="10">
        <f t="shared" si="964"/>
        <v>0</v>
      </c>
      <c r="AF472" s="10">
        <f t="shared" si="964"/>
        <v>0</v>
      </c>
      <c r="AG472" s="10">
        <f t="shared" si="964"/>
        <v>0</v>
      </c>
      <c r="AH472" s="10">
        <f t="shared" si="1"/>
        <v>0</v>
      </c>
      <c r="AI472" s="17" t="str">
        <f t="shared" si="2"/>
        <v>Bailable</v>
      </c>
      <c r="AJ472" s="10" t="str">
        <f>VLOOKUP(J472,'Offence Database'!$A$7:$D$1360,4, )</f>
        <v>-</v>
      </c>
      <c r="AK472" s="10" t="str">
        <f>VLOOKUP(K472,'Offence Database'!$A$7:$D$1360,4, )</f>
        <v>-</v>
      </c>
      <c r="AL472" s="10" t="str">
        <f>VLOOKUP(L472,'Offence Database'!$A$7:$D$1360,4, )</f>
        <v>-</v>
      </c>
      <c r="AM472" s="10" t="str">
        <f>VLOOKUP(M472,'Offence Database'!$A$7:$D$1360,4, )</f>
        <v>-</v>
      </c>
      <c r="AN472" s="10" t="str">
        <f>VLOOKUP(N472,'Offence Database'!$A$7:$D$1360,4, )</f>
        <v>-</v>
      </c>
      <c r="AO472" s="10" t="str">
        <f>VLOOKUP(O472,'Offence Database'!$A$7:$D$1360,4, )</f>
        <v>-</v>
      </c>
      <c r="AP472" s="10">
        <f t="shared" ref="AP472:AU472" si="965">IF(AJ472="Non-Compoundable",$AB$1,$AC$1)</f>
        <v>0</v>
      </c>
      <c r="AQ472" s="10">
        <f t="shared" si="965"/>
        <v>0</v>
      </c>
      <c r="AR472" s="10">
        <f t="shared" si="965"/>
        <v>0</v>
      </c>
      <c r="AS472" s="10">
        <f t="shared" si="965"/>
        <v>0</v>
      </c>
      <c r="AT472" s="10">
        <f t="shared" si="965"/>
        <v>0</v>
      </c>
      <c r="AU472" s="10">
        <f t="shared" si="965"/>
        <v>0</v>
      </c>
      <c r="AV472" s="10">
        <f t="shared" si="4"/>
        <v>0</v>
      </c>
      <c r="AW472" s="17" t="str">
        <f t="shared" si="5"/>
        <v>Compoundable</v>
      </c>
      <c r="AX472" s="24"/>
      <c r="AY472" s="26">
        <f t="shared" si="6"/>
        <v>2</v>
      </c>
      <c r="AZ472" s="27">
        <f t="shared" si="7"/>
        <v>60</v>
      </c>
      <c r="BA472" s="28">
        <f t="shared" si="8"/>
        <v>0</v>
      </c>
      <c r="BB472" s="28">
        <f t="shared" ca="1" si="9"/>
        <v>0</v>
      </c>
      <c r="BC472" s="29" t="str">
        <f t="shared" si="10"/>
        <v>YES</v>
      </c>
      <c r="BD472" s="10" t="str">
        <f t="shared" si="11"/>
        <v>YES</v>
      </c>
      <c r="BE472" s="29" t="str">
        <f t="shared" ca="1" si="12"/>
        <v>NO</v>
      </c>
      <c r="BF472" s="29" t="str">
        <f t="shared" ca="1" si="13"/>
        <v>YES</v>
      </c>
      <c r="BG472" s="29" t="str">
        <f t="shared" ca="1" si="14"/>
        <v>YES</v>
      </c>
      <c r="BH472" s="29" t="str">
        <f t="shared" ca="1" si="15"/>
        <v>YES</v>
      </c>
      <c r="BI472" s="10">
        <f t="shared" ca="1" si="16"/>
        <v>1</v>
      </c>
      <c r="BJ472" s="28">
        <f t="shared" si="17"/>
        <v>0</v>
      </c>
      <c r="BK472" s="30">
        <f t="shared" si="18"/>
        <v>0</v>
      </c>
      <c r="BL472" s="31">
        <f t="shared" ca="1" si="19"/>
        <v>-119.72328767123288</v>
      </c>
      <c r="BM472" s="28">
        <f t="shared" si="20"/>
        <v>0</v>
      </c>
      <c r="BN472" s="28">
        <f t="shared" si="21"/>
        <v>0</v>
      </c>
      <c r="BO472" s="30">
        <f t="shared" si="22"/>
        <v>0</v>
      </c>
      <c r="BP472" s="31">
        <f t="shared" ca="1" si="23"/>
        <v>-119.72328767123288</v>
      </c>
      <c r="BQ472" s="32">
        <f t="shared" ca="1" si="24"/>
        <v>119.72328767123288</v>
      </c>
      <c r="BR472" s="32"/>
    </row>
    <row r="473" spans="1:70" ht="12" customHeight="1" x14ac:dyDescent="0.25">
      <c r="A473" s="10">
        <f t="shared" si="25"/>
        <v>472</v>
      </c>
      <c r="B473" s="11"/>
      <c r="C473" s="12"/>
      <c r="D473" s="13"/>
      <c r="E473" s="13"/>
      <c r="F473" s="13"/>
      <c r="G473" s="14"/>
      <c r="H473" s="15"/>
      <c r="I473" s="27"/>
      <c r="J473" s="17"/>
      <c r="K473" s="17"/>
      <c r="L473" s="17"/>
      <c r="M473" s="17"/>
      <c r="N473" s="17"/>
      <c r="O473" s="17"/>
      <c r="P473" s="10" t="str">
        <f>VLOOKUP(J473,'Offence Database'!$A$7:$B$1360,2, )</f>
        <v>-</v>
      </c>
      <c r="Q473" s="10" t="str">
        <f>VLOOKUP(K473,'Offence Database'!$A$7:$B$1360,2, )</f>
        <v>-</v>
      </c>
      <c r="R473" s="10" t="str">
        <f>VLOOKUP(L473,'Offence Database'!$A$7:$B$1360,2, )</f>
        <v>-</v>
      </c>
      <c r="S473" s="10" t="str">
        <f>VLOOKUP(M473,'Offence Database'!$A$7:$B$1360,2, )</f>
        <v>-</v>
      </c>
      <c r="T473" s="10" t="str">
        <f>VLOOKUP(N473,'Offence Database'!$A$7:$B$1360,2, )</f>
        <v>-</v>
      </c>
      <c r="U473" s="10" t="str">
        <f>VLOOKUP(O473,'Offence Database'!$A$7:$B$1360,2, )</f>
        <v>-</v>
      </c>
      <c r="V473" s="10" t="str">
        <f>VLOOKUP(J473,'Offence Database'!$A$7:$C$1360,3, )</f>
        <v>-</v>
      </c>
      <c r="W473" s="10" t="str">
        <f>VLOOKUP(K473,'Offence Database'!$A$7:$C$1360,3, )</f>
        <v>-</v>
      </c>
      <c r="X473" s="10" t="str">
        <f>VLOOKUP(L473,'Offence Database'!$A$7:$C$1360,3, )</f>
        <v>-</v>
      </c>
      <c r="Y473" s="10" t="str">
        <f>VLOOKUP(M473,'Offence Database'!$A$7:$C$1360,3, )</f>
        <v>-</v>
      </c>
      <c r="Z473" s="10" t="str">
        <f>VLOOKUP(N473,'Offence Database'!$A$7:$C$1360,3, )</f>
        <v>-</v>
      </c>
      <c r="AA473" s="10" t="str">
        <f>VLOOKUP(O473,'Offence Database'!$A$7:$C$1360,3, )</f>
        <v>-</v>
      </c>
      <c r="AB473" s="10">
        <f t="shared" ref="AB473:AG473" si="966">IF(V473="Non-Bailable",$AB$1,$AC$1)</f>
        <v>0</v>
      </c>
      <c r="AC473" s="10">
        <f t="shared" si="966"/>
        <v>0</v>
      </c>
      <c r="AD473" s="10">
        <f t="shared" si="966"/>
        <v>0</v>
      </c>
      <c r="AE473" s="10">
        <f t="shared" si="966"/>
        <v>0</v>
      </c>
      <c r="AF473" s="10">
        <f t="shared" si="966"/>
        <v>0</v>
      </c>
      <c r="AG473" s="10">
        <f t="shared" si="966"/>
        <v>0</v>
      </c>
      <c r="AH473" s="10">
        <f t="shared" si="1"/>
        <v>0</v>
      </c>
      <c r="AI473" s="17" t="str">
        <f t="shared" si="2"/>
        <v>Bailable</v>
      </c>
      <c r="AJ473" s="10" t="str">
        <f>VLOOKUP(J473,'Offence Database'!$A$7:$D$1360,4, )</f>
        <v>-</v>
      </c>
      <c r="AK473" s="10" t="str">
        <f>VLOOKUP(K473,'Offence Database'!$A$7:$D$1360,4, )</f>
        <v>-</v>
      </c>
      <c r="AL473" s="10" t="str">
        <f>VLOOKUP(L473,'Offence Database'!$A$7:$D$1360,4, )</f>
        <v>-</v>
      </c>
      <c r="AM473" s="10" t="str">
        <f>VLOOKUP(M473,'Offence Database'!$A$7:$D$1360,4, )</f>
        <v>-</v>
      </c>
      <c r="AN473" s="10" t="str">
        <f>VLOOKUP(N473,'Offence Database'!$A$7:$D$1360,4, )</f>
        <v>-</v>
      </c>
      <c r="AO473" s="10" t="str">
        <f>VLOOKUP(O473,'Offence Database'!$A$7:$D$1360,4, )</f>
        <v>-</v>
      </c>
      <c r="AP473" s="10">
        <f t="shared" ref="AP473:AU473" si="967">IF(AJ473="Non-Compoundable",$AB$1,$AC$1)</f>
        <v>0</v>
      </c>
      <c r="AQ473" s="10">
        <f t="shared" si="967"/>
        <v>0</v>
      </c>
      <c r="AR473" s="10">
        <f t="shared" si="967"/>
        <v>0</v>
      </c>
      <c r="AS473" s="10">
        <f t="shared" si="967"/>
        <v>0</v>
      </c>
      <c r="AT473" s="10">
        <f t="shared" si="967"/>
        <v>0</v>
      </c>
      <c r="AU473" s="10">
        <f t="shared" si="967"/>
        <v>0</v>
      </c>
      <c r="AV473" s="10">
        <f t="shared" si="4"/>
        <v>0</v>
      </c>
      <c r="AW473" s="17" t="str">
        <f t="shared" si="5"/>
        <v>Compoundable</v>
      </c>
      <c r="AX473" s="24"/>
      <c r="AY473" s="26">
        <f t="shared" si="6"/>
        <v>2</v>
      </c>
      <c r="AZ473" s="27">
        <f t="shared" si="7"/>
        <v>60</v>
      </c>
      <c r="BA473" s="28">
        <f t="shared" si="8"/>
        <v>0</v>
      </c>
      <c r="BB473" s="28">
        <f t="shared" ca="1" si="9"/>
        <v>0</v>
      </c>
      <c r="BC473" s="29" t="str">
        <f t="shared" si="10"/>
        <v>YES</v>
      </c>
      <c r="BD473" s="10" t="str">
        <f t="shared" si="11"/>
        <v>YES</v>
      </c>
      <c r="BE473" s="29" t="str">
        <f t="shared" ca="1" si="12"/>
        <v>NO</v>
      </c>
      <c r="BF473" s="29" t="str">
        <f t="shared" ca="1" si="13"/>
        <v>YES</v>
      </c>
      <c r="BG473" s="29" t="str">
        <f t="shared" ca="1" si="14"/>
        <v>YES</v>
      </c>
      <c r="BH473" s="29" t="str">
        <f t="shared" ca="1" si="15"/>
        <v>YES</v>
      </c>
      <c r="BI473" s="10">
        <f t="shared" ca="1" si="16"/>
        <v>1</v>
      </c>
      <c r="BJ473" s="28">
        <f t="shared" si="17"/>
        <v>0</v>
      </c>
      <c r="BK473" s="30">
        <f t="shared" si="18"/>
        <v>0</v>
      </c>
      <c r="BL473" s="31">
        <f t="shared" ca="1" si="19"/>
        <v>-119.72328767123288</v>
      </c>
      <c r="BM473" s="28">
        <f t="shared" si="20"/>
        <v>0</v>
      </c>
      <c r="BN473" s="28">
        <f t="shared" si="21"/>
        <v>0</v>
      </c>
      <c r="BO473" s="30">
        <f t="shared" si="22"/>
        <v>0</v>
      </c>
      <c r="BP473" s="31">
        <f t="shared" ca="1" si="23"/>
        <v>-119.72328767123288</v>
      </c>
      <c r="BQ473" s="32">
        <f t="shared" ca="1" si="24"/>
        <v>119.72328767123288</v>
      </c>
      <c r="BR473" s="32"/>
    </row>
    <row r="474" spans="1:70" ht="12" customHeight="1" x14ac:dyDescent="0.25">
      <c r="A474" s="10">
        <f t="shared" si="25"/>
        <v>473</v>
      </c>
      <c r="B474" s="11"/>
      <c r="C474" s="12"/>
      <c r="D474" s="13"/>
      <c r="E474" s="13"/>
      <c r="F474" s="13"/>
      <c r="G474" s="14"/>
      <c r="H474" s="15"/>
      <c r="I474" s="27"/>
      <c r="J474" s="17"/>
      <c r="K474" s="17"/>
      <c r="L474" s="17"/>
      <c r="M474" s="17"/>
      <c r="N474" s="17"/>
      <c r="O474" s="17"/>
      <c r="P474" s="10" t="str">
        <f>VLOOKUP(J474,'Offence Database'!$A$7:$B$1360,2, )</f>
        <v>-</v>
      </c>
      <c r="Q474" s="10" t="str">
        <f>VLOOKUP(K474,'Offence Database'!$A$7:$B$1360,2, )</f>
        <v>-</v>
      </c>
      <c r="R474" s="10" t="str">
        <f>VLOOKUP(L474,'Offence Database'!$A$7:$B$1360,2, )</f>
        <v>-</v>
      </c>
      <c r="S474" s="10" t="str">
        <f>VLOOKUP(M474,'Offence Database'!$A$7:$B$1360,2, )</f>
        <v>-</v>
      </c>
      <c r="T474" s="10" t="str">
        <f>VLOOKUP(N474,'Offence Database'!$A$7:$B$1360,2, )</f>
        <v>-</v>
      </c>
      <c r="U474" s="10" t="str">
        <f>VLOOKUP(O474,'Offence Database'!$A$7:$B$1360,2, )</f>
        <v>-</v>
      </c>
      <c r="V474" s="10" t="str">
        <f>VLOOKUP(J474,'Offence Database'!$A$7:$C$1360,3, )</f>
        <v>-</v>
      </c>
      <c r="W474" s="10" t="str">
        <f>VLOOKUP(K474,'Offence Database'!$A$7:$C$1360,3, )</f>
        <v>-</v>
      </c>
      <c r="X474" s="10" t="str">
        <f>VLOOKUP(L474,'Offence Database'!$A$7:$C$1360,3, )</f>
        <v>-</v>
      </c>
      <c r="Y474" s="10" t="str">
        <f>VLOOKUP(M474,'Offence Database'!$A$7:$C$1360,3, )</f>
        <v>-</v>
      </c>
      <c r="Z474" s="10" t="str">
        <f>VLOOKUP(N474,'Offence Database'!$A$7:$C$1360,3, )</f>
        <v>-</v>
      </c>
      <c r="AA474" s="10" t="str">
        <f>VLOOKUP(O474,'Offence Database'!$A$7:$C$1360,3, )</f>
        <v>-</v>
      </c>
      <c r="AB474" s="10">
        <f t="shared" ref="AB474:AG474" si="968">IF(V474="Non-Bailable",$AB$1,$AC$1)</f>
        <v>0</v>
      </c>
      <c r="AC474" s="10">
        <f t="shared" si="968"/>
        <v>0</v>
      </c>
      <c r="AD474" s="10">
        <f t="shared" si="968"/>
        <v>0</v>
      </c>
      <c r="AE474" s="10">
        <f t="shared" si="968"/>
        <v>0</v>
      </c>
      <c r="AF474" s="10">
        <f t="shared" si="968"/>
        <v>0</v>
      </c>
      <c r="AG474" s="10">
        <f t="shared" si="968"/>
        <v>0</v>
      </c>
      <c r="AH474" s="10">
        <f t="shared" si="1"/>
        <v>0</v>
      </c>
      <c r="AI474" s="17" t="str">
        <f t="shared" si="2"/>
        <v>Bailable</v>
      </c>
      <c r="AJ474" s="10" t="str">
        <f>VLOOKUP(J474,'Offence Database'!$A$7:$D$1360,4, )</f>
        <v>-</v>
      </c>
      <c r="AK474" s="10" t="str">
        <f>VLOOKUP(K474,'Offence Database'!$A$7:$D$1360,4, )</f>
        <v>-</v>
      </c>
      <c r="AL474" s="10" t="str">
        <f>VLOOKUP(L474,'Offence Database'!$A$7:$D$1360,4, )</f>
        <v>-</v>
      </c>
      <c r="AM474" s="10" t="str">
        <f>VLOOKUP(M474,'Offence Database'!$A$7:$D$1360,4, )</f>
        <v>-</v>
      </c>
      <c r="AN474" s="10" t="str">
        <f>VLOOKUP(N474,'Offence Database'!$A$7:$D$1360,4, )</f>
        <v>-</v>
      </c>
      <c r="AO474" s="10" t="str">
        <f>VLOOKUP(O474,'Offence Database'!$A$7:$D$1360,4, )</f>
        <v>-</v>
      </c>
      <c r="AP474" s="10">
        <f t="shared" ref="AP474:AU474" si="969">IF(AJ474="Non-Compoundable",$AB$1,$AC$1)</f>
        <v>0</v>
      </c>
      <c r="AQ474" s="10">
        <f t="shared" si="969"/>
        <v>0</v>
      </c>
      <c r="AR474" s="10">
        <f t="shared" si="969"/>
        <v>0</v>
      </c>
      <c r="AS474" s="10">
        <f t="shared" si="969"/>
        <v>0</v>
      </c>
      <c r="AT474" s="10">
        <f t="shared" si="969"/>
        <v>0</v>
      </c>
      <c r="AU474" s="10">
        <f t="shared" si="969"/>
        <v>0</v>
      </c>
      <c r="AV474" s="10">
        <f t="shared" si="4"/>
        <v>0</v>
      </c>
      <c r="AW474" s="17" t="str">
        <f t="shared" si="5"/>
        <v>Compoundable</v>
      </c>
      <c r="AX474" s="24"/>
      <c r="AY474" s="26">
        <f t="shared" si="6"/>
        <v>2</v>
      </c>
      <c r="AZ474" s="27">
        <f t="shared" si="7"/>
        <v>60</v>
      </c>
      <c r="BA474" s="28">
        <f t="shared" si="8"/>
        <v>0</v>
      </c>
      <c r="BB474" s="28">
        <f t="shared" ca="1" si="9"/>
        <v>0</v>
      </c>
      <c r="BC474" s="29" t="str">
        <f t="shared" si="10"/>
        <v>YES</v>
      </c>
      <c r="BD474" s="10" t="str">
        <f t="shared" si="11"/>
        <v>YES</v>
      </c>
      <c r="BE474" s="29" t="str">
        <f t="shared" ca="1" si="12"/>
        <v>NO</v>
      </c>
      <c r="BF474" s="29" t="str">
        <f t="shared" ca="1" si="13"/>
        <v>YES</v>
      </c>
      <c r="BG474" s="29" t="str">
        <f t="shared" ca="1" si="14"/>
        <v>YES</v>
      </c>
      <c r="BH474" s="29" t="str">
        <f t="shared" ca="1" si="15"/>
        <v>YES</v>
      </c>
      <c r="BI474" s="10">
        <f t="shared" ca="1" si="16"/>
        <v>1</v>
      </c>
      <c r="BJ474" s="28">
        <f t="shared" si="17"/>
        <v>0</v>
      </c>
      <c r="BK474" s="30">
        <f t="shared" si="18"/>
        <v>0</v>
      </c>
      <c r="BL474" s="31">
        <f t="shared" ca="1" si="19"/>
        <v>-119.72328767123288</v>
      </c>
      <c r="BM474" s="28">
        <f t="shared" si="20"/>
        <v>0</v>
      </c>
      <c r="BN474" s="28">
        <f t="shared" si="21"/>
        <v>0</v>
      </c>
      <c r="BO474" s="30">
        <f t="shared" si="22"/>
        <v>0</v>
      </c>
      <c r="BP474" s="31">
        <f t="shared" ca="1" si="23"/>
        <v>-119.72328767123288</v>
      </c>
      <c r="BQ474" s="32">
        <f t="shared" ca="1" si="24"/>
        <v>119.72328767123288</v>
      </c>
      <c r="BR474" s="32"/>
    </row>
    <row r="475" spans="1:70" ht="12" customHeight="1" x14ac:dyDescent="0.25">
      <c r="A475" s="10">
        <f t="shared" si="25"/>
        <v>474</v>
      </c>
      <c r="B475" s="11"/>
      <c r="C475" s="12"/>
      <c r="D475" s="13"/>
      <c r="E475" s="13"/>
      <c r="F475" s="13"/>
      <c r="G475" s="14"/>
      <c r="H475" s="15"/>
      <c r="I475" s="27"/>
      <c r="J475" s="17"/>
      <c r="K475" s="17"/>
      <c r="L475" s="17"/>
      <c r="M475" s="17"/>
      <c r="N475" s="17"/>
      <c r="O475" s="17"/>
      <c r="P475" s="10" t="str">
        <f>VLOOKUP(J475,'Offence Database'!$A$7:$B$1360,2, )</f>
        <v>-</v>
      </c>
      <c r="Q475" s="10" t="str">
        <f>VLOOKUP(K475,'Offence Database'!$A$7:$B$1360,2, )</f>
        <v>-</v>
      </c>
      <c r="R475" s="10" t="str">
        <f>VLOOKUP(L475,'Offence Database'!$A$7:$B$1360,2, )</f>
        <v>-</v>
      </c>
      <c r="S475" s="10" t="str">
        <f>VLOOKUP(M475,'Offence Database'!$A$7:$B$1360,2, )</f>
        <v>-</v>
      </c>
      <c r="T475" s="10" t="str">
        <f>VLOOKUP(N475,'Offence Database'!$A$7:$B$1360,2, )</f>
        <v>-</v>
      </c>
      <c r="U475" s="10" t="str">
        <f>VLOOKUP(O475,'Offence Database'!$A$7:$B$1360,2, )</f>
        <v>-</v>
      </c>
      <c r="V475" s="10" t="str">
        <f>VLOOKUP(J475,'Offence Database'!$A$7:$C$1360,3, )</f>
        <v>-</v>
      </c>
      <c r="W475" s="10" t="str">
        <f>VLOOKUP(K475,'Offence Database'!$A$7:$C$1360,3, )</f>
        <v>-</v>
      </c>
      <c r="X475" s="10" t="str">
        <f>VLOOKUP(L475,'Offence Database'!$A$7:$C$1360,3, )</f>
        <v>-</v>
      </c>
      <c r="Y475" s="10" t="str">
        <f>VLOOKUP(M475,'Offence Database'!$A$7:$C$1360,3, )</f>
        <v>-</v>
      </c>
      <c r="Z475" s="10" t="str">
        <f>VLOOKUP(N475,'Offence Database'!$A$7:$C$1360,3, )</f>
        <v>-</v>
      </c>
      <c r="AA475" s="10" t="str">
        <f>VLOOKUP(O475,'Offence Database'!$A$7:$C$1360,3, )</f>
        <v>-</v>
      </c>
      <c r="AB475" s="10">
        <f t="shared" ref="AB475:AG475" si="970">IF(V475="Non-Bailable",$AB$1,$AC$1)</f>
        <v>0</v>
      </c>
      <c r="AC475" s="10">
        <f t="shared" si="970"/>
        <v>0</v>
      </c>
      <c r="AD475" s="10">
        <f t="shared" si="970"/>
        <v>0</v>
      </c>
      <c r="AE475" s="10">
        <f t="shared" si="970"/>
        <v>0</v>
      </c>
      <c r="AF475" s="10">
        <f t="shared" si="970"/>
        <v>0</v>
      </c>
      <c r="AG475" s="10">
        <f t="shared" si="970"/>
        <v>0</v>
      </c>
      <c r="AH475" s="10">
        <f t="shared" si="1"/>
        <v>0</v>
      </c>
      <c r="AI475" s="17" t="str">
        <f t="shared" si="2"/>
        <v>Bailable</v>
      </c>
      <c r="AJ475" s="10" t="str">
        <f>VLOOKUP(J475,'Offence Database'!$A$7:$D$1360,4, )</f>
        <v>-</v>
      </c>
      <c r="AK475" s="10" t="str">
        <f>VLOOKUP(K475,'Offence Database'!$A$7:$D$1360,4, )</f>
        <v>-</v>
      </c>
      <c r="AL475" s="10" t="str">
        <f>VLOOKUP(L475,'Offence Database'!$A$7:$D$1360,4, )</f>
        <v>-</v>
      </c>
      <c r="AM475" s="10" t="str">
        <f>VLOOKUP(M475,'Offence Database'!$A$7:$D$1360,4, )</f>
        <v>-</v>
      </c>
      <c r="AN475" s="10" t="str">
        <f>VLOOKUP(N475,'Offence Database'!$A$7:$D$1360,4, )</f>
        <v>-</v>
      </c>
      <c r="AO475" s="10" t="str">
        <f>VLOOKUP(O475,'Offence Database'!$A$7:$D$1360,4, )</f>
        <v>-</v>
      </c>
      <c r="AP475" s="10">
        <f t="shared" ref="AP475:AU475" si="971">IF(AJ475="Non-Compoundable",$AB$1,$AC$1)</f>
        <v>0</v>
      </c>
      <c r="AQ475" s="10">
        <f t="shared" si="971"/>
        <v>0</v>
      </c>
      <c r="AR475" s="10">
        <f t="shared" si="971"/>
        <v>0</v>
      </c>
      <c r="AS475" s="10">
        <f t="shared" si="971"/>
        <v>0</v>
      </c>
      <c r="AT475" s="10">
        <f t="shared" si="971"/>
        <v>0</v>
      </c>
      <c r="AU475" s="10">
        <f t="shared" si="971"/>
        <v>0</v>
      </c>
      <c r="AV475" s="10">
        <f t="shared" si="4"/>
        <v>0</v>
      </c>
      <c r="AW475" s="17" t="str">
        <f t="shared" si="5"/>
        <v>Compoundable</v>
      </c>
      <c r="AX475" s="24"/>
      <c r="AY475" s="26">
        <f t="shared" si="6"/>
        <v>2</v>
      </c>
      <c r="AZ475" s="27">
        <f t="shared" si="7"/>
        <v>60</v>
      </c>
      <c r="BA475" s="28">
        <f t="shared" si="8"/>
        <v>0</v>
      </c>
      <c r="BB475" s="28">
        <f t="shared" ca="1" si="9"/>
        <v>0</v>
      </c>
      <c r="BC475" s="29" t="str">
        <f t="shared" si="10"/>
        <v>YES</v>
      </c>
      <c r="BD475" s="10" t="str">
        <f t="shared" si="11"/>
        <v>YES</v>
      </c>
      <c r="BE475" s="29" t="str">
        <f t="shared" ca="1" si="12"/>
        <v>NO</v>
      </c>
      <c r="BF475" s="29" t="str">
        <f t="shared" ca="1" si="13"/>
        <v>YES</v>
      </c>
      <c r="BG475" s="29" t="str">
        <f t="shared" ca="1" si="14"/>
        <v>YES</v>
      </c>
      <c r="BH475" s="29" t="str">
        <f t="shared" ca="1" si="15"/>
        <v>YES</v>
      </c>
      <c r="BI475" s="10">
        <f t="shared" ca="1" si="16"/>
        <v>1</v>
      </c>
      <c r="BJ475" s="28">
        <f t="shared" si="17"/>
        <v>0</v>
      </c>
      <c r="BK475" s="30">
        <f t="shared" si="18"/>
        <v>0</v>
      </c>
      <c r="BL475" s="31">
        <f t="shared" ca="1" si="19"/>
        <v>-119.72328767123288</v>
      </c>
      <c r="BM475" s="28">
        <f t="shared" si="20"/>
        <v>0</v>
      </c>
      <c r="BN475" s="28">
        <f t="shared" si="21"/>
        <v>0</v>
      </c>
      <c r="BO475" s="30">
        <f t="shared" si="22"/>
        <v>0</v>
      </c>
      <c r="BP475" s="31">
        <f t="shared" ca="1" si="23"/>
        <v>-119.72328767123288</v>
      </c>
      <c r="BQ475" s="32">
        <f t="shared" ca="1" si="24"/>
        <v>119.72328767123288</v>
      </c>
      <c r="BR475" s="32"/>
    </row>
    <row r="476" spans="1:70" ht="12" customHeight="1" x14ac:dyDescent="0.25">
      <c r="A476" s="10">
        <f t="shared" si="25"/>
        <v>475</v>
      </c>
      <c r="B476" s="11"/>
      <c r="C476" s="12"/>
      <c r="D476" s="13"/>
      <c r="E476" s="13"/>
      <c r="F476" s="13"/>
      <c r="G476" s="14"/>
      <c r="H476" s="15"/>
      <c r="I476" s="27"/>
      <c r="J476" s="17"/>
      <c r="K476" s="17"/>
      <c r="L476" s="17"/>
      <c r="M476" s="17"/>
      <c r="N476" s="17"/>
      <c r="O476" s="17"/>
      <c r="P476" s="10" t="str">
        <f>VLOOKUP(J476,'Offence Database'!$A$7:$B$1360,2, )</f>
        <v>-</v>
      </c>
      <c r="Q476" s="10" t="str">
        <f>VLOOKUP(K476,'Offence Database'!$A$7:$B$1360,2, )</f>
        <v>-</v>
      </c>
      <c r="R476" s="10" t="str">
        <f>VLOOKUP(L476,'Offence Database'!$A$7:$B$1360,2, )</f>
        <v>-</v>
      </c>
      <c r="S476" s="10" t="str">
        <f>VLOOKUP(M476,'Offence Database'!$A$7:$B$1360,2, )</f>
        <v>-</v>
      </c>
      <c r="T476" s="10" t="str">
        <f>VLOOKUP(N476,'Offence Database'!$A$7:$B$1360,2, )</f>
        <v>-</v>
      </c>
      <c r="U476" s="10" t="str">
        <f>VLOOKUP(O476,'Offence Database'!$A$7:$B$1360,2, )</f>
        <v>-</v>
      </c>
      <c r="V476" s="10" t="str">
        <f>VLOOKUP(J476,'Offence Database'!$A$7:$C$1360,3, )</f>
        <v>-</v>
      </c>
      <c r="W476" s="10" t="str">
        <f>VLOOKUP(K476,'Offence Database'!$A$7:$C$1360,3, )</f>
        <v>-</v>
      </c>
      <c r="X476" s="10" t="str">
        <f>VLOOKUP(L476,'Offence Database'!$A$7:$C$1360,3, )</f>
        <v>-</v>
      </c>
      <c r="Y476" s="10" t="str">
        <f>VLOOKUP(M476,'Offence Database'!$A$7:$C$1360,3, )</f>
        <v>-</v>
      </c>
      <c r="Z476" s="10" t="str">
        <f>VLOOKUP(N476,'Offence Database'!$A$7:$C$1360,3, )</f>
        <v>-</v>
      </c>
      <c r="AA476" s="10" t="str">
        <f>VLOOKUP(O476,'Offence Database'!$A$7:$C$1360,3, )</f>
        <v>-</v>
      </c>
      <c r="AB476" s="10">
        <f t="shared" ref="AB476:AG476" si="972">IF(V476="Non-Bailable",$AB$1,$AC$1)</f>
        <v>0</v>
      </c>
      <c r="AC476" s="10">
        <f t="shared" si="972"/>
        <v>0</v>
      </c>
      <c r="AD476" s="10">
        <f t="shared" si="972"/>
        <v>0</v>
      </c>
      <c r="AE476" s="10">
        <f t="shared" si="972"/>
        <v>0</v>
      </c>
      <c r="AF476" s="10">
        <f t="shared" si="972"/>
        <v>0</v>
      </c>
      <c r="AG476" s="10">
        <f t="shared" si="972"/>
        <v>0</v>
      </c>
      <c r="AH476" s="10">
        <f t="shared" si="1"/>
        <v>0</v>
      </c>
      <c r="AI476" s="17" t="str">
        <f t="shared" si="2"/>
        <v>Bailable</v>
      </c>
      <c r="AJ476" s="10" t="str">
        <f>VLOOKUP(J476,'Offence Database'!$A$7:$D$1360,4, )</f>
        <v>-</v>
      </c>
      <c r="AK476" s="10" t="str">
        <f>VLOOKUP(K476,'Offence Database'!$A$7:$D$1360,4, )</f>
        <v>-</v>
      </c>
      <c r="AL476" s="10" t="str">
        <f>VLOOKUP(L476,'Offence Database'!$A$7:$D$1360,4, )</f>
        <v>-</v>
      </c>
      <c r="AM476" s="10" t="str">
        <f>VLOOKUP(M476,'Offence Database'!$A$7:$D$1360,4, )</f>
        <v>-</v>
      </c>
      <c r="AN476" s="10" t="str">
        <f>VLOOKUP(N476,'Offence Database'!$A$7:$D$1360,4, )</f>
        <v>-</v>
      </c>
      <c r="AO476" s="10" t="str">
        <f>VLOOKUP(O476,'Offence Database'!$A$7:$D$1360,4, )</f>
        <v>-</v>
      </c>
      <c r="AP476" s="10">
        <f t="shared" ref="AP476:AU476" si="973">IF(AJ476="Non-Compoundable",$AB$1,$AC$1)</f>
        <v>0</v>
      </c>
      <c r="AQ476" s="10">
        <f t="shared" si="973"/>
        <v>0</v>
      </c>
      <c r="AR476" s="10">
        <f t="shared" si="973"/>
        <v>0</v>
      </c>
      <c r="AS476" s="10">
        <f t="shared" si="973"/>
        <v>0</v>
      </c>
      <c r="AT476" s="10">
        <f t="shared" si="973"/>
        <v>0</v>
      </c>
      <c r="AU476" s="10">
        <f t="shared" si="973"/>
        <v>0</v>
      </c>
      <c r="AV476" s="10">
        <f t="shared" si="4"/>
        <v>0</v>
      </c>
      <c r="AW476" s="17" t="str">
        <f t="shared" si="5"/>
        <v>Compoundable</v>
      </c>
      <c r="AX476" s="24"/>
      <c r="AY476" s="26">
        <f t="shared" si="6"/>
        <v>2</v>
      </c>
      <c r="AZ476" s="27">
        <f t="shared" si="7"/>
        <v>60</v>
      </c>
      <c r="BA476" s="28">
        <f t="shared" si="8"/>
        <v>0</v>
      </c>
      <c r="BB476" s="28">
        <f t="shared" ca="1" si="9"/>
        <v>0</v>
      </c>
      <c r="BC476" s="29" t="str">
        <f t="shared" si="10"/>
        <v>YES</v>
      </c>
      <c r="BD476" s="10" t="str">
        <f t="shared" si="11"/>
        <v>YES</v>
      </c>
      <c r="BE476" s="29" t="str">
        <f t="shared" ca="1" si="12"/>
        <v>NO</v>
      </c>
      <c r="BF476" s="29" t="str">
        <f t="shared" ca="1" si="13"/>
        <v>YES</v>
      </c>
      <c r="BG476" s="29" t="str">
        <f t="shared" ca="1" si="14"/>
        <v>YES</v>
      </c>
      <c r="BH476" s="29" t="str">
        <f t="shared" ca="1" si="15"/>
        <v>YES</v>
      </c>
      <c r="BI476" s="10">
        <f t="shared" ca="1" si="16"/>
        <v>1</v>
      </c>
      <c r="BJ476" s="28">
        <f t="shared" si="17"/>
        <v>0</v>
      </c>
      <c r="BK476" s="30">
        <f t="shared" si="18"/>
        <v>0</v>
      </c>
      <c r="BL476" s="31">
        <f t="shared" ca="1" si="19"/>
        <v>-119.72328767123288</v>
      </c>
      <c r="BM476" s="28">
        <f t="shared" si="20"/>
        <v>0</v>
      </c>
      <c r="BN476" s="28">
        <f t="shared" si="21"/>
        <v>0</v>
      </c>
      <c r="BO476" s="30">
        <f t="shared" si="22"/>
        <v>0</v>
      </c>
      <c r="BP476" s="31">
        <f t="shared" ca="1" si="23"/>
        <v>-119.72328767123288</v>
      </c>
      <c r="BQ476" s="32">
        <f t="shared" ca="1" si="24"/>
        <v>119.72328767123288</v>
      </c>
      <c r="BR476" s="32"/>
    </row>
    <row r="477" spans="1:70" ht="12" customHeight="1" x14ac:dyDescent="0.25">
      <c r="A477" s="10">
        <f t="shared" si="25"/>
        <v>476</v>
      </c>
      <c r="B477" s="11"/>
      <c r="C477" s="12"/>
      <c r="D477" s="13"/>
      <c r="E477" s="13"/>
      <c r="F477" s="13"/>
      <c r="G477" s="14"/>
      <c r="H477" s="15"/>
      <c r="I477" s="27"/>
      <c r="J477" s="17"/>
      <c r="K477" s="17"/>
      <c r="L477" s="17"/>
      <c r="M477" s="17"/>
      <c r="N477" s="17"/>
      <c r="O477" s="17"/>
      <c r="P477" s="10" t="str">
        <f>VLOOKUP(J477,'Offence Database'!$A$7:$B$1360,2, )</f>
        <v>-</v>
      </c>
      <c r="Q477" s="10" t="str">
        <f>VLOOKUP(K477,'Offence Database'!$A$7:$B$1360,2, )</f>
        <v>-</v>
      </c>
      <c r="R477" s="10" t="str">
        <f>VLOOKUP(L477,'Offence Database'!$A$7:$B$1360,2, )</f>
        <v>-</v>
      </c>
      <c r="S477" s="10" t="str">
        <f>VLOOKUP(M477,'Offence Database'!$A$7:$B$1360,2, )</f>
        <v>-</v>
      </c>
      <c r="T477" s="10" t="str">
        <f>VLOOKUP(N477,'Offence Database'!$A$7:$B$1360,2, )</f>
        <v>-</v>
      </c>
      <c r="U477" s="10" t="str">
        <f>VLOOKUP(O477,'Offence Database'!$A$7:$B$1360,2, )</f>
        <v>-</v>
      </c>
      <c r="V477" s="10" t="str">
        <f>VLOOKUP(J477,'Offence Database'!$A$7:$C$1360,3, )</f>
        <v>-</v>
      </c>
      <c r="W477" s="10" t="str">
        <f>VLOOKUP(K477,'Offence Database'!$A$7:$C$1360,3, )</f>
        <v>-</v>
      </c>
      <c r="X477" s="10" t="str">
        <f>VLOOKUP(L477,'Offence Database'!$A$7:$C$1360,3, )</f>
        <v>-</v>
      </c>
      <c r="Y477" s="10" t="str">
        <f>VLOOKUP(M477,'Offence Database'!$A$7:$C$1360,3, )</f>
        <v>-</v>
      </c>
      <c r="Z477" s="10" t="str">
        <f>VLOOKUP(N477,'Offence Database'!$A$7:$C$1360,3, )</f>
        <v>-</v>
      </c>
      <c r="AA477" s="10" t="str">
        <f>VLOOKUP(O477,'Offence Database'!$A$7:$C$1360,3, )</f>
        <v>-</v>
      </c>
      <c r="AB477" s="10">
        <f t="shared" ref="AB477:AG477" si="974">IF(V477="Non-Bailable",$AB$1,$AC$1)</f>
        <v>0</v>
      </c>
      <c r="AC477" s="10">
        <f t="shared" si="974"/>
        <v>0</v>
      </c>
      <c r="AD477" s="10">
        <f t="shared" si="974"/>
        <v>0</v>
      </c>
      <c r="AE477" s="10">
        <f t="shared" si="974"/>
        <v>0</v>
      </c>
      <c r="AF477" s="10">
        <f t="shared" si="974"/>
        <v>0</v>
      </c>
      <c r="AG477" s="10">
        <f t="shared" si="974"/>
        <v>0</v>
      </c>
      <c r="AH477" s="10">
        <f t="shared" si="1"/>
        <v>0</v>
      </c>
      <c r="AI477" s="17" t="str">
        <f t="shared" si="2"/>
        <v>Bailable</v>
      </c>
      <c r="AJ477" s="10" t="str">
        <f>VLOOKUP(J477,'Offence Database'!$A$7:$D$1360,4, )</f>
        <v>-</v>
      </c>
      <c r="AK477" s="10" t="str">
        <f>VLOOKUP(K477,'Offence Database'!$A$7:$D$1360,4, )</f>
        <v>-</v>
      </c>
      <c r="AL477" s="10" t="str">
        <f>VLOOKUP(L477,'Offence Database'!$A$7:$D$1360,4, )</f>
        <v>-</v>
      </c>
      <c r="AM477" s="10" t="str">
        <f>VLOOKUP(M477,'Offence Database'!$A$7:$D$1360,4, )</f>
        <v>-</v>
      </c>
      <c r="AN477" s="10" t="str">
        <f>VLOOKUP(N477,'Offence Database'!$A$7:$D$1360,4, )</f>
        <v>-</v>
      </c>
      <c r="AO477" s="10" t="str">
        <f>VLOOKUP(O477,'Offence Database'!$A$7:$D$1360,4, )</f>
        <v>-</v>
      </c>
      <c r="AP477" s="10">
        <f t="shared" ref="AP477:AU477" si="975">IF(AJ477="Non-Compoundable",$AB$1,$AC$1)</f>
        <v>0</v>
      </c>
      <c r="AQ477" s="10">
        <f t="shared" si="975"/>
        <v>0</v>
      </c>
      <c r="AR477" s="10">
        <f t="shared" si="975"/>
        <v>0</v>
      </c>
      <c r="AS477" s="10">
        <f t="shared" si="975"/>
        <v>0</v>
      </c>
      <c r="AT477" s="10">
        <f t="shared" si="975"/>
        <v>0</v>
      </c>
      <c r="AU477" s="10">
        <f t="shared" si="975"/>
        <v>0</v>
      </c>
      <c r="AV477" s="10">
        <f t="shared" si="4"/>
        <v>0</v>
      </c>
      <c r="AW477" s="17" t="str">
        <f t="shared" si="5"/>
        <v>Compoundable</v>
      </c>
      <c r="AX477" s="24"/>
      <c r="AY477" s="26">
        <f t="shared" si="6"/>
        <v>2</v>
      </c>
      <c r="AZ477" s="27">
        <f t="shared" si="7"/>
        <v>60</v>
      </c>
      <c r="BA477" s="28">
        <f t="shared" si="8"/>
        <v>0</v>
      </c>
      <c r="BB477" s="28">
        <f t="shared" ca="1" si="9"/>
        <v>0</v>
      </c>
      <c r="BC477" s="29" t="str">
        <f t="shared" si="10"/>
        <v>YES</v>
      </c>
      <c r="BD477" s="10" t="str">
        <f t="shared" si="11"/>
        <v>YES</v>
      </c>
      <c r="BE477" s="29" t="str">
        <f t="shared" ca="1" si="12"/>
        <v>NO</v>
      </c>
      <c r="BF477" s="29" t="str">
        <f t="shared" ca="1" si="13"/>
        <v>YES</v>
      </c>
      <c r="BG477" s="29" t="str">
        <f t="shared" ca="1" si="14"/>
        <v>YES</v>
      </c>
      <c r="BH477" s="29" t="str">
        <f t="shared" ca="1" si="15"/>
        <v>YES</v>
      </c>
      <c r="BI477" s="10">
        <f t="shared" ca="1" si="16"/>
        <v>1</v>
      </c>
      <c r="BJ477" s="28">
        <f t="shared" si="17"/>
        <v>0</v>
      </c>
      <c r="BK477" s="30">
        <f t="shared" si="18"/>
        <v>0</v>
      </c>
      <c r="BL477" s="31">
        <f t="shared" ca="1" si="19"/>
        <v>-119.72328767123288</v>
      </c>
      <c r="BM477" s="28">
        <f t="shared" si="20"/>
        <v>0</v>
      </c>
      <c r="BN477" s="28">
        <f t="shared" si="21"/>
        <v>0</v>
      </c>
      <c r="BO477" s="30">
        <f t="shared" si="22"/>
        <v>0</v>
      </c>
      <c r="BP477" s="31">
        <f t="shared" ca="1" si="23"/>
        <v>-119.72328767123288</v>
      </c>
      <c r="BQ477" s="32">
        <f t="shared" ca="1" si="24"/>
        <v>119.72328767123288</v>
      </c>
      <c r="BR477" s="32"/>
    </row>
    <row r="478" spans="1:70" ht="12" customHeight="1" x14ac:dyDescent="0.25">
      <c r="A478" s="10">
        <f t="shared" si="25"/>
        <v>477</v>
      </c>
      <c r="B478" s="11"/>
      <c r="C478" s="12"/>
      <c r="D478" s="13"/>
      <c r="E478" s="13"/>
      <c r="F478" s="13"/>
      <c r="G478" s="14"/>
      <c r="H478" s="15"/>
      <c r="I478" s="27"/>
      <c r="J478" s="17"/>
      <c r="K478" s="17"/>
      <c r="L478" s="17"/>
      <c r="M478" s="17"/>
      <c r="N478" s="17"/>
      <c r="O478" s="17"/>
      <c r="P478" s="10" t="str">
        <f>VLOOKUP(J478,'Offence Database'!$A$7:$B$1360,2, )</f>
        <v>-</v>
      </c>
      <c r="Q478" s="10" t="str">
        <f>VLOOKUP(K478,'Offence Database'!$A$7:$B$1360,2, )</f>
        <v>-</v>
      </c>
      <c r="R478" s="10" t="str">
        <f>VLOOKUP(L478,'Offence Database'!$A$7:$B$1360,2, )</f>
        <v>-</v>
      </c>
      <c r="S478" s="10" t="str">
        <f>VLOOKUP(M478,'Offence Database'!$A$7:$B$1360,2, )</f>
        <v>-</v>
      </c>
      <c r="T478" s="10" t="str">
        <f>VLOOKUP(N478,'Offence Database'!$A$7:$B$1360,2, )</f>
        <v>-</v>
      </c>
      <c r="U478" s="10" t="str">
        <f>VLOOKUP(O478,'Offence Database'!$A$7:$B$1360,2, )</f>
        <v>-</v>
      </c>
      <c r="V478" s="10" t="str">
        <f>VLOOKUP(J478,'Offence Database'!$A$7:$C$1360,3, )</f>
        <v>-</v>
      </c>
      <c r="W478" s="10" t="str">
        <f>VLOOKUP(K478,'Offence Database'!$A$7:$C$1360,3, )</f>
        <v>-</v>
      </c>
      <c r="X478" s="10" t="str">
        <f>VLOOKUP(L478,'Offence Database'!$A$7:$C$1360,3, )</f>
        <v>-</v>
      </c>
      <c r="Y478" s="10" t="str">
        <f>VLOOKUP(M478,'Offence Database'!$A$7:$C$1360,3, )</f>
        <v>-</v>
      </c>
      <c r="Z478" s="10" t="str">
        <f>VLOOKUP(N478,'Offence Database'!$A$7:$C$1360,3, )</f>
        <v>-</v>
      </c>
      <c r="AA478" s="10" t="str">
        <f>VLOOKUP(O478,'Offence Database'!$A$7:$C$1360,3, )</f>
        <v>-</v>
      </c>
      <c r="AB478" s="10">
        <f t="shared" ref="AB478:AG478" si="976">IF(V478="Non-Bailable",$AB$1,$AC$1)</f>
        <v>0</v>
      </c>
      <c r="AC478" s="10">
        <f t="shared" si="976"/>
        <v>0</v>
      </c>
      <c r="AD478" s="10">
        <f t="shared" si="976"/>
        <v>0</v>
      </c>
      <c r="AE478" s="10">
        <f t="shared" si="976"/>
        <v>0</v>
      </c>
      <c r="AF478" s="10">
        <f t="shared" si="976"/>
        <v>0</v>
      </c>
      <c r="AG478" s="10">
        <f t="shared" si="976"/>
        <v>0</v>
      </c>
      <c r="AH478" s="10">
        <f t="shared" si="1"/>
        <v>0</v>
      </c>
      <c r="AI478" s="17" t="str">
        <f t="shared" si="2"/>
        <v>Bailable</v>
      </c>
      <c r="AJ478" s="10" t="str">
        <f>VLOOKUP(J478,'Offence Database'!$A$7:$D$1360,4, )</f>
        <v>-</v>
      </c>
      <c r="AK478" s="10" t="str">
        <f>VLOOKUP(K478,'Offence Database'!$A$7:$D$1360,4, )</f>
        <v>-</v>
      </c>
      <c r="AL478" s="10" t="str">
        <f>VLOOKUP(L478,'Offence Database'!$A$7:$D$1360,4, )</f>
        <v>-</v>
      </c>
      <c r="AM478" s="10" t="str">
        <f>VLOOKUP(M478,'Offence Database'!$A$7:$D$1360,4, )</f>
        <v>-</v>
      </c>
      <c r="AN478" s="10" t="str">
        <f>VLOOKUP(N478,'Offence Database'!$A$7:$D$1360,4, )</f>
        <v>-</v>
      </c>
      <c r="AO478" s="10" t="str">
        <f>VLOOKUP(O478,'Offence Database'!$A$7:$D$1360,4, )</f>
        <v>-</v>
      </c>
      <c r="AP478" s="10">
        <f t="shared" ref="AP478:AU478" si="977">IF(AJ478="Non-Compoundable",$AB$1,$AC$1)</f>
        <v>0</v>
      </c>
      <c r="AQ478" s="10">
        <f t="shared" si="977"/>
        <v>0</v>
      </c>
      <c r="AR478" s="10">
        <f t="shared" si="977"/>
        <v>0</v>
      </c>
      <c r="AS478" s="10">
        <f t="shared" si="977"/>
        <v>0</v>
      </c>
      <c r="AT478" s="10">
        <f t="shared" si="977"/>
        <v>0</v>
      </c>
      <c r="AU478" s="10">
        <f t="shared" si="977"/>
        <v>0</v>
      </c>
      <c r="AV478" s="10">
        <f t="shared" si="4"/>
        <v>0</v>
      </c>
      <c r="AW478" s="17" t="str">
        <f t="shared" si="5"/>
        <v>Compoundable</v>
      </c>
      <c r="AX478" s="24"/>
      <c r="AY478" s="26">
        <f t="shared" si="6"/>
        <v>2</v>
      </c>
      <c r="AZ478" s="27">
        <f t="shared" si="7"/>
        <v>60</v>
      </c>
      <c r="BA478" s="28">
        <f t="shared" si="8"/>
        <v>0</v>
      </c>
      <c r="BB478" s="28">
        <f t="shared" ca="1" si="9"/>
        <v>0</v>
      </c>
      <c r="BC478" s="29" t="str">
        <f t="shared" si="10"/>
        <v>YES</v>
      </c>
      <c r="BD478" s="10" t="str">
        <f t="shared" si="11"/>
        <v>YES</v>
      </c>
      <c r="BE478" s="29" t="str">
        <f t="shared" ca="1" si="12"/>
        <v>NO</v>
      </c>
      <c r="BF478" s="29" t="str">
        <f t="shared" ca="1" si="13"/>
        <v>YES</v>
      </c>
      <c r="BG478" s="29" t="str">
        <f t="shared" ca="1" si="14"/>
        <v>YES</v>
      </c>
      <c r="BH478" s="29" t="str">
        <f t="shared" ca="1" si="15"/>
        <v>YES</v>
      </c>
      <c r="BI478" s="10">
        <f t="shared" ca="1" si="16"/>
        <v>1</v>
      </c>
      <c r="BJ478" s="28">
        <f t="shared" si="17"/>
        <v>0</v>
      </c>
      <c r="BK478" s="30">
        <f t="shared" si="18"/>
        <v>0</v>
      </c>
      <c r="BL478" s="31">
        <f t="shared" ca="1" si="19"/>
        <v>-119.72328767123288</v>
      </c>
      <c r="BM478" s="28">
        <f t="shared" si="20"/>
        <v>0</v>
      </c>
      <c r="BN478" s="28">
        <f t="shared" si="21"/>
        <v>0</v>
      </c>
      <c r="BO478" s="30">
        <f t="shared" si="22"/>
        <v>0</v>
      </c>
      <c r="BP478" s="31">
        <f t="shared" ca="1" si="23"/>
        <v>-119.72328767123288</v>
      </c>
      <c r="BQ478" s="32">
        <f t="shared" ca="1" si="24"/>
        <v>119.72328767123288</v>
      </c>
      <c r="BR478" s="32"/>
    </row>
    <row r="479" spans="1:70" ht="12" customHeight="1" x14ac:dyDescent="0.25">
      <c r="A479" s="10">
        <f t="shared" si="25"/>
        <v>478</v>
      </c>
      <c r="B479" s="11"/>
      <c r="C479" s="12"/>
      <c r="D479" s="13"/>
      <c r="E479" s="13"/>
      <c r="F479" s="13"/>
      <c r="G479" s="14"/>
      <c r="H479" s="15"/>
      <c r="I479" s="27"/>
      <c r="J479" s="17"/>
      <c r="K479" s="17"/>
      <c r="L479" s="17"/>
      <c r="M479" s="17"/>
      <c r="N479" s="17"/>
      <c r="O479" s="17"/>
      <c r="P479" s="10" t="str">
        <f>VLOOKUP(J479,'Offence Database'!$A$7:$B$1360,2, )</f>
        <v>-</v>
      </c>
      <c r="Q479" s="10" t="str">
        <f>VLOOKUP(K479,'Offence Database'!$A$7:$B$1360,2, )</f>
        <v>-</v>
      </c>
      <c r="R479" s="10" t="str">
        <f>VLOOKUP(L479,'Offence Database'!$A$7:$B$1360,2, )</f>
        <v>-</v>
      </c>
      <c r="S479" s="10" t="str">
        <f>VLOOKUP(M479,'Offence Database'!$A$7:$B$1360,2, )</f>
        <v>-</v>
      </c>
      <c r="T479" s="10" t="str">
        <f>VLOOKUP(N479,'Offence Database'!$A$7:$B$1360,2, )</f>
        <v>-</v>
      </c>
      <c r="U479" s="10" t="str">
        <f>VLOOKUP(O479,'Offence Database'!$A$7:$B$1360,2, )</f>
        <v>-</v>
      </c>
      <c r="V479" s="10" t="str">
        <f>VLOOKUP(J479,'Offence Database'!$A$7:$C$1360,3, )</f>
        <v>-</v>
      </c>
      <c r="W479" s="10" t="str">
        <f>VLOOKUP(K479,'Offence Database'!$A$7:$C$1360,3, )</f>
        <v>-</v>
      </c>
      <c r="X479" s="10" t="str">
        <f>VLOOKUP(L479,'Offence Database'!$A$7:$C$1360,3, )</f>
        <v>-</v>
      </c>
      <c r="Y479" s="10" t="str">
        <f>VLOOKUP(M479,'Offence Database'!$A$7:$C$1360,3, )</f>
        <v>-</v>
      </c>
      <c r="Z479" s="10" t="str">
        <f>VLOOKUP(N479,'Offence Database'!$A$7:$C$1360,3, )</f>
        <v>-</v>
      </c>
      <c r="AA479" s="10" t="str">
        <f>VLOOKUP(O479,'Offence Database'!$A$7:$C$1360,3, )</f>
        <v>-</v>
      </c>
      <c r="AB479" s="10">
        <f t="shared" ref="AB479:AG479" si="978">IF(V479="Non-Bailable",$AB$1,$AC$1)</f>
        <v>0</v>
      </c>
      <c r="AC479" s="10">
        <f t="shared" si="978"/>
        <v>0</v>
      </c>
      <c r="AD479" s="10">
        <f t="shared" si="978"/>
        <v>0</v>
      </c>
      <c r="AE479" s="10">
        <f t="shared" si="978"/>
        <v>0</v>
      </c>
      <c r="AF479" s="10">
        <f t="shared" si="978"/>
        <v>0</v>
      </c>
      <c r="AG479" s="10">
        <f t="shared" si="978"/>
        <v>0</v>
      </c>
      <c r="AH479" s="10">
        <f t="shared" si="1"/>
        <v>0</v>
      </c>
      <c r="AI479" s="17" t="str">
        <f t="shared" si="2"/>
        <v>Bailable</v>
      </c>
      <c r="AJ479" s="10" t="str">
        <f>VLOOKUP(J479,'Offence Database'!$A$7:$D$1360,4, )</f>
        <v>-</v>
      </c>
      <c r="AK479" s="10" t="str">
        <f>VLOOKUP(K479,'Offence Database'!$A$7:$D$1360,4, )</f>
        <v>-</v>
      </c>
      <c r="AL479" s="10" t="str">
        <f>VLOOKUP(L479,'Offence Database'!$A$7:$D$1360,4, )</f>
        <v>-</v>
      </c>
      <c r="AM479" s="10" t="str">
        <f>VLOOKUP(M479,'Offence Database'!$A$7:$D$1360,4, )</f>
        <v>-</v>
      </c>
      <c r="AN479" s="10" t="str">
        <f>VLOOKUP(N479,'Offence Database'!$A$7:$D$1360,4, )</f>
        <v>-</v>
      </c>
      <c r="AO479" s="10" t="str">
        <f>VLOOKUP(O479,'Offence Database'!$A$7:$D$1360,4, )</f>
        <v>-</v>
      </c>
      <c r="AP479" s="10">
        <f t="shared" ref="AP479:AU479" si="979">IF(AJ479="Non-Compoundable",$AB$1,$AC$1)</f>
        <v>0</v>
      </c>
      <c r="AQ479" s="10">
        <f t="shared" si="979"/>
        <v>0</v>
      </c>
      <c r="AR479" s="10">
        <f t="shared" si="979"/>
        <v>0</v>
      </c>
      <c r="AS479" s="10">
        <f t="shared" si="979"/>
        <v>0</v>
      </c>
      <c r="AT479" s="10">
        <f t="shared" si="979"/>
        <v>0</v>
      </c>
      <c r="AU479" s="10">
        <f t="shared" si="979"/>
        <v>0</v>
      </c>
      <c r="AV479" s="10">
        <f t="shared" si="4"/>
        <v>0</v>
      </c>
      <c r="AW479" s="17" t="str">
        <f t="shared" si="5"/>
        <v>Compoundable</v>
      </c>
      <c r="AX479" s="24"/>
      <c r="AY479" s="26">
        <f t="shared" si="6"/>
        <v>2</v>
      </c>
      <c r="AZ479" s="27">
        <f t="shared" si="7"/>
        <v>60</v>
      </c>
      <c r="BA479" s="28">
        <f t="shared" si="8"/>
        <v>0</v>
      </c>
      <c r="BB479" s="28">
        <f t="shared" ca="1" si="9"/>
        <v>0</v>
      </c>
      <c r="BC479" s="29" t="str">
        <f t="shared" si="10"/>
        <v>YES</v>
      </c>
      <c r="BD479" s="10" t="str">
        <f t="shared" si="11"/>
        <v>YES</v>
      </c>
      <c r="BE479" s="29" t="str">
        <f t="shared" ca="1" si="12"/>
        <v>NO</v>
      </c>
      <c r="BF479" s="29" t="str">
        <f t="shared" ca="1" si="13"/>
        <v>YES</v>
      </c>
      <c r="BG479" s="29" t="str">
        <f t="shared" ca="1" si="14"/>
        <v>YES</v>
      </c>
      <c r="BH479" s="29" t="str">
        <f t="shared" ca="1" si="15"/>
        <v>YES</v>
      </c>
      <c r="BI479" s="10">
        <f t="shared" ca="1" si="16"/>
        <v>1</v>
      </c>
      <c r="BJ479" s="28">
        <f t="shared" si="17"/>
        <v>0</v>
      </c>
      <c r="BK479" s="30">
        <f t="shared" si="18"/>
        <v>0</v>
      </c>
      <c r="BL479" s="31">
        <f t="shared" ca="1" si="19"/>
        <v>-119.72328767123288</v>
      </c>
      <c r="BM479" s="28">
        <f t="shared" si="20"/>
        <v>0</v>
      </c>
      <c r="BN479" s="28">
        <f t="shared" si="21"/>
        <v>0</v>
      </c>
      <c r="BO479" s="30">
        <f t="shared" si="22"/>
        <v>0</v>
      </c>
      <c r="BP479" s="31">
        <f t="shared" ca="1" si="23"/>
        <v>-119.72328767123288</v>
      </c>
      <c r="BQ479" s="32">
        <f t="shared" ca="1" si="24"/>
        <v>119.72328767123288</v>
      </c>
      <c r="BR479" s="32"/>
    </row>
    <row r="480" spans="1:70" ht="12" customHeight="1" x14ac:dyDescent="0.25">
      <c r="A480" s="10">
        <f t="shared" si="25"/>
        <v>479</v>
      </c>
      <c r="B480" s="11"/>
      <c r="C480" s="12"/>
      <c r="D480" s="13"/>
      <c r="E480" s="13"/>
      <c r="F480" s="13"/>
      <c r="G480" s="14"/>
      <c r="H480" s="15"/>
      <c r="I480" s="27"/>
      <c r="J480" s="17"/>
      <c r="K480" s="17"/>
      <c r="L480" s="17"/>
      <c r="M480" s="17"/>
      <c r="N480" s="17"/>
      <c r="O480" s="17"/>
      <c r="P480" s="10" t="str">
        <f>VLOOKUP(J480,'Offence Database'!$A$7:$B$1360,2, )</f>
        <v>-</v>
      </c>
      <c r="Q480" s="10" t="str">
        <f>VLOOKUP(K480,'Offence Database'!$A$7:$B$1360,2, )</f>
        <v>-</v>
      </c>
      <c r="R480" s="10" t="str">
        <f>VLOOKUP(L480,'Offence Database'!$A$7:$B$1360,2, )</f>
        <v>-</v>
      </c>
      <c r="S480" s="10" t="str">
        <f>VLOOKUP(M480,'Offence Database'!$A$7:$B$1360,2, )</f>
        <v>-</v>
      </c>
      <c r="T480" s="10" t="str">
        <f>VLOOKUP(N480,'Offence Database'!$A$7:$B$1360,2, )</f>
        <v>-</v>
      </c>
      <c r="U480" s="10" t="str">
        <f>VLOOKUP(O480,'Offence Database'!$A$7:$B$1360,2, )</f>
        <v>-</v>
      </c>
      <c r="V480" s="10" t="str">
        <f>VLOOKUP(J480,'Offence Database'!$A$7:$C$1360,3, )</f>
        <v>-</v>
      </c>
      <c r="W480" s="10" t="str">
        <f>VLOOKUP(K480,'Offence Database'!$A$7:$C$1360,3, )</f>
        <v>-</v>
      </c>
      <c r="X480" s="10" t="str">
        <f>VLOOKUP(L480,'Offence Database'!$A$7:$C$1360,3, )</f>
        <v>-</v>
      </c>
      <c r="Y480" s="10" t="str">
        <f>VLOOKUP(M480,'Offence Database'!$A$7:$C$1360,3, )</f>
        <v>-</v>
      </c>
      <c r="Z480" s="10" t="str">
        <f>VLOOKUP(N480,'Offence Database'!$A$7:$C$1360,3, )</f>
        <v>-</v>
      </c>
      <c r="AA480" s="10" t="str">
        <f>VLOOKUP(O480,'Offence Database'!$A$7:$C$1360,3, )</f>
        <v>-</v>
      </c>
      <c r="AB480" s="10">
        <f t="shared" ref="AB480:AG480" si="980">IF(V480="Non-Bailable",$AB$1,$AC$1)</f>
        <v>0</v>
      </c>
      <c r="AC480" s="10">
        <f t="shared" si="980"/>
        <v>0</v>
      </c>
      <c r="AD480" s="10">
        <f t="shared" si="980"/>
        <v>0</v>
      </c>
      <c r="AE480" s="10">
        <f t="shared" si="980"/>
        <v>0</v>
      </c>
      <c r="AF480" s="10">
        <f t="shared" si="980"/>
        <v>0</v>
      </c>
      <c r="AG480" s="10">
        <f t="shared" si="980"/>
        <v>0</v>
      </c>
      <c r="AH480" s="10">
        <f t="shared" si="1"/>
        <v>0</v>
      </c>
      <c r="AI480" s="17" t="str">
        <f t="shared" si="2"/>
        <v>Bailable</v>
      </c>
      <c r="AJ480" s="10" t="str">
        <f>VLOOKUP(J480,'Offence Database'!$A$7:$D$1360,4, )</f>
        <v>-</v>
      </c>
      <c r="AK480" s="10" t="str">
        <f>VLOOKUP(K480,'Offence Database'!$A$7:$D$1360,4, )</f>
        <v>-</v>
      </c>
      <c r="AL480" s="10" t="str">
        <f>VLOOKUP(L480,'Offence Database'!$A$7:$D$1360,4, )</f>
        <v>-</v>
      </c>
      <c r="AM480" s="10" t="str">
        <f>VLOOKUP(M480,'Offence Database'!$A$7:$D$1360,4, )</f>
        <v>-</v>
      </c>
      <c r="AN480" s="10" t="str">
        <f>VLOOKUP(N480,'Offence Database'!$A$7:$D$1360,4, )</f>
        <v>-</v>
      </c>
      <c r="AO480" s="10" t="str">
        <f>VLOOKUP(O480,'Offence Database'!$A$7:$D$1360,4, )</f>
        <v>-</v>
      </c>
      <c r="AP480" s="10">
        <f t="shared" ref="AP480:AU480" si="981">IF(AJ480="Non-Compoundable",$AB$1,$AC$1)</f>
        <v>0</v>
      </c>
      <c r="AQ480" s="10">
        <f t="shared" si="981"/>
        <v>0</v>
      </c>
      <c r="AR480" s="10">
        <f t="shared" si="981"/>
        <v>0</v>
      </c>
      <c r="AS480" s="10">
        <f t="shared" si="981"/>
        <v>0</v>
      </c>
      <c r="AT480" s="10">
        <f t="shared" si="981"/>
        <v>0</v>
      </c>
      <c r="AU480" s="10">
        <f t="shared" si="981"/>
        <v>0</v>
      </c>
      <c r="AV480" s="10">
        <f t="shared" si="4"/>
        <v>0</v>
      </c>
      <c r="AW480" s="17" t="str">
        <f t="shared" si="5"/>
        <v>Compoundable</v>
      </c>
      <c r="AX480" s="24"/>
      <c r="AY480" s="26">
        <f t="shared" si="6"/>
        <v>2</v>
      </c>
      <c r="AZ480" s="27">
        <f t="shared" si="7"/>
        <v>60</v>
      </c>
      <c r="BA480" s="28">
        <f t="shared" si="8"/>
        <v>0</v>
      </c>
      <c r="BB480" s="28">
        <f t="shared" ca="1" si="9"/>
        <v>0</v>
      </c>
      <c r="BC480" s="29" t="str">
        <f t="shared" si="10"/>
        <v>YES</v>
      </c>
      <c r="BD480" s="10" t="str">
        <f t="shared" si="11"/>
        <v>YES</v>
      </c>
      <c r="BE480" s="29" t="str">
        <f t="shared" ca="1" si="12"/>
        <v>NO</v>
      </c>
      <c r="BF480" s="29" t="str">
        <f t="shared" ca="1" si="13"/>
        <v>YES</v>
      </c>
      <c r="BG480" s="29" t="str">
        <f t="shared" ca="1" si="14"/>
        <v>YES</v>
      </c>
      <c r="BH480" s="29" t="str">
        <f t="shared" ca="1" si="15"/>
        <v>YES</v>
      </c>
      <c r="BI480" s="10">
        <f t="shared" ca="1" si="16"/>
        <v>1</v>
      </c>
      <c r="BJ480" s="28">
        <f t="shared" si="17"/>
        <v>0</v>
      </c>
      <c r="BK480" s="30">
        <f t="shared" si="18"/>
        <v>0</v>
      </c>
      <c r="BL480" s="31">
        <f t="shared" ca="1" si="19"/>
        <v>-119.72328767123288</v>
      </c>
      <c r="BM480" s="28">
        <f t="shared" si="20"/>
        <v>0</v>
      </c>
      <c r="BN480" s="28">
        <f t="shared" si="21"/>
        <v>0</v>
      </c>
      <c r="BO480" s="30">
        <f t="shared" si="22"/>
        <v>0</v>
      </c>
      <c r="BP480" s="31">
        <f t="shared" ca="1" si="23"/>
        <v>-119.72328767123288</v>
      </c>
      <c r="BQ480" s="32">
        <f t="shared" ca="1" si="24"/>
        <v>119.72328767123288</v>
      </c>
      <c r="BR480" s="32"/>
    </row>
    <row r="481" spans="1:70" ht="12" customHeight="1" x14ac:dyDescent="0.25">
      <c r="A481" s="10">
        <f t="shared" si="25"/>
        <v>480</v>
      </c>
      <c r="B481" s="11"/>
      <c r="C481" s="12"/>
      <c r="D481" s="13"/>
      <c r="E481" s="13"/>
      <c r="F481" s="13"/>
      <c r="G481" s="14"/>
      <c r="H481" s="15"/>
      <c r="I481" s="27"/>
      <c r="J481" s="17"/>
      <c r="K481" s="17"/>
      <c r="L481" s="17"/>
      <c r="M481" s="17"/>
      <c r="N481" s="17"/>
      <c r="O481" s="17"/>
      <c r="P481" s="10" t="str">
        <f>VLOOKUP(J481,'Offence Database'!$A$7:$B$1360,2, )</f>
        <v>-</v>
      </c>
      <c r="Q481" s="10" t="str">
        <f>VLOOKUP(K481,'Offence Database'!$A$7:$B$1360,2, )</f>
        <v>-</v>
      </c>
      <c r="R481" s="10" t="str">
        <f>VLOOKUP(L481,'Offence Database'!$A$7:$B$1360,2, )</f>
        <v>-</v>
      </c>
      <c r="S481" s="10" t="str">
        <f>VLOOKUP(M481,'Offence Database'!$A$7:$B$1360,2, )</f>
        <v>-</v>
      </c>
      <c r="T481" s="10" t="str">
        <f>VLOOKUP(N481,'Offence Database'!$A$7:$B$1360,2, )</f>
        <v>-</v>
      </c>
      <c r="U481" s="10" t="str">
        <f>VLOOKUP(O481,'Offence Database'!$A$7:$B$1360,2, )</f>
        <v>-</v>
      </c>
      <c r="V481" s="10" t="str">
        <f>VLOOKUP(J481,'Offence Database'!$A$7:$C$1360,3, )</f>
        <v>-</v>
      </c>
      <c r="W481" s="10" t="str">
        <f>VLOOKUP(K481,'Offence Database'!$A$7:$C$1360,3, )</f>
        <v>-</v>
      </c>
      <c r="X481" s="10" t="str">
        <f>VLOOKUP(L481,'Offence Database'!$A$7:$C$1360,3, )</f>
        <v>-</v>
      </c>
      <c r="Y481" s="10" t="str">
        <f>VLOOKUP(M481,'Offence Database'!$A$7:$C$1360,3, )</f>
        <v>-</v>
      </c>
      <c r="Z481" s="10" t="str">
        <f>VLOOKUP(N481,'Offence Database'!$A$7:$C$1360,3, )</f>
        <v>-</v>
      </c>
      <c r="AA481" s="10" t="str">
        <f>VLOOKUP(O481,'Offence Database'!$A$7:$C$1360,3, )</f>
        <v>-</v>
      </c>
      <c r="AB481" s="10">
        <f t="shared" ref="AB481:AG481" si="982">IF(V481="Non-Bailable",$AB$1,$AC$1)</f>
        <v>0</v>
      </c>
      <c r="AC481" s="10">
        <f t="shared" si="982"/>
        <v>0</v>
      </c>
      <c r="AD481" s="10">
        <f t="shared" si="982"/>
        <v>0</v>
      </c>
      <c r="AE481" s="10">
        <f t="shared" si="982"/>
        <v>0</v>
      </c>
      <c r="AF481" s="10">
        <f t="shared" si="982"/>
        <v>0</v>
      </c>
      <c r="AG481" s="10">
        <f t="shared" si="982"/>
        <v>0</v>
      </c>
      <c r="AH481" s="10">
        <f t="shared" si="1"/>
        <v>0</v>
      </c>
      <c r="AI481" s="17" t="str">
        <f t="shared" si="2"/>
        <v>Bailable</v>
      </c>
      <c r="AJ481" s="10" t="str">
        <f>VLOOKUP(J481,'Offence Database'!$A$7:$D$1360,4, )</f>
        <v>-</v>
      </c>
      <c r="AK481" s="10" t="str">
        <f>VLOOKUP(K481,'Offence Database'!$A$7:$D$1360,4, )</f>
        <v>-</v>
      </c>
      <c r="AL481" s="10" t="str">
        <f>VLOOKUP(L481,'Offence Database'!$A$7:$D$1360,4, )</f>
        <v>-</v>
      </c>
      <c r="AM481" s="10" t="str">
        <f>VLOOKUP(M481,'Offence Database'!$A$7:$D$1360,4, )</f>
        <v>-</v>
      </c>
      <c r="AN481" s="10" t="str">
        <f>VLOOKUP(N481,'Offence Database'!$A$7:$D$1360,4, )</f>
        <v>-</v>
      </c>
      <c r="AO481" s="10" t="str">
        <f>VLOOKUP(O481,'Offence Database'!$A$7:$D$1360,4, )</f>
        <v>-</v>
      </c>
      <c r="AP481" s="10">
        <f t="shared" ref="AP481:AU481" si="983">IF(AJ481="Non-Compoundable",$AB$1,$AC$1)</f>
        <v>0</v>
      </c>
      <c r="AQ481" s="10">
        <f t="shared" si="983"/>
        <v>0</v>
      </c>
      <c r="AR481" s="10">
        <f t="shared" si="983"/>
        <v>0</v>
      </c>
      <c r="AS481" s="10">
        <f t="shared" si="983"/>
        <v>0</v>
      </c>
      <c r="AT481" s="10">
        <f t="shared" si="983"/>
        <v>0</v>
      </c>
      <c r="AU481" s="10">
        <f t="shared" si="983"/>
        <v>0</v>
      </c>
      <c r="AV481" s="10">
        <f t="shared" si="4"/>
        <v>0</v>
      </c>
      <c r="AW481" s="17" t="str">
        <f t="shared" si="5"/>
        <v>Compoundable</v>
      </c>
      <c r="AX481" s="24"/>
      <c r="AY481" s="26">
        <f t="shared" si="6"/>
        <v>2</v>
      </c>
      <c r="AZ481" s="27">
        <f t="shared" si="7"/>
        <v>60</v>
      </c>
      <c r="BA481" s="28">
        <f t="shared" si="8"/>
        <v>0</v>
      </c>
      <c r="BB481" s="28">
        <f t="shared" ca="1" si="9"/>
        <v>0</v>
      </c>
      <c r="BC481" s="29" t="str">
        <f t="shared" si="10"/>
        <v>YES</v>
      </c>
      <c r="BD481" s="10" t="str">
        <f t="shared" si="11"/>
        <v>YES</v>
      </c>
      <c r="BE481" s="29" t="str">
        <f t="shared" ca="1" si="12"/>
        <v>NO</v>
      </c>
      <c r="BF481" s="29" t="str">
        <f t="shared" ca="1" si="13"/>
        <v>YES</v>
      </c>
      <c r="BG481" s="29" t="str">
        <f t="shared" ca="1" si="14"/>
        <v>YES</v>
      </c>
      <c r="BH481" s="29" t="str">
        <f t="shared" ca="1" si="15"/>
        <v>YES</v>
      </c>
      <c r="BI481" s="10">
        <f t="shared" ca="1" si="16"/>
        <v>1</v>
      </c>
      <c r="BJ481" s="28">
        <f t="shared" si="17"/>
        <v>0</v>
      </c>
      <c r="BK481" s="30">
        <f t="shared" si="18"/>
        <v>0</v>
      </c>
      <c r="BL481" s="31">
        <f t="shared" ca="1" si="19"/>
        <v>-119.72328767123288</v>
      </c>
      <c r="BM481" s="28">
        <f t="shared" si="20"/>
        <v>0</v>
      </c>
      <c r="BN481" s="28">
        <f t="shared" si="21"/>
        <v>0</v>
      </c>
      <c r="BO481" s="30">
        <f t="shared" si="22"/>
        <v>0</v>
      </c>
      <c r="BP481" s="31">
        <f t="shared" ca="1" si="23"/>
        <v>-119.72328767123288</v>
      </c>
      <c r="BQ481" s="32">
        <f t="shared" ca="1" si="24"/>
        <v>119.72328767123288</v>
      </c>
      <c r="BR481" s="32"/>
    </row>
    <row r="482" spans="1:70" ht="12" customHeight="1" x14ac:dyDescent="0.25">
      <c r="A482" s="10">
        <f t="shared" si="25"/>
        <v>481</v>
      </c>
      <c r="B482" s="11"/>
      <c r="C482" s="12"/>
      <c r="D482" s="13"/>
      <c r="E482" s="13"/>
      <c r="F482" s="13"/>
      <c r="G482" s="14"/>
      <c r="H482" s="15"/>
      <c r="I482" s="27"/>
      <c r="J482" s="17"/>
      <c r="K482" s="17"/>
      <c r="L482" s="17"/>
      <c r="M482" s="17"/>
      <c r="N482" s="17"/>
      <c r="O482" s="17"/>
      <c r="P482" s="10" t="str">
        <f>VLOOKUP(J482,'Offence Database'!$A$7:$B$1360,2, )</f>
        <v>-</v>
      </c>
      <c r="Q482" s="10" t="str">
        <f>VLOOKUP(K482,'Offence Database'!$A$7:$B$1360,2, )</f>
        <v>-</v>
      </c>
      <c r="R482" s="10" t="str">
        <f>VLOOKUP(L482,'Offence Database'!$A$7:$B$1360,2, )</f>
        <v>-</v>
      </c>
      <c r="S482" s="10" t="str">
        <f>VLOOKUP(M482,'Offence Database'!$A$7:$B$1360,2, )</f>
        <v>-</v>
      </c>
      <c r="T482" s="10" t="str">
        <f>VLOOKUP(N482,'Offence Database'!$A$7:$B$1360,2, )</f>
        <v>-</v>
      </c>
      <c r="U482" s="10" t="str">
        <f>VLOOKUP(O482,'Offence Database'!$A$7:$B$1360,2, )</f>
        <v>-</v>
      </c>
      <c r="V482" s="10" t="str">
        <f>VLOOKUP(J482,'Offence Database'!$A$7:$C$1360,3, )</f>
        <v>-</v>
      </c>
      <c r="W482" s="10" t="str">
        <f>VLOOKUP(K482,'Offence Database'!$A$7:$C$1360,3, )</f>
        <v>-</v>
      </c>
      <c r="X482" s="10" t="str">
        <f>VLOOKUP(L482,'Offence Database'!$A$7:$C$1360,3, )</f>
        <v>-</v>
      </c>
      <c r="Y482" s="10" t="str">
        <f>VLOOKUP(M482,'Offence Database'!$A$7:$C$1360,3, )</f>
        <v>-</v>
      </c>
      <c r="Z482" s="10" t="str">
        <f>VLOOKUP(N482,'Offence Database'!$A$7:$C$1360,3, )</f>
        <v>-</v>
      </c>
      <c r="AA482" s="10" t="str">
        <f>VLOOKUP(O482,'Offence Database'!$A$7:$C$1360,3, )</f>
        <v>-</v>
      </c>
      <c r="AB482" s="10">
        <f t="shared" ref="AB482:AG482" si="984">IF(V482="Non-Bailable",$AB$1,$AC$1)</f>
        <v>0</v>
      </c>
      <c r="AC482" s="10">
        <f t="shared" si="984"/>
        <v>0</v>
      </c>
      <c r="AD482" s="10">
        <f t="shared" si="984"/>
        <v>0</v>
      </c>
      <c r="AE482" s="10">
        <f t="shared" si="984"/>
        <v>0</v>
      </c>
      <c r="AF482" s="10">
        <f t="shared" si="984"/>
        <v>0</v>
      </c>
      <c r="AG482" s="10">
        <f t="shared" si="984"/>
        <v>0</v>
      </c>
      <c r="AH482" s="10">
        <f t="shared" si="1"/>
        <v>0</v>
      </c>
      <c r="AI482" s="17" t="str">
        <f t="shared" si="2"/>
        <v>Bailable</v>
      </c>
      <c r="AJ482" s="10" t="str">
        <f>VLOOKUP(J482,'Offence Database'!$A$7:$D$1360,4, )</f>
        <v>-</v>
      </c>
      <c r="AK482" s="10" t="str">
        <f>VLOOKUP(K482,'Offence Database'!$A$7:$D$1360,4, )</f>
        <v>-</v>
      </c>
      <c r="AL482" s="10" t="str">
        <f>VLOOKUP(L482,'Offence Database'!$A$7:$D$1360,4, )</f>
        <v>-</v>
      </c>
      <c r="AM482" s="10" t="str">
        <f>VLOOKUP(M482,'Offence Database'!$A$7:$D$1360,4, )</f>
        <v>-</v>
      </c>
      <c r="AN482" s="10" t="str">
        <f>VLOOKUP(N482,'Offence Database'!$A$7:$D$1360,4, )</f>
        <v>-</v>
      </c>
      <c r="AO482" s="10" t="str">
        <f>VLOOKUP(O482,'Offence Database'!$A$7:$D$1360,4, )</f>
        <v>-</v>
      </c>
      <c r="AP482" s="10">
        <f t="shared" ref="AP482:AU482" si="985">IF(AJ482="Non-Compoundable",$AB$1,$AC$1)</f>
        <v>0</v>
      </c>
      <c r="AQ482" s="10">
        <f t="shared" si="985"/>
        <v>0</v>
      </c>
      <c r="AR482" s="10">
        <f t="shared" si="985"/>
        <v>0</v>
      </c>
      <c r="AS482" s="10">
        <f t="shared" si="985"/>
        <v>0</v>
      </c>
      <c r="AT482" s="10">
        <f t="shared" si="985"/>
        <v>0</v>
      </c>
      <c r="AU482" s="10">
        <f t="shared" si="985"/>
        <v>0</v>
      </c>
      <c r="AV482" s="10">
        <f t="shared" si="4"/>
        <v>0</v>
      </c>
      <c r="AW482" s="17" t="str">
        <f t="shared" si="5"/>
        <v>Compoundable</v>
      </c>
      <c r="AX482" s="24"/>
      <c r="AY482" s="26">
        <f t="shared" si="6"/>
        <v>2</v>
      </c>
      <c r="AZ482" s="27">
        <f t="shared" si="7"/>
        <v>60</v>
      </c>
      <c r="BA482" s="28">
        <f t="shared" si="8"/>
        <v>0</v>
      </c>
      <c r="BB482" s="28">
        <f t="shared" ca="1" si="9"/>
        <v>0</v>
      </c>
      <c r="BC482" s="29" t="str">
        <f t="shared" si="10"/>
        <v>YES</v>
      </c>
      <c r="BD482" s="10" t="str">
        <f t="shared" si="11"/>
        <v>YES</v>
      </c>
      <c r="BE482" s="29" t="str">
        <f t="shared" ca="1" si="12"/>
        <v>NO</v>
      </c>
      <c r="BF482" s="29" t="str">
        <f t="shared" ca="1" si="13"/>
        <v>YES</v>
      </c>
      <c r="BG482" s="29" t="str">
        <f t="shared" ca="1" si="14"/>
        <v>YES</v>
      </c>
      <c r="BH482" s="29" t="str">
        <f t="shared" ca="1" si="15"/>
        <v>YES</v>
      </c>
      <c r="BI482" s="10">
        <f t="shared" ca="1" si="16"/>
        <v>1</v>
      </c>
      <c r="BJ482" s="28">
        <f t="shared" si="17"/>
        <v>0</v>
      </c>
      <c r="BK482" s="30">
        <f t="shared" si="18"/>
        <v>0</v>
      </c>
      <c r="BL482" s="31">
        <f t="shared" ca="1" si="19"/>
        <v>-119.72328767123288</v>
      </c>
      <c r="BM482" s="28">
        <f t="shared" si="20"/>
        <v>0</v>
      </c>
      <c r="BN482" s="28">
        <f t="shared" si="21"/>
        <v>0</v>
      </c>
      <c r="BO482" s="30">
        <f t="shared" si="22"/>
        <v>0</v>
      </c>
      <c r="BP482" s="31">
        <f t="shared" ca="1" si="23"/>
        <v>-119.72328767123288</v>
      </c>
      <c r="BQ482" s="32">
        <f t="shared" ca="1" si="24"/>
        <v>119.72328767123288</v>
      </c>
      <c r="BR482" s="32"/>
    </row>
    <row r="483" spans="1:70" ht="12" customHeight="1" x14ac:dyDescent="0.25">
      <c r="A483" s="10">
        <f t="shared" si="25"/>
        <v>482</v>
      </c>
      <c r="B483" s="11"/>
      <c r="C483" s="12"/>
      <c r="D483" s="13"/>
      <c r="E483" s="13"/>
      <c r="F483" s="13"/>
      <c r="G483" s="14"/>
      <c r="H483" s="15"/>
      <c r="I483" s="27"/>
      <c r="J483" s="17"/>
      <c r="K483" s="17"/>
      <c r="L483" s="17"/>
      <c r="M483" s="17"/>
      <c r="N483" s="17"/>
      <c r="O483" s="17"/>
      <c r="P483" s="10" t="str">
        <f>VLOOKUP(J483,'Offence Database'!$A$7:$B$1360,2, )</f>
        <v>-</v>
      </c>
      <c r="Q483" s="10" t="str">
        <f>VLOOKUP(K483,'Offence Database'!$A$7:$B$1360,2, )</f>
        <v>-</v>
      </c>
      <c r="R483" s="10" t="str">
        <f>VLOOKUP(L483,'Offence Database'!$A$7:$B$1360,2, )</f>
        <v>-</v>
      </c>
      <c r="S483" s="10" t="str">
        <f>VLOOKUP(M483,'Offence Database'!$A$7:$B$1360,2, )</f>
        <v>-</v>
      </c>
      <c r="T483" s="10" t="str">
        <f>VLOOKUP(N483,'Offence Database'!$A$7:$B$1360,2, )</f>
        <v>-</v>
      </c>
      <c r="U483" s="10" t="str">
        <f>VLOOKUP(O483,'Offence Database'!$A$7:$B$1360,2, )</f>
        <v>-</v>
      </c>
      <c r="V483" s="10" t="str">
        <f>VLOOKUP(J483,'Offence Database'!$A$7:$C$1360,3, )</f>
        <v>-</v>
      </c>
      <c r="W483" s="10" t="str">
        <f>VLOOKUP(K483,'Offence Database'!$A$7:$C$1360,3, )</f>
        <v>-</v>
      </c>
      <c r="X483" s="10" t="str">
        <f>VLOOKUP(L483,'Offence Database'!$A$7:$C$1360,3, )</f>
        <v>-</v>
      </c>
      <c r="Y483" s="10" t="str">
        <f>VLOOKUP(M483,'Offence Database'!$A$7:$C$1360,3, )</f>
        <v>-</v>
      </c>
      <c r="Z483" s="10" t="str">
        <f>VLOOKUP(N483,'Offence Database'!$A$7:$C$1360,3, )</f>
        <v>-</v>
      </c>
      <c r="AA483" s="10" t="str">
        <f>VLOOKUP(O483,'Offence Database'!$A$7:$C$1360,3, )</f>
        <v>-</v>
      </c>
      <c r="AB483" s="10">
        <f t="shared" ref="AB483:AG483" si="986">IF(V483="Non-Bailable",$AB$1,$AC$1)</f>
        <v>0</v>
      </c>
      <c r="AC483" s="10">
        <f t="shared" si="986"/>
        <v>0</v>
      </c>
      <c r="AD483" s="10">
        <f t="shared" si="986"/>
        <v>0</v>
      </c>
      <c r="AE483" s="10">
        <f t="shared" si="986"/>
        <v>0</v>
      </c>
      <c r="AF483" s="10">
        <f t="shared" si="986"/>
        <v>0</v>
      </c>
      <c r="AG483" s="10">
        <f t="shared" si="986"/>
        <v>0</v>
      </c>
      <c r="AH483" s="10">
        <f t="shared" si="1"/>
        <v>0</v>
      </c>
      <c r="AI483" s="17" t="str">
        <f t="shared" si="2"/>
        <v>Bailable</v>
      </c>
      <c r="AJ483" s="10" t="str">
        <f>VLOOKUP(J483,'Offence Database'!$A$7:$D$1360,4, )</f>
        <v>-</v>
      </c>
      <c r="AK483" s="10" t="str">
        <f>VLOOKUP(K483,'Offence Database'!$A$7:$D$1360,4, )</f>
        <v>-</v>
      </c>
      <c r="AL483" s="10" t="str">
        <f>VLOOKUP(L483,'Offence Database'!$A$7:$D$1360,4, )</f>
        <v>-</v>
      </c>
      <c r="AM483" s="10" t="str">
        <f>VLOOKUP(M483,'Offence Database'!$A$7:$D$1360,4, )</f>
        <v>-</v>
      </c>
      <c r="AN483" s="10" t="str">
        <f>VLOOKUP(N483,'Offence Database'!$A$7:$D$1360,4, )</f>
        <v>-</v>
      </c>
      <c r="AO483" s="10" t="str">
        <f>VLOOKUP(O483,'Offence Database'!$A$7:$D$1360,4, )</f>
        <v>-</v>
      </c>
      <c r="AP483" s="10">
        <f t="shared" ref="AP483:AU483" si="987">IF(AJ483="Non-Compoundable",$AB$1,$AC$1)</f>
        <v>0</v>
      </c>
      <c r="AQ483" s="10">
        <f t="shared" si="987"/>
        <v>0</v>
      </c>
      <c r="AR483" s="10">
        <f t="shared" si="987"/>
        <v>0</v>
      </c>
      <c r="AS483" s="10">
        <f t="shared" si="987"/>
        <v>0</v>
      </c>
      <c r="AT483" s="10">
        <f t="shared" si="987"/>
        <v>0</v>
      </c>
      <c r="AU483" s="10">
        <f t="shared" si="987"/>
        <v>0</v>
      </c>
      <c r="AV483" s="10">
        <f t="shared" si="4"/>
        <v>0</v>
      </c>
      <c r="AW483" s="17" t="str">
        <f t="shared" si="5"/>
        <v>Compoundable</v>
      </c>
      <c r="AX483" s="24"/>
      <c r="AY483" s="26">
        <f t="shared" si="6"/>
        <v>2</v>
      </c>
      <c r="AZ483" s="27">
        <f t="shared" si="7"/>
        <v>60</v>
      </c>
      <c r="BA483" s="28">
        <f t="shared" si="8"/>
        <v>0</v>
      </c>
      <c r="BB483" s="28">
        <f t="shared" ca="1" si="9"/>
        <v>0</v>
      </c>
      <c r="BC483" s="29" t="str">
        <f t="shared" si="10"/>
        <v>YES</v>
      </c>
      <c r="BD483" s="10" t="str">
        <f t="shared" si="11"/>
        <v>YES</v>
      </c>
      <c r="BE483" s="29" t="str">
        <f t="shared" ca="1" si="12"/>
        <v>NO</v>
      </c>
      <c r="BF483" s="29" t="str">
        <f t="shared" ca="1" si="13"/>
        <v>YES</v>
      </c>
      <c r="BG483" s="29" t="str">
        <f t="shared" ca="1" si="14"/>
        <v>YES</v>
      </c>
      <c r="BH483" s="29" t="str">
        <f t="shared" ca="1" si="15"/>
        <v>YES</v>
      </c>
      <c r="BI483" s="10">
        <f t="shared" ca="1" si="16"/>
        <v>1</v>
      </c>
      <c r="BJ483" s="28">
        <f t="shared" si="17"/>
        <v>0</v>
      </c>
      <c r="BK483" s="30">
        <f t="shared" si="18"/>
        <v>0</v>
      </c>
      <c r="BL483" s="31">
        <f t="shared" ca="1" si="19"/>
        <v>-119.72328767123288</v>
      </c>
      <c r="BM483" s="28">
        <f t="shared" si="20"/>
        <v>0</v>
      </c>
      <c r="BN483" s="28">
        <f t="shared" si="21"/>
        <v>0</v>
      </c>
      <c r="BO483" s="30">
        <f t="shared" si="22"/>
        <v>0</v>
      </c>
      <c r="BP483" s="31">
        <f t="shared" ca="1" si="23"/>
        <v>-119.72328767123288</v>
      </c>
      <c r="BQ483" s="32">
        <f t="shared" ca="1" si="24"/>
        <v>119.72328767123288</v>
      </c>
      <c r="BR483" s="32"/>
    </row>
    <row r="484" spans="1:70" ht="12" customHeight="1" x14ac:dyDescent="0.25">
      <c r="A484" s="10">
        <f t="shared" si="25"/>
        <v>483</v>
      </c>
      <c r="B484" s="11"/>
      <c r="C484" s="12"/>
      <c r="D484" s="13"/>
      <c r="E484" s="13"/>
      <c r="F484" s="13"/>
      <c r="G484" s="14"/>
      <c r="H484" s="15"/>
      <c r="I484" s="27"/>
      <c r="J484" s="17"/>
      <c r="K484" s="17"/>
      <c r="L484" s="17"/>
      <c r="M484" s="17"/>
      <c r="N484" s="17"/>
      <c r="O484" s="17"/>
      <c r="P484" s="10" t="str">
        <f>VLOOKUP(J484,'Offence Database'!$A$7:$B$1360,2, )</f>
        <v>-</v>
      </c>
      <c r="Q484" s="10" t="str">
        <f>VLOOKUP(K484,'Offence Database'!$A$7:$B$1360,2, )</f>
        <v>-</v>
      </c>
      <c r="R484" s="10" t="str">
        <f>VLOOKUP(L484,'Offence Database'!$A$7:$B$1360,2, )</f>
        <v>-</v>
      </c>
      <c r="S484" s="10" t="str">
        <f>VLOOKUP(M484,'Offence Database'!$A$7:$B$1360,2, )</f>
        <v>-</v>
      </c>
      <c r="T484" s="10" t="str">
        <f>VLOOKUP(N484,'Offence Database'!$A$7:$B$1360,2, )</f>
        <v>-</v>
      </c>
      <c r="U484" s="10" t="str">
        <f>VLOOKUP(O484,'Offence Database'!$A$7:$B$1360,2, )</f>
        <v>-</v>
      </c>
      <c r="V484" s="10" t="str">
        <f>VLOOKUP(J484,'Offence Database'!$A$7:$C$1360,3, )</f>
        <v>-</v>
      </c>
      <c r="W484" s="10" t="str">
        <f>VLOOKUP(K484,'Offence Database'!$A$7:$C$1360,3, )</f>
        <v>-</v>
      </c>
      <c r="X484" s="10" t="str">
        <f>VLOOKUP(L484,'Offence Database'!$A$7:$C$1360,3, )</f>
        <v>-</v>
      </c>
      <c r="Y484" s="10" t="str">
        <f>VLOOKUP(M484,'Offence Database'!$A$7:$C$1360,3, )</f>
        <v>-</v>
      </c>
      <c r="Z484" s="10" t="str">
        <f>VLOOKUP(N484,'Offence Database'!$A$7:$C$1360,3, )</f>
        <v>-</v>
      </c>
      <c r="AA484" s="10" t="str">
        <f>VLOOKUP(O484,'Offence Database'!$A$7:$C$1360,3, )</f>
        <v>-</v>
      </c>
      <c r="AB484" s="10">
        <f t="shared" ref="AB484:AG484" si="988">IF(V484="Non-Bailable",$AB$1,$AC$1)</f>
        <v>0</v>
      </c>
      <c r="AC484" s="10">
        <f t="shared" si="988"/>
        <v>0</v>
      </c>
      <c r="AD484" s="10">
        <f t="shared" si="988"/>
        <v>0</v>
      </c>
      <c r="AE484" s="10">
        <f t="shared" si="988"/>
        <v>0</v>
      </c>
      <c r="AF484" s="10">
        <f t="shared" si="988"/>
        <v>0</v>
      </c>
      <c r="AG484" s="10">
        <f t="shared" si="988"/>
        <v>0</v>
      </c>
      <c r="AH484" s="10">
        <f t="shared" si="1"/>
        <v>0</v>
      </c>
      <c r="AI484" s="17" t="str">
        <f t="shared" si="2"/>
        <v>Bailable</v>
      </c>
      <c r="AJ484" s="10" t="str">
        <f>VLOOKUP(J484,'Offence Database'!$A$7:$D$1360,4, )</f>
        <v>-</v>
      </c>
      <c r="AK484" s="10" t="str">
        <f>VLOOKUP(K484,'Offence Database'!$A$7:$D$1360,4, )</f>
        <v>-</v>
      </c>
      <c r="AL484" s="10" t="str">
        <f>VLOOKUP(L484,'Offence Database'!$A$7:$D$1360,4, )</f>
        <v>-</v>
      </c>
      <c r="AM484" s="10" t="str">
        <f>VLOOKUP(M484,'Offence Database'!$A$7:$D$1360,4, )</f>
        <v>-</v>
      </c>
      <c r="AN484" s="10" t="str">
        <f>VLOOKUP(N484,'Offence Database'!$A$7:$D$1360,4, )</f>
        <v>-</v>
      </c>
      <c r="AO484" s="10" t="str">
        <f>VLOOKUP(O484,'Offence Database'!$A$7:$D$1360,4, )</f>
        <v>-</v>
      </c>
      <c r="AP484" s="10">
        <f t="shared" ref="AP484:AU484" si="989">IF(AJ484="Non-Compoundable",$AB$1,$AC$1)</f>
        <v>0</v>
      </c>
      <c r="AQ484" s="10">
        <f t="shared" si="989"/>
        <v>0</v>
      </c>
      <c r="AR484" s="10">
        <f t="shared" si="989"/>
        <v>0</v>
      </c>
      <c r="AS484" s="10">
        <f t="shared" si="989"/>
        <v>0</v>
      </c>
      <c r="AT484" s="10">
        <f t="shared" si="989"/>
        <v>0</v>
      </c>
      <c r="AU484" s="10">
        <f t="shared" si="989"/>
        <v>0</v>
      </c>
      <c r="AV484" s="10">
        <f t="shared" si="4"/>
        <v>0</v>
      </c>
      <c r="AW484" s="17" t="str">
        <f t="shared" si="5"/>
        <v>Compoundable</v>
      </c>
      <c r="AX484" s="24"/>
      <c r="AY484" s="26">
        <f t="shared" si="6"/>
        <v>2</v>
      </c>
      <c r="AZ484" s="27">
        <f t="shared" si="7"/>
        <v>60</v>
      </c>
      <c r="BA484" s="28">
        <f t="shared" si="8"/>
        <v>0</v>
      </c>
      <c r="BB484" s="28">
        <f t="shared" ca="1" si="9"/>
        <v>0</v>
      </c>
      <c r="BC484" s="29" t="str">
        <f t="shared" si="10"/>
        <v>YES</v>
      </c>
      <c r="BD484" s="10" t="str">
        <f t="shared" si="11"/>
        <v>YES</v>
      </c>
      <c r="BE484" s="29" t="str">
        <f t="shared" ca="1" si="12"/>
        <v>NO</v>
      </c>
      <c r="BF484" s="29" t="str">
        <f t="shared" ca="1" si="13"/>
        <v>YES</v>
      </c>
      <c r="BG484" s="29" t="str">
        <f t="shared" ca="1" si="14"/>
        <v>YES</v>
      </c>
      <c r="BH484" s="29" t="str">
        <f t="shared" ca="1" si="15"/>
        <v>YES</v>
      </c>
      <c r="BI484" s="10">
        <f t="shared" ca="1" si="16"/>
        <v>1</v>
      </c>
      <c r="BJ484" s="28">
        <f t="shared" si="17"/>
        <v>0</v>
      </c>
      <c r="BK484" s="30">
        <f t="shared" si="18"/>
        <v>0</v>
      </c>
      <c r="BL484" s="31">
        <f t="shared" ca="1" si="19"/>
        <v>-119.72328767123288</v>
      </c>
      <c r="BM484" s="28">
        <f t="shared" si="20"/>
        <v>0</v>
      </c>
      <c r="BN484" s="28">
        <f t="shared" si="21"/>
        <v>0</v>
      </c>
      <c r="BO484" s="30">
        <f t="shared" si="22"/>
        <v>0</v>
      </c>
      <c r="BP484" s="31">
        <f t="shared" ca="1" si="23"/>
        <v>-119.72328767123288</v>
      </c>
      <c r="BQ484" s="32">
        <f t="shared" ca="1" si="24"/>
        <v>119.72328767123288</v>
      </c>
      <c r="BR484" s="32"/>
    </row>
    <row r="485" spans="1:70" ht="12" customHeight="1" x14ac:dyDescent="0.25">
      <c r="A485" s="10">
        <f t="shared" si="25"/>
        <v>484</v>
      </c>
      <c r="B485" s="11"/>
      <c r="C485" s="12"/>
      <c r="D485" s="13"/>
      <c r="E485" s="13"/>
      <c r="F485" s="13"/>
      <c r="G485" s="14"/>
      <c r="H485" s="15"/>
      <c r="I485" s="27"/>
      <c r="J485" s="17"/>
      <c r="K485" s="17"/>
      <c r="L485" s="17"/>
      <c r="M485" s="17"/>
      <c r="N485" s="17"/>
      <c r="O485" s="17"/>
      <c r="P485" s="10" t="str">
        <f>VLOOKUP(J485,'Offence Database'!$A$7:$B$1360,2, )</f>
        <v>-</v>
      </c>
      <c r="Q485" s="10" t="str">
        <f>VLOOKUP(K485,'Offence Database'!$A$7:$B$1360,2, )</f>
        <v>-</v>
      </c>
      <c r="R485" s="10" t="str">
        <f>VLOOKUP(L485,'Offence Database'!$A$7:$B$1360,2, )</f>
        <v>-</v>
      </c>
      <c r="S485" s="10" t="str">
        <f>VLOOKUP(M485,'Offence Database'!$A$7:$B$1360,2, )</f>
        <v>-</v>
      </c>
      <c r="T485" s="10" t="str">
        <f>VLOOKUP(N485,'Offence Database'!$A$7:$B$1360,2, )</f>
        <v>-</v>
      </c>
      <c r="U485" s="10" t="str">
        <f>VLOOKUP(O485,'Offence Database'!$A$7:$B$1360,2, )</f>
        <v>-</v>
      </c>
      <c r="V485" s="10" t="str">
        <f>VLOOKUP(J485,'Offence Database'!$A$7:$C$1360,3, )</f>
        <v>-</v>
      </c>
      <c r="W485" s="10" t="str">
        <f>VLOOKUP(K485,'Offence Database'!$A$7:$C$1360,3, )</f>
        <v>-</v>
      </c>
      <c r="X485" s="10" t="str">
        <f>VLOOKUP(L485,'Offence Database'!$A$7:$C$1360,3, )</f>
        <v>-</v>
      </c>
      <c r="Y485" s="10" t="str">
        <f>VLOOKUP(M485,'Offence Database'!$A$7:$C$1360,3, )</f>
        <v>-</v>
      </c>
      <c r="Z485" s="10" t="str">
        <f>VLOOKUP(N485,'Offence Database'!$A$7:$C$1360,3, )</f>
        <v>-</v>
      </c>
      <c r="AA485" s="10" t="str">
        <f>VLOOKUP(O485,'Offence Database'!$A$7:$C$1360,3, )</f>
        <v>-</v>
      </c>
      <c r="AB485" s="10">
        <f t="shared" ref="AB485:AG485" si="990">IF(V485="Non-Bailable",$AB$1,$AC$1)</f>
        <v>0</v>
      </c>
      <c r="AC485" s="10">
        <f t="shared" si="990"/>
        <v>0</v>
      </c>
      <c r="AD485" s="10">
        <f t="shared" si="990"/>
        <v>0</v>
      </c>
      <c r="AE485" s="10">
        <f t="shared" si="990"/>
        <v>0</v>
      </c>
      <c r="AF485" s="10">
        <f t="shared" si="990"/>
        <v>0</v>
      </c>
      <c r="AG485" s="10">
        <f t="shared" si="990"/>
        <v>0</v>
      </c>
      <c r="AH485" s="10">
        <f t="shared" si="1"/>
        <v>0</v>
      </c>
      <c r="AI485" s="17" t="str">
        <f t="shared" si="2"/>
        <v>Bailable</v>
      </c>
      <c r="AJ485" s="10" t="str">
        <f>VLOOKUP(J485,'Offence Database'!$A$7:$D$1360,4, )</f>
        <v>-</v>
      </c>
      <c r="AK485" s="10" t="str">
        <f>VLOOKUP(K485,'Offence Database'!$A$7:$D$1360,4, )</f>
        <v>-</v>
      </c>
      <c r="AL485" s="10" t="str">
        <f>VLOOKUP(L485,'Offence Database'!$A$7:$D$1360,4, )</f>
        <v>-</v>
      </c>
      <c r="AM485" s="10" t="str">
        <f>VLOOKUP(M485,'Offence Database'!$A$7:$D$1360,4, )</f>
        <v>-</v>
      </c>
      <c r="AN485" s="10" t="str">
        <f>VLOOKUP(N485,'Offence Database'!$A$7:$D$1360,4, )</f>
        <v>-</v>
      </c>
      <c r="AO485" s="10" t="str">
        <f>VLOOKUP(O485,'Offence Database'!$A$7:$D$1360,4, )</f>
        <v>-</v>
      </c>
      <c r="AP485" s="10">
        <f t="shared" ref="AP485:AU485" si="991">IF(AJ485="Non-Compoundable",$AB$1,$AC$1)</f>
        <v>0</v>
      </c>
      <c r="AQ485" s="10">
        <f t="shared" si="991"/>
        <v>0</v>
      </c>
      <c r="AR485" s="10">
        <f t="shared" si="991"/>
        <v>0</v>
      </c>
      <c r="AS485" s="10">
        <f t="shared" si="991"/>
        <v>0</v>
      </c>
      <c r="AT485" s="10">
        <f t="shared" si="991"/>
        <v>0</v>
      </c>
      <c r="AU485" s="10">
        <f t="shared" si="991"/>
        <v>0</v>
      </c>
      <c r="AV485" s="10">
        <f t="shared" si="4"/>
        <v>0</v>
      </c>
      <c r="AW485" s="17" t="str">
        <f t="shared" si="5"/>
        <v>Compoundable</v>
      </c>
      <c r="AX485" s="24"/>
      <c r="AY485" s="26">
        <f t="shared" si="6"/>
        <v>2</v>
      </c>
      <c r="AZ485" s="27">
        <f t="shared" si="7"/>
        <v>60</v>
      </c>
      <c r="BA485" s="28">
        <f t="shared" si="8"/>
        <v>0</v>
      </c>
      <c r="BB485" s="28">
        <f t="shared" ca="1" si="9"/>
        <v>0</v>
      </c>
      <c r="BC485" s="29" t="str">
        <f t="shared" si="10"/>
        <v>YES</v>
      </c>
      <c r="BD485" s="10" t="str">
        <f t="shared" si="11"/>
        <v>YES</v>
      </c>
      <c r="BE485" s="29" t="str">
        <f t="shared" ca="1" si="12"/>
        <v>NO</v>
      </c>
      <c r="BF485" s="29" t="str">
        <f t="shared" ca="1" si="13"/>
        <v>YES</v>
      </c>
      <c r="BG485" s="29" t="str">
        <f t="shared" ca="1" si="14"/>
        <v>YES</v>
      </c>
      <c r="BH485" s="29" t="str">
        <f t="shared" ca="1" si="15"/>
        <v>YES</v>
      </c>
      <c r="BI485" s="10">
        <f t="shared" ca="1" si="16"/>
        <v>1</v>
      </c>
      <c r="BJ485" s="28">
        <f t="shared" si="17"/>
        <v>0</v>
      </c>
      <c r="BK485" s="30">
        <f t="shared" si="18"/>
        <v>0</v>
      </c>
      <c r="BL485" s="31">
        <f t="shared" ca="1" si="19"/>
        <v>-119.72328767123288</v>
      </c>
      <c r="BM485" s="28">
        <f t="shared" si="20"/>
        <v>0</v>
      </c>
      <c r="BN485" s="28">
        <f t="shared" si="21"/>
        <v>0</v>
      </c>
      <c r="BO485" s="30">
        <f t="shared" si="22"/>
        <v>0</v>
      </c>
      <c r="BP485" s="31">
        <f t="shared" ca="1" si="23"/>
        <v>-119.72328767123288</v>
      </c>
      <c r="BQ485" s="32">
        <f t="shared" ca="1" si="24"/>
        <v>119.72328767123288</v>
      </c>
      <c r="BR485" s="32"/>
    </row>
    <row r="486" spans="1:70" ht="12" customHeight="1" x14ac:dyDescent="0.25">
      <c r="A486" s="10">
        <f t="shared" si="25"/>
        <v>485</v>
      </c>
      <c r="B486" s="11"/>
      <c r="C486" s="12"/>
      <c r="D486" s="13"/>
      <c r="E486" s="13"/>
      <c r="F486" s="13"/>
      <c r="G486" s="14"/>
      <c r="H486" s="15"/>
      <c r="I486" s="27"/>
      <c r="J486" s="17"/>
      <c r="K486" s="17"/>
      <c r="L486" s="17"/>
      <c r="M486" s="17"/>
      <c r="N486" s="17"/>
      <c r="O486" s="17"/>
      <c r="P486" s="10" t="str">
        <f>VLOOKUP(J486,'Offence Database'!$A$7:$B$1360,2, )</f>
        <v>-</v>
      </c>
      <c r="Q486" s="10" t="str">
        <f>VLOOKUP(K486,'Offence Database'!$A$7:$B$1360,2, )</f>
        <v>-</v>
      </c>
      <c r="R486" s="10" t="str">
        <f>VLOOKUP(L486,'Offence Database'!$A$7:$B$1360,2, )</f>
        <v>-</v>
      </c>
      <c r="S486" s="10" t="str">
        <f>VLOOKUP(M486,'Offence Database'!$A$7:$B$1360,2, )</f>
        <v>-</v>
      </c>
      <c r="T486" s="10" t="str">
        <f>VLOOKUP(N486,'Offence Database'!$A$7:$B$1360,2, )</f>
        <v>-</v>
      </c>
      <c r="U486" s="10" t="str">
        <f>VLOOKUP(O486,'Offence Database'!$A$7:$B$1360,2, )</f>
        <v>-</v>
      </c>
      <c r="V486" s="10" t="str">
        <f>VLOOKUP(J486,'Offence Database'!$A$7:$C$1360,3, )</f>
        <v>-</v>
      </c>
      <c r="W486" s="10" t="str">
        <f>VLOOKUP(K486,'Offence Database'!$A$7:$C$1360,3, )</f>
        <v>-</v>
      </c>
      <c r="X486" s="10" t="str">
        <f>VLOOKUP(L486,'Offence Database'!$A$7:$C$1360,3, )</f>
        <v>-</v>
      </c>
      <c r="Y486" s="10" t="str">
        <f>VLOOKUP(M486,'Offence Database'!$A$7:$C$1360,3, )</f>
        <v>-</v>
      </c>
      <c r="Z486" s="10" t="str">
        <f>VLOOKUP(N486,'Offence Database'!$A$7:$C$1360,3, )</f>
        <v>-</v>
      </c>
      <c r="AA486" s="10" t="str">
        <f>VLOOKUP(O486,'Offence Database'!$A$7:$C$1360,3, )</f>
        <v>-</v>
      </c>
      <c r="AB486" s="10">
        <f t="shared" ref="AB486:AG486" si="992">IF(V486="Non-Bailable",$AB$1,$AC$1)</f>
        <v>0</v>
      </c>
      <c r="AC486" s="10">
        <f t="shared" si="992"/>
        <v>0</v>
      </c>
      <c r="AD486" s="10">
        <f t="shared" si="992"/>
        <v>0</v>
      </c>
      <c r="AE486" s="10">
        <f t="shared" si="992"/>
        <v>0</v>
      </c>
      <c r="AF486" s="10">
        <f t="shared" si="992"/>
        <v>0</v>
      </c>
      <c r="AG486" s="10">
        <f t="shared" si="992"/>
        <v>0</v>
      </c>
      <c r="AH486" s="10">
        <f t="shared" si="1"/>
        <v>0</v>
      </c>
      <c r="AI486" s="17" t="str">
        <f t="shared" si="2"/>
        <v>Bailable</v>
      </c>
      <c r="AJ486" s="10" t="str">
        <f>VLOOKUP(J486,'Offence Database'!$A$7:$D$1360,4, )</f>
        <v>-</v>
      </c>
      <c r="AK486" s="10" t="str">
        <f>VLOOKUP(K486,'Offence Database'!$A$7:$D$1360,4, )</f>
        <v>-</v>
      </c>
      <c r="AL486" s="10" t="str">
        <f>VLOOKUP(L486,'Offence Database'!$A$7:$D$1360,4, )</f>
        <v>-</v>
      </c>
      <c r="AM486" s="10" t="str">
        <f>VLOOKUP(M486,'Offence Database'!$A$7:$D$1360,4, )</f>
        <v>-</v>
      </c>
      <c r="AN486" s="10" t="str">
        <f>VLOOKUP(N486,'Offence Database'!$A$7:$D$1360,4, )</f>
        <v>-</v>
      </c>
      <c r="AO486" s="10" t="str">
        <f>VLOOKUP(O486,'Offence Database'!$A$7:$D$1360,4, )</f>
        <v>-</v>
      </c>
      <c r="AP486" s="10">
        <f t="shared" ref="AP486:AU486" si="993">IF(AJ486="Non-Compoundable",$AB$1,$AC$1)</f>
        <v>0</v>
      </c>
      <c r="AQ486" s="10">
        <f t="shared" si="993"/>
        <v>0</v>
      </c>
      <c r="AR486" s="10">
        <f t="shared" si="993"/>
        <v>0</v>
      </c>
      <c r="AS486" s="10">
        <f t="shared" si="993"/>
        <v>0</v>
      </c>
      <c r="AT486" s="10">
        <f t="shared" si="993"/>
        <v>0</v>
      </c>
      <c r="AU486" s="10">
        <f t="shared" si="993"/>
        <v>0</v>
      </c>
      <c r="AV486" s="10">
        <f t="shared" si="4"/>
        <v>0</v>
      </c>
      <c r="AW486" s="17" t="str">
        <f t="shared" si="5"/>
        <v>Compoundable</v>
      </c>
      <c r="AX486" s="24"/>
      <c r="AY486" s="26">
        <f t="shared" si="6"/>
        <v>2</v>
      </c>
      <c r="AZ486" s="27">
        <f t="shared" si="7"/>
        <v>60</v>
      </c>
      <c r="BA486" s="28">
        <f t="shared" si="8"/>
        <v>0</v>
      </c>
      <c r="BB486" s="28">
        <f t="shared" ca="1" si="9"/>
        <v>0</v>
      </c>
      <c r="BC486" s="29" t="str">
        <f t="shared" si="10"/>
        <v>YES</v>
      </c>
      <c r="BD486" s="10" t="str">
        <f t="shared" si="11"/>
        <v>YES</v>
      </c>
      <c r="BE486" s="29" t="str">
        <f t="shared" ca="1" si="12"/>
        <v>NO</v>
      </c>
      <c r="BF486" s="29" t="str">
        <f t="shared" ca="1" si="13"/>
        <v>YES</v>
      </c>
      <c r="BG486" s="29" t="str">
        <f t="shared" ca="1" si="14"/>
        <v>YES</v>
      </c>
      <c r="BH486" s="29" t="str">
        <f t="shared" ca="1" si="15"/>
        <v>YES</v>
      </c>
      <c r="BI486" s="10">
        <f t="shared" ca="1" si="16"/>
        <v>1</v>
      </c>
      <c r="BJ486" s="28">
        <f t="shared" si="17"/>
        <v>0</v>
      </c>
      <c r="BK486" s="30">
        <f t="shared" si="18"/>
        <v>0</v>
      </c>
      <c r="BL486" s="31">
        <f t="shared" ca="1" si="19"/>
        <v>-119.72328767123288</v>
      </c>
      <c r="BM486" s="28">
        <f t="shared" si="20"/>
        <v>0</v>
      </c>
      <c r="BN486" s="28">
        <f t="shared" si="21"/>
        <v>0</v>
      </c>
      <c r="BO486" s="30">
        <f t="shared" si="22"/>
        <v>0</v>
      </c>
      <c r="BP486" s="31">
        <f t="shared" ca="1" si="23"/>
        <v>-119.72328767123288</v>
      </c>
      <c r="BQ486" s="32">
        <f t="shared" ca="1" si="24"/>
        <v>119.72328767123288</v>
      </c>
      <c r="BR486" s="32"/>
    </row>
    <row r="487" spans="1:70" ht="12" customHeight="1" x14ac:dyDescent="0.25">
      <c r="A487" s="10">
        <f t="shared" si="25"/>
        <v>486</v>
      </c>
      <c r="B487" s="11"/>
      <c r="C487" s="12"/>
      <c r="D487" s="13"/>
      <c r="E487" s="13"/>
      <c r="F487" s="13"/>
      <c r="G487" s="14"/>
      <c r="H487" s="15"/>
      <c r="I487" s="27"/>
      <c r="J487" s="17"/>
      <c r="K487" s="17"/>
      <c r="L487" s="17"/>
      <c r="M487" s="17"/>
      <c r="N487" s="17"/>
      <c r="O487" s="17"/>
      <c r="P487" s="10" t="str">
        <f>VLOOKUP(J487,'Offence Database'!$A$7:$B$1360,2, )</f>
        <v>-</v>
      </c>
      <c r="Q487" s="10" t="str">
        <f>VLOOKUP(K487,'Offence Database'!$A$7:$B$1360,2, )</f>
        <v>-</v>
      </c>
      <c r="R487" s="10" t="str">
        <f>VLOOKUP(L487,'Offence Database'!$A$7:$B$1360,2, )</f>
        <v>-</v>
      </c>
      <c r="S487" s="10" t="str">
        <f>VLOOKUP(M487,'Offence Database'!$A$7:$B$1360,2, )</f>
        <v>-</v>
      </c>
      <c r="T487" s="10" t="str">
        <f>VLOOKUP(N487,'Offence Database'!$A$7:$B$1360,2, )</f>
        <v>-</v>
      </c>
      <c r="U487" s="10" t="str">
        <f>VLOOKUP(O487,'Offence Database'!$A$7:$B$1360,2, )</f>
        <v>-</v>
      </c>
      <c r="V487" s="10" t="str">
        <f>VLOOKUP(J487,'Offence Database'!$A$7:$C$1360,3, )</f>
        <v>-</v>
      </c>
      <c r="W487" s="10" t="str">
        <f>VLOOKUP(K487,'Offence Database'!$A$7:$C$1360,3, )</f>
        <v>-</v>
      </c>
      <c r="X487" s="10" t="str">
        <f>VLOOKUP(L487,'Offence Database'!$A$7:$C$1360,3, )</f>
        <v>-</v>
      </c>
      <c r="Y487" s="10" t="str">
        <f>VLOOKUP(M487,'Offence Database'!$A$7:$C$1360,3, )</f>
        <v>-</v>
      </c>
      <c r="Z487" s="10" t="str">
        <f>VLOOKUP(N487,'Offence Database'!$A$7:$C$1360,3, )</f>
        <v>-</v>
      </c>
      <c r="AA487" s="10" t="str">
        <f>VLOOKUP(O487,'Offence Database'!$A$7:$C$1360,3, )</f>
        <v>-</v>
      </c>
      <c r="AB487" s="10">
        <f t="shared" ref="AB487:AG487" si="994">IF(V487="Non-Bailable",$AB$1,$AC$1)</f>
        <v>0</v>
      </c>
      <c r="AC487" s="10">
        <f t="shared" si="994"/>
        <v>0</v>
      </c>
      <c r="AD487" s="10">
        <f t="shared" si="994"/>
        <v>0</v>
      </c>
      <c r="AE487" s="10">
        <f t="shared" si="994"/>
        <v>0</v>
      </c>
      <c r="AF487" s="10">
        <f t="shared" si="994"/>
        <v>0</v>
      </c>
      <c r="AG487" s="10">
        <f t="shared" si="994"/>
        <v>0</v>
      </c>
      <c r="AH487" s="10">
        <f t="shared" si="1"/>
        <v>0</v>
      </c>
      <c r="AI487" s="17" t="str">
        <f t="shared" si="2"/>
        <v>Bailable</v>
      </c>
      <c r="AJ487" s="10" t="str">
        <f>VLOOKUP(J487,'Offence Database'!$A$7:$D$1360,4, )</f>
        <v>-</v>
      </c>
      <c r="AK487" s="10" t="str">
        <f>VLOOKUP(K487,'Offence Database'!$A$7:$D$1360,4, )</f>
        <v>-</v>
      </c>
      <c r="AL487" s="10" t="str">
        <f>VLOOKUP(L487,'Offence Database'!$A$7:$D$1360,4, )</f>
        <v>-</v>
      </c>
      <c r="AM487" s="10" t="str">
        <f>VLOOKUP(M487,'Offence Database'!$A$7:$D$1360,4, )</f>
        <v>-</v>
      </c>
      <c r="AN487" s="10" t="str">
        <f>VLOOKUP(N487,'Offence Database'!$A$7:$D$1360,4, )</f>
        <v>-</v>
      </c>
      <c r="AO487" s="10" t="str">
        <f>VLOOKUP(O487,'Offence Database'!$A$7:$D$1360,4, )</f>
        <v>-</v>
      </c>
      <c r="AP487" s="10">
        <f t="shared" ref="AP487:AU487" si="995">IF(AJ487="Non-Compoundable",$AB$1,$AC$1)</f>
        <v>0</v>
      </c>
      <c r="AQ487" s="10">
        <f t="shared" si="995"/>
        <v>0</v>
      </c>
      <c r="AR487" s="10">
        <f t="shared" si="995"/>
        <v>0</v>
      </c>
      <c r="AS487" s="10">
        <f t="shared" si="995"/>
        <v>0</v>
      </c>
      <c r="AT487" s="10">
        <f t="shared" si="995"/>
        <v>0</v>
      </c>
      <c r="AU487" s="10">
        <f t="shared" si="995"/>
        <v>0</v>
      </c>
      <c r="AV487" s="10">
        <f t="shared" si="4"/>
        <v>0</v>
      </c>
      <c r="AW487" s="17" t="str">
        <f t="shared" si="5"/>
        <v>Compoundable</v>
      </c>
      <c r="AX487" s="24"/>
      <c r="AY487" s="26">
        <f t="shared" si="6"/>
        <v>2</v>
      </c>
      <c r="AZ487" s="27">
        <f t="shared" si="7"/>
        <v>60</v>
      </c>
      <c r="BA487" s="28">
        <f t="shared" si="8"/>
        <v>0</v>
      </c>
      <c r="BB487" s="28">
        <f t="shared" ca="1" si="9"/>
        <v>0</v>
      </c>
      <c r="BC487" s="29" t="str">
        <f t="shared" si="10"/>
        <v>YES</v>
      </c>
      <c r="BD487" s="10" t="str">
        <f t="shared" si="11"/>
        <v>YES</v>
      </c>
      <c r="BE487" s="29" t="str">
        <f t="shared" ca="1" si="12"/>
        <v>NO</v>
      </c>
      <c r="BF487" s="29" t="str">
        <f t="shared" ca="1" si="13"/>
        <v>YES</v>
      </c>
      <c r="BG487" s="29" t="str">
        <f t="shared" ca="1" si="14"/>
        <v>YES</v>
      </c>
      <c r="BH487" s="29" t="str">
        <f t="shared" ca="1" si="15"/>
        <v>YES</v>
      </c>
      <c r="BI487" s="10">
        <f t="shared" ca="1" si="16"/>
        <v>1</v>
      </c>
      <c r="BJ487" s="28">
        <f t="shared" si="17"/>
        <v>0</v>
      </c>
      <c r="BK487" s="30">
        <f t="shared" si="18"/>
        <v>0</v>
      </c>
      <c r="BL487" s="31">
        <f t="shared" ca="1" si="19"/>
        <v>-119.72328767123288</v>
      </c>
      <c r="BM487" s="28">
        <f t="shared" si="20"/>
        <v>0</v>
      </c>
      <c r="BN487" s="28">
        <f t="shared" si="21"/>
        <v>0</v>
      </c>
      <c r="BO487" s="30">
        <f t="shared" si="22"/>
        <v>0</v>
      </c>
      <c r="BP487" s="31">
        <f t="shared" ca="1" si="23"/>
        <v>-119.72328767123288</v>
      </c>
      <c r="BQ487" s="32">
        <f t="shared" ca="1" si="24"/>
        <v>119.72328767123288</v>
      </c>
      <c r="BR487" s="32"/>
    </row>
    <row r="488" spans="1:70" ht="12" customHeight="1" x14ac:dyDescent="0.25">
      <c r="A488" s="10">
        <f t="shared" si="25"/>
        <v>487</v>
      </c>
      <c r="B488" s="11"/>
      <c r="C488" s="12"/>
      <c r="D488" s="13"/>
      <c r="E488" s="13"/>
      <c r="F488" s="13"/>
      <c r="G488" s="14"/>
      <c r="H488" s="15"/>
      <c r="I488" s="27"/>
      <c r="J488" s="17"/>
      <c r="K488" s="17"/>
      <c r="L488" s="17"/>
      <c r="M488" s="17"/>
      <c r="N488" s="17"/>
      <c r="O488" s="17"/>
      <c r="P488" s="10" t="str">
        <f>VLOOKUP(J488,'Offence Database'!$A$7:$B$1360,2, )</f>
        <v>-</v>
      </c>
      <c r="Q488" s="10" t="str">
        <f>VLOOKUP(K488,'Offence Database'!$A$7:$B$1360,2, )</f>
        <v>-</v>
      </c>
      <c r="R488" s="10" t="str">
        <f>VLOOKUP(L488,'Offence Database'!$A$7:$B$1360,2, )</f>
        <v>-</v>
      </c>
      <c r="S488" s="10" t="str">
        <f>VLOOKUP(M488,'Offence Database'!$A$7:$B$1360,2, )</f>
        <v>-</v>
      </c>
      <c r="T488" s="10" t="str">
        <f>VLOOKUP(N488,'Offence Database'!$A$7:$B$1360,2, )</f>
        <v>-</v>
      </c>
      <c r="U488" s="10" t="str">
        <f>VLOOKUP(O488,'Offence Database'!$A$7:$B$1360,2, )</f>
        <v>-</v>
      </c>
      <c r="V488" s="10" t="str">
        <f>VLOOKUP(J488,'Offence Database'!$A$7:$C$1360,3, )</f>
        <v>-</v>
      </c>
      <c r="W488" s="10" t="str">
        <f>VLOOKUP(K488,'Offence Database'!$A$7:$C$1360,3, )</f>
        <v>-</v>
      </c>
      <c r="X488" s="10" t="str">
        <f>VLOOKUP(L488,'Offence Database'!$A$7:$C$1360,3, )</f>
        <v>-</v>
      </c>
      <c r="Y488" s="10" t="str">
        <f>VLOOKUP(M488,'Offence Database'!$A$7:$C$1360,3, )</f>
        <v>-</v>
      </c>
      <c r="Z488" s="10" t="str">
        <f>VLOOKUP(N488,'Offence Database'!$A$7:$C$1360,3, )</f>
        <v>-</v>
      </c>
      <c r="AA488" s="10" t="str">
        <f>VLOOKUP(O488,'Offence Database'!$A$7:$C$1360,3, )</f>
        <v>-</v>
      </c>
      <c r="AB488" s="10">
        <f t="shared" ref="AB488:AG488" si="996">IF(V488="Non-Bailable",$AB$1,$AC$1)</f>
        <v>0</v>
      </c>
      <c r="AC488" s="10">
        <f t="shared" si="996"/>
        <v>0</v>
      </c>
      <c r="AD488" s="10">
        <f t="shared" si="996"/>
        <v>0</v>
      </c>
      <c r="AE488" s="10">
        <f t="shared" si="996"/>
        <v>0</v>
      </c>
      <c r="AF488" s="10">
        <f t="shared" si="996"/>
        <v>0</v>
      </c>
      <c r="AG488" s="10">
        <f t="shared" si="996"/>
        <v>0</v>
      </c>
      <c r="AH488" s="10">
        <f t="shared" si="1"/>
        <v>0</v>
      </c>
      <c r="AI488" s="17" t="str">
        <f t="shared" si="2"/>
        <v>Bailable</v>
      </c>
      <c r="AJ488" s="10" t="str">
        <f>VLOOKUP(J488,'Offence Database'!$A$7:$D$1360,4, )</f>
        <v>-</v>
      </c>
      <c r="AK488" s="10" t="str">
        <f>VLOOKUP(K488,'Offence Database'!$A$7:$D$1360,4, )</f>
        <v>-</v>
      </c>
      <c r="AL488" s="10" t="str">
        <f>VLOOKUP(L488,'Offence Database'!$A$7:$D$1360,4, )</f>
        <v>-</v>
      </c>
      <c r="AM488" s="10" t="str">
        <f>VLOOKUP(M488,'Offence Database'!$A$7:$D$1360,4, )</f>
        <v>-</v>
      </c>
      <c r="AN488" s="10" t="str">
        <f>VLOOKUP(N488,'Offence Database'!$A$7:$D$1360,4, )</f>
        <v>-</v>
      </c>
      <c r="AO488" s="10" t="str">
        <f>VLOOKUP(O488,'Offence Database'!$A$7:$D$1360,4, )</f>
        <v>-</v>
      </c>
      <c r="AP488" s="10">
        <f t="shared" ref="AP488:AU488" si="997">IF(AJ488="Non-Compoundable",$AB$1,$AC$1)</f>
        <v>0</v>
      </c>
      <c r="AQ488" s="10">
        <f t="shared" si="997"/>
        <v>0</v>
      </c>
      <c r="AR488" s="10">
        <f t="shared" si="997"/>
        <v>0</v>
      </c>
      <c r="AS488" s="10">
        <f t="shared" si="997"/>
        <v>0</v>
      </c>
      <c r="AT488" s="10">
        <f t="shared" si="997"/>
        <v>0</v>
      </c>
      <c r="AU488" s="10">
        <f t="shared" si="997"/>
        <v>0</v>
      </c>
      <c r="AV488" s="10">
        <f t="shared" si="4"/>
        <v>0</v>
      </c>
      <c r="AW488" s="17" t="str">
        <f t="shared" si="5"/>
        <v>Compoundable</v>
      </c>
      <c r="AX488" s="24"/>
      <c r="AY488" s="26">
        <f t="shared" si="6"/>
        <v>2</v>
      </c>
      <c r="AZ488" s="27">
        <f t="shared" si="7"/>
        <v>60</v>
      </c>
      <c r="BA488" s="28">
        <f t="shared" si="8"/>
        <v>0</v>
      </c>
      <c r="BB488" s="28">
        <f t="shared" ca="1" si="9"/>
        <v>0</v>
      </c>
      <c r="BC488" s="29" t="str">
        <f t="shared" si="10"/>
        <v>YES</v>
      </c>
      <c r="BD488" s="10" t="str">
        <f t="shared" si="11"/>
        <v>YES</v>
      </c>
      <c r="BE488" s="29" t="str">
        <f t="shared" ca="1" si="12"/>
        <v>NO</v>
      </c>
      <c r="BF488" s="29" t="str">
        <f t="shared" ca="1" si="13"/>
        <v>YES</v>
      </c>
      <c r="BG488" s="29" t="str">
        <f t="shared" ca="1" si="14"/>
        <v>YES</v>
      </c>
      <c r="BH488" s="29" t="str">
        <f t="shared" ca="1" si="15"/>
        <v>YES</v>
      </c>
      <c r="BI488" s="10">
        <f t="shared" ca="1" si="16"/>
        <v>1</v>
      </c>
      <c r="BJ488" s="28">
        <f t="shared" si="17"/>
        <v>0</v>
      </c>
      <c r="BK488" s="30">
        <f t="shared" si="18"/>
        <v>0</v>
      </c>
      <c r="BL488" s="31">
        <f t="shared" ca="1" si="19"/>
        <v>-119.72328767123288</v>
      </c>
      <c r="BM488" s="28">
        <f t="shared" si="20"/>
        <v>0</v>
      </c>
      <c r="BN488" s="28">
        <f t="shared" si="21"/>
        <v>0</v>
      </c>
      <c r="BO488" s="30">
        <f t="shared" si="22"/>
        <v>0</v>
      </c>
      <c r="BP488" s="31">
        <f t="shared" ca="1" si="23"/>
        <v>-119.72328767123288</v>
      </c>
      <c r="BQ488" s="32">
        <f t="shared" ca="1" si="24"/>
        <v>119.72328767123288</v>
      </c>
      <c r="BR488" s="32"/>
    </row>
    <row r="489" spans="1:70" ht="12" customHeight="1" x14ac:dyDescent="0.25">
      <c r="A489" s="10">
        <f t="shared" si="25"/>
        <v>488</v>
      </c>
      <c r="B489" s="11"/>
      <c r="C489" s="12"/>
      <c r="D489" s="13"/>
      <c r="E489" s="13"/>
      <c r="F489" s="13"/>
      <c r="G489" s="14"/>
      <c r="H489" s="15"/>
      <c r="I489" s="27"/>
      <c r="J489" s="17"/>
      <c r="K489" s="17"/>
      <c r="L489" s="17"/>
      <c r="M489" s="17"/>
      <c r="N489" s="17"/>
      <c r="O489" s="17"/>
      <c r="P489" s="10" t="str">
        <f>VLOOKUP(J489,'Offence Database'!$A$7:$B$1360,2, )</f>
        <v>-</v>
      </c>
      <c r="Q489" s="10" t="str">
        <f>VLOOKUP(K489,'Offence Database'!$A$7:$B$1360,2, )</f>
        <v>-</v>
      </c>
      <c r="R489" s="10" t="str">
        <f>VLOOKUP(L489,'Offence Database'!$A$7:$B$1360,2, )</f>
        <v>-</v>
      </c>
      <c r="S489" s="10" t="str">
        <f>VLOOKUP(M489,'Offence Database'!$A$7:$B$1360,2, )</f>
        <v>-</v>
      </c>
      <c r="T489" s="10" t="str">
        <f>VLOOKUP(N489,'Offence Database'!$A$7:$B$1360,2, )</f>
        <v>-</v>
      </c>
      <c r="U489" s="10" t="str">
        <f>VLOOKUP(O489,'Offence Database'!$A$7:$B$1360,2, )</f>
        <v>-</v>
      </c>
      <c r="V489" s="10" t="str">
        <f>VLOOKUP(J489,'Offence Database'!$A$7:$C$1360,3, )</f>
        <v>-</v>
      </c>
      <c r="W489" s="10" t="str">
        <f>VLOOKUP(K489,'Offence Database'!$A$7:$C$1360,3, )</f>
        <v>-</v>
      </c>
      <c r="X489" s="10" t="str">
        <f>VLOOKUP(L489,'Offence Database'!$A$7:$C$1360,3, )</f>
        <v>-</v>
      </c>
      <c r="Y489" s="10" t="str">
        <f>VLOOKUP(M489,'Offence Database'!$A$7:$C$1360,3, )</f>
        <v>-</v>
      </c>
      <c r="Z489" s="10" t="str">
        <f>VLOOKUP(N489,'Offence Database'!$A$7:$C$1360,3, )</f>
        <v>-</v>
      </c>
      <c r="AA489" s="10" t="str">
        <f>VLOOKUP(O489,'Offence Database'!$A$7:$C$1360,3, )</f>
        <v>-</v>
      </c>
      <c r="AB489" s="10">
        <f t="shared" ref="AB489:AG489" si="998">IF(V489="Non-Bailable",$AB$1,$AC$1)</f>
        <v>0</v>
      </c>
      <c r="AC489" s="10">
        <f t="shared" si="998"/>
        <v>0</v>
      </c>
      <c r="AD489" s="10">
        <f t="shared" si="998"/>
        <v>0</v>
      </c>
      <c r="AE489" s="10">
        <f t="shared" si="998"/>
        <v>0</v>
      </c>
      <c r="AF489" s="10">
        <f t="shared" si="998"/>
        <v>0</v>
      </c>
      <c r="AG489" s="10">
        <f t="shared" si="998"/>
        <v>0</v>
      </c>
      <c r="AH489" s="10">
        <f t="shared" si="1"/>
        <v>0</v>
      </c>
      <c r="AI489" s="17" t="str">
        <f t="shared" si="2"/>
        <v>Bailable</v>
      </c>
      <c r="AJ489" s="10" t="str">
        <f>VLOOKUP(J489,'Offence Database'!$A$7:$D$1360,4, )</f>
        <v>-</v>
      </c>
      <c r="AK489" s="10" t="str">
        <f>VLOOKUP(K489,'Offence Database'!$A$7:$D$1360,4, )</f>
        <v>-</v>
      </c>
      <c r="AL489" s="10" t="str">
        <f>VLOOKUP(L489,'Offence Database'!$A$7:$D$1360,4, )</f>
        <v>-</v>
      </c>
      <c r="AM489" s="10" t="str">
        <f>VLOOKUP(M489,'Offence Database'!$A$7:$D$1360,4, )</f>
        <v>-</v>
      </c>
      <c r="AN489" s="10" t="str">
        <f>VLOOKUP(N489,'Offence Database'!$A$7:$D$1360,4, )</f>
        <v>-</v>
      </c>
      <c r="AO489" s="10" t="str">
        <f>VLOOKUP(O489,'Offence Database'!$A$7:$D$1360,4, )</f>
        <v>-</v>
      </c>
      <c r="AP489" s="10">
        <f t="shared" ref="AP489:AU489" si="999">IF(AJ489="Non-Compoundable",$AB$1,$AC$1)</f>
        <v>0</v>
      </c>
      <c r="AQ489" s="10">
        <f t="shared" si="999"/>
        <v>0</v>
      </c>
      <c r="AR489" s="10">
        <f t="shared" si="999"/>
        <v>0</v>
      </c>
      <c r="AS489" s="10">
        <f t="shared" si="999"/>
        <v>0</v>
      </c>
      <c r="AT489" s="10">
        <f t="shared" si="999"/>
        <v>0</v>
      </c>
      <c r="AU489" s="10">
        <f t="shared" si="999"/>
        <v>0</v>
      </c>
      <c r="AV489" s="10">
        <f t="shared" si="4"/>
        <v>0</v>
      </c>
      <c r="AW489" s="17" t="str">
        <f t="shared" si="5"/>
        <v>Compoundable</v>
      </c>
      <c r="AX489" s="24"/>
      <c r="AY489" s="26">
        <f t="shared" si="6"/>
        <v>2</v>
      </c>
      <c r="AZ489" s="27">
        <f t="shared" si="7"/>
        <v>60</v>
      </c>
      <c r="BA489" s="28">
        <f t="shared" si="8"/>
        <v>0</v>
      </c>
      <c r="BB489" s="28">
        <f t="shared" ca="1" si="9"/>
        <v>0</v>
      </c>
      <c r="BC489" s="29" t="str">
        <f t="shared" si="10"/>
        <v>YES</v>
      </c>
      <c r="BD489" s="10" t="str">
        <f t="shared" si="11"/>
        <v>YES</v>
      </c>
      <c r="BE489" s="29" t="str">
        <f t="shared" ca="1" si="12"/>
        <v>NO</v>
      </c>
      <c r="BF489" s="29" t="str">
        <f t="shared" ca="1" si="13"/>
        <v>YES</v>
      </c>
      <c r="BG489" s="29" t="str">
        <f t="shared" ca="1" si="14"/>
        <v>YES</v>
      </c>
      <c r="BH489" s="29" t="str">
        <f t="shared" ca="1" si="15"/>
        <v>YES</v>
      </c>
      <c r="BI489" s="10">
        <f t="shared" ca="1" si="16"/>
        <v>1</v>
      </c>
      <c r="BJ489" s="28">
        <f t="shared" si="17"/>
        <v>0</v>
      </c>
      <c r="BK489" s="30">
        <f t="shared" si="18"/>
        <v>0</v>
      </c>
      <c r="BL489" s="31">
        <f t="shared" ca="1" si="19"/>
        <v>-119.72328767123288</v>
      </c>
      <c r="BM489" s="28">
        <f t="shared" si="20"/>
        <v>0</v>
      </c>
      <c r="BN489" s="28">
        <f t="shared" si="21"/>
        <v>0</v>
      </c>
      <c r="BO489" s="30">
        <f t="shared" si="22"/>
        <v>0</v>
      </c>
      <c r="BP489" s="31">
        <f t="shared" ca="1" si="23"/>
        <v>-119.72328767123288</v>
      </c>
      <c r="BQ489" s="32">
        <f t="shared" ca="1" si="24"/>
        <v>119.72328767123288</v>
      </c>
      <c r="BR489" s="32"/>
    </row>
    <row r="490" spans="1:70" ht="12" customHeight="1" x14ac:dyDescent="0.25">
      <c r="A490" s="10">
        <f t="shared" si="25"/>
        <v>489</v>
      </c>
      <c r="B490" s="11"/>
      <c r="C490" s="12"/>
      <c r="D490" s="13"/>
      <c r="E490" s="13"/>
      <c r="F490" s="13"/>
      <c r="G490" s="14"/>
      <c r="H490" s="15"/>
      <c r="I490" s="27"/>
      <c r="J490" s="17"/>
      <c r="K490" s="17"/>
      <c r="L490" s="17"/>
      <c r="M490" s="17"/>
      <c r="N490" s="17"/>
      <c r="O490" s="17"/>
      <c r="P490" s="10" t="str">
        <f>VLOOKUP(J490,'Offence Database'!$A$7:$B$1360,2, )</f>
        <v>-</v>
      </c>
      <c r="Q490" s="10" t="str">
        <f>VLOOKUP(K490,'Offence Database'!$A$7:$B$1360,2, )</f>
        <v>-</v>
      </c>
      <c r="R490" s="10" t="str">
        <f>VLOOKUP(L490,'Offence Database'!$A$7:$B$1360,2, )</f>
        <v>-</v>
      </c>
      <c r="S490" s="10" t="str">
        <f>VLOOKUP(M490,'Offence Database'!$A$7:$B$1360,2, )</f>
        <v>-</v>
      </c>
      <c r="T490" s="10" t="str">
        <f>VLOOKUP(N490,'Offence Database'!$A$7:$B$1360,2, )</f>
        <v>-</v>
      </c>
      <c r="U490" s="10" t="str">
        <f>VLOOKUP(O490,'Offence Database'!$A$7:$B$1360,2, )</f>
        <v>-</v>
      </c>
      <c r="V490" s="10" t="str">
        <f>VLOOKUP(J490,'Offence Database'!$A$7:$C$1360,3, )</f>
        <v>-</v>
      </c>
      <c r="W490" s="10" t="str">
        <f>VLOOKUP(K490,'Offence Database'!$A$7:$C$1360,3, )</f>
        <v>-</v>
      </c>
      <c r="X490" s="10" t="str">
        <f>VLOOKUP(L490,'Offence Database'!$A$7:$C$1360,3, )</f>
        <v>-</v>
      </c>
      <c r="Y490" s="10" t="str">
        <f>VLOOKUP(M490,'Offence Database'!$A$7:$C$1360,3, )</f>
        <v>-</v>
      </c>
      <c r="Z490" s="10" t="str">
        <f>VLOOKUP(N490,'Offence Database'!$A$7:$C$1360,3, )</f>
        <v>-</v>
      </c>
      <c r="AA490" s="10" t="str">
        <f>VLOOKUP(O490,'Offence Database'!$A$7:$C$1360,3, )</f>
        <v>-</v>
      </c>
      <c r="AB490" s="10">
        <f t="shared" ref="AB490:AG490" si="1000">IF(V490="Non-Bailable",$AB$1,$AC$1)</f>
        <v>0</v>
      </c>
      <c r="AC490" s="10">
        <f t="shared" si="1000"/>
        <v>0</v>
      </c>
      <c r="AD490" s="10">
        <f t="shared" si="1000"/>
        <v>0</v>
      </c>
      <c r="AE490" s="10">
        <f t="shared" si="1000"/>
        <v>0</v>
      </c>
      <c r="AF490" s="10">
        <f t="shared" si="1000"/>
        <v>0</v>
      </c>
      <c r="AG490" s="10">
        <f t="shared" si="1000"/>
        <v>0</v>
      </c>
      <c r="AH490" s="10">
        <f t="shared" si="1"/>
        <v>0</v>
      </c>
      <c r="AI490" s="17" t="str">
        <f t="shared" si="2"/>
        <v>Bailable</v>
      </c>
      <c r="AJ490" s="10" t="str">
        <f>VLOOKUP(J490,'Offence Database'!$A$7:$D$1360,4, )</f>
        <v>-</v>
      </c>
      <c r="AK490" s="10" t="str">
        <f>VLOOKUP(K490,'Offence Database'!$A$7:$D$1360,4, )</f>
        <v>-</v>
      </c>
      <c r="AL490" s="10" t="str">
        <f>VLOOKUP(L490,'Offence Database'!$A$7:$D$1360,4, )</f>
        <v>-</v>
      </c>
      <c r="AM490" s="10" t="str">
        <f>VLOOKUP(M490,'Offence Database'!$A$7:$D$1360,4, )</f>
        <v>-</v>
      </c>
      <c r="AN490" s="10" t="str">
        <f>VLOOKUP(N490,'Offence Database'!$A$7:$D$1360,4, )</f>
        <v>-</v>
      </c>
      <c r="AO490" s="10" t="str">
        <f>VLOOKUP(O490,'Offence Database'!$A$7:$D$1360,4, )</f>
        <v>-</v>
      </c>
      <c r="AP490" s="10">
        <f t="shared" ref="AP490:AU490" si="1001">IF(AJ490="Non-Compoundable",$AB$1,$AC$1)</f>
        <v>0</v>
      </c>
      <c r="AQ490" s="10">
        <f t="shared" si="1001"/>
        <v>0</v>
      </c>
      <c r="AR490" s="10">
        <f t="shared" si="1001"/>
        <v>0</v>
      </c>
      <c r="AS490" s="10">
        <f t="shared" si="1001"/>
        <v>0</v>
      </c>
      <c r="AT490" s="10">
        <f t="shared" si="1001"/>
        <v>0</v>
      </c>
      <c r="AU490" s="10">
        <f t="shared" si="1001"/>
        <v>0</v>
      </c>
      <c r="AV490" s="10">
        <f t="shared" si="4"/>
        <v>0</v>
      </c>
      <c r="AW490" s="17" t="str">
        <f t="shared" si="5"/>
        <v>Compoundable</v>
      </c>
      <c r="AX490" s="24"/>
      <c r="AY490" s="26">
        <f t="shared" si="6"/>
        <v>2</v>
      </c>
      <c r="AZ490" s="27">
        <f t="shared" si="7"/>
        <v>60</v>
      </c>
      <c r="BA490" s="28">
        <f t="shared" si="8"/>
        <v>0</v>
      </c>
      <c r="BB490" s="28">
        <f t="shared" ca="1" si="9"/>
        <v>0</v>
      </c>
      <c r="BC490" s="29" t="str">
        <f t="shared" si="10"/>
        <v>YES</v>
      </c>
      <c r="BD490" s="10" t="str">
        <f t="shared" si="11"/>
        <v>YES</v>
      </c>
      <c r="BE490" s="29" t="str">
        <f t="shared" ca="1" si="12"/>
        <v>NO</v>
      </c>
      <c r="BF490" s="29" t="str">
        <f t="shared" ca="1" si="13"/>
        <v>YES</v>
      </c>
      <c r="BG490" s="29" t="str">
        <f t="shared" ca="1" si="14"/>
        <v>YES</v>
      </c>
      <c r="BH490" s="29" t="str">
        <f t="shared" ca="1" si="15"/>
        <v>YES</v>
      </c>
      <c r="BI490" s="10">
        <f t="shared" ca="1" si="16"/>
        <v>1</v>
      </c>
      <c r="BJ490" s="28">
        <f t="shared" si="17"/>
        <v>0</v>
      </c>
      <c r="BK490" s="30">
        <f t="shared" si="18"/>
        <v>0</v>
      </c>
      <c r="BL490" s="31">
        <f t="shared" ca="1" si="19"/>
        <v>-119.72328767123288</v>
      </c>
      <c r="BM490" s="28">
        <f t="shared" si="20"/>
        <v>0</v>
      </c>
      <c r="BN490" s="28">
        <f t="shared" si="21"/>
        <v>0</v>
      </c>
      <c r="BO490" s="30">
        <f t="shared" si="22"/>
        <v>0</v>
      </c>
      <c r="BP490" s="31">
        <f t="shared" ca="1" si="23"/>
        <v>-119.72328767123288</v>
      </c>
      <c r="BQ490" s="32">
        <f t="shared" ca="1" si="24"/>
        <v>119.72328767123288</v>
      </c>
      <c r="BR490" s="32"/>
    </row>
    <row r="491" spans="1:70" ht="12" customHeight="1" x14ac:dyDescent="0.25">
      <c r="A491" s="10">
        <f t="shared" si="25"/>
        <v>490</v>
      </c>
      <c r="B491" s="11"/>
      <c r="C491" s="12"/>
      <c r="D491" s="13"/>
      <c r="E491" s="13"/>
      <c r="F491" s="13"/>
      <c r="G491" s="14"/>
      <c r="H491" s="15"/>
      <c r="I491" s="27"/>
      <c r="J491" s="17"/>
      <c r="K491" s="17"/>
      <c r="L491" s="17"/>
      <c r="M491" s="17"/>
      <c r="N491" s="17"/>
      <c r="O491" s="17"/>
      <c r="P491" s="10" t="str">
        <f>VLOOKUP(J491,'Offence Database'!$A$7:$B$1360,2, )</f>
        <v>-</v>
      </c>
      <c r="Q491" s="10" t="str">
        <f>VLOOKUP(K491,'Offence Database'!$A$7:$B$1360,2, )</f>
        <v>-</v>
      </c>
      <c r="R491" s="10" t="str">
        <f>VLOOKUP(L491,'Offence Database'!$A$7:$B$1360,2, )</f>
        <v>-</v>
      </c>
      <c r="S491" s="10" t="str">
        <f>VLOOKUP(M491,'Offence Database'!$A$7:$B$1360,2, )</f>
        <v>-</v>
      </c>
      <c r="T491" s="10" t="str">
        <f>VLOOKUP(N491,'Offence Database'!$A$7:$B$1360,2, )</f>
        <v>-</v>
      </c>
      <c r="U491" s="10" t="str">
        <f>VLOOKUP(O491,'Offence Database'!$A$7:$B$1360,2, )</f>
        <v>-</v>
      </c>
      <c r="V491" s="10" t="str">
        <f>VLOOKUP(J491,'Offence Database'!$A$7:$C$1360,3, )</f>
        <v>-</v>
      </c>
      <c r="W491" s="10" t="str">
        <f>VLOOKUP(K491,'Offence Database'!$A$7:$C$1360,3, )</f>
        <v>-</v>
      </c>
      <c r="X491" s="10" t="str">
        <f>VLOOKUP(L491,'Offence Database'!$A$7:$C$1360,3, )</f>
        <v>-</v>
      </c>
      <c r="Y491" s="10" t="str">
        <f>VLOOKUP(M491,'Offence Database'!$A$7:$C$1360,3, )</f>
        <v>-</v>
      </c>
      <c r="Z491" s="10" t="str">
        <f>VLOOKUP(N491,'Offence Database'!$A$7:$C$1360,3, )</f>
        <v>-</v>
      </c>
      <c r="AA491" s="10" t="str">
        <f>VLOOKUP(O491,'Offence Database'!$A$7:$C$1360,3, )</f>
        <v>-</v>
      </c>
      <c r="AB491" s="10">
        <f t="shared" ref="AB491:AG491" si="1002">IF(V491="Non-Bailable",$AB$1,$AC$1)</f>
        <v>0</v>
      </c>
      <c r="AC491" s="10">
        <f t="shared" si="1002"/>
        <v>0</v>
      </c>
      <c r="AD491" s="10">
        <f t="shared" si="1002"/>
        <v>0</v>
      </c>
      <c r="AE491" s="10">
        <f t="shared" si="1002"/>
        <v>0</v>
      </c>
      <c r="AF491" s="10">
        <f t="shared" si="1002"/>
        <v>0</v>
      </c>
      <c r="AG491" s="10">
        <f t="shared" si="1002"/>
        <v>0</v>
      </c>
      <c r="AH491" s="10">
        <f t="shared" si="1"/>
        <v>0</v>
      </c>
      <c r="AI491" s="17" t="str">
        <f t="shared" si="2"/>
        <v>Bailable</v>
      </c>
      <c r="AJ491" s="10" t="str">
        <f>VLOOKUP(J491,'Offence Database'!$A$7:$D$1360,4, )</f>
        <v>-</v>
      </c>
      <c r="AK491" s="10" t="str">
        <f>VLOOKUP(K491,'Offence Database'!$A$7:$D$1360,4, )</f>
        <v>-</v>
      </c>
      <c r="AL491" s="10" t="str">
        <f>VLOOKUP(L491,'Offence Database'!$A$7:$D$1360,4, )</f>
        <v>-</v>
      </c>
      <c r="AM491" s="10" t="str">
        <f>VLOOKUP(M491,'Offence Database'!$A$7:$D$1360,4, )</f>
        <v>-</v>
      </c>
      <c r="AN491" s="10" t="str">
        <f>VLOOKUP(N491,'Offence Database'!$A$7:$D$1360,4, )</f>
        <v>-</v>
      </c>
      <c r="AO491" s="10" t="str">
        <f>VLOOKUP(O491,'Offence Database'!$A$7:$D$1360,4, )</f>
        <v>-</v>
      </c>
      <c r="AP491" s="10">
        <f t="shared" ref="AP491:AU491" si="1003">IF(AJ491="Non-Compoundable",$AB$1,$AC$1)</f>
        <v>0</v>
      </c>
      <c r="AQ491" s="10">
        <f t="shared" si="1003"/>
        <v>0</v>
      </c>
      <c r="AR491" s="10">
        <f t="shared" si="1003"/>
        <v>0</v>
      </c>
      <c r="AS491" s="10">
        <f t="shared" si="1003"/>
        <v>0</v>
      </c>
      <c r="AT491" s="10">
        <f t="shared" si="1003"/>
        <v>0</v>
      </c>
      <c r="AU491" s="10">
        <f t="shared" si="1003"/>
        <v>0</v>
      </c>
      <c r="AV491" s="10">
        <f t="shared" si="4"/>
        <v>0</v>
      </c>
      <c r="AW491" s="17" t="str">
        <f t="shared" si="5"/>
        <v>Compoundable</v>
      </c>
      <c r="AX491" s="24"/>
      <c r="AY491" s="26">
        <f t="shared" si="6"/>
        <v>2</v>
      </c>
      <c r="AZ491" s="27">
        <f t="shared" si="7"/>
        <v>60</v>
      </c>
      <c r="BA491" s="28">
        <f t="shared" si="8"/>
        <v>0</v>
      </c>
      <c r="BB491" s="28">
        <f t="shared" ca="1" si="9"/>
        <v>0</v>
      </c>
      <c r="BC491" s="29" t="str">
        <f t="shared" si="10"/>
        <v>YES</v>
      </c>
      <c r="BD491" s="10" t="str">
        <f t="shared" si="11"/>
        <v>YES</v>
      </c>
      <c r="BE491" s="29" t="str">
        <f t="shared" ca="1" si="12"/>
        <v>NO</v>
      </c>
      <c r="BF491" s="29" t="str">
        <f t="shared" ca="1" si="13"/>
        <v>YES</v>
      </c>
      <c r="BG491" s="29" t="str">
        <f t="shared" ca="1" si="14"/>
        <v>YES</v>
      </c>
      <c r="BH491" s="29" t="str">
        <f t="shared" ca="1" si="15"/>
        <v>YES</v>
      </c>
      <c r="BI491" s="10">
        <f t="shared" ca="1" si="16"/>
        <v>1</v>
      </c>
      <c r="BJ491" s="28">
        <f t="shared" si="17"/>
        <v>0</v>
      </c>
      <c r="BK491" s="30">
        <f t="shared" si="18"/>
        <v>0</v>
      </c>
      <c r="BL491" s="31">
        <f t="shared" ca="1" si="19"/>
        <v>-119.72328767123288</v>
      </c>
      <c r="BM491" s="28">
        <f t="shared" si="20"/>
        <v>0</v>
      </c>
      <c r="BN491" s="28">
        <f t="shared" si="21"/>
        <v>0</v>
      </c>
      <c r="BO491" s="30">
        <f t="shared" si="22"/>
        <v>0</v>
      </c>
      <c r="BP491" s="31">
        <f t="shared" ca="1" si="23"/>
        <v>-119.72328767123288</v>
      </c>
      <c r="BQ491" s="32">
        <f t="shared" ca="1" si="24"/>
        <v>119.72328767123288</v>
      </c>
      <c r="BR491" s="32"/>
    </row>
    <row r="492" spans="1:70" ht="12" customHeight="1" x14ac:dyDescent="0.25">
      <c r="A492" s="10">
        <f t="shared" si="25"/>
        <v>491</v>
      </c>
      <c r="B492" s="11"/>
      <c r="C492" s="12"/>
      <c r="D492" s="13"/>
      <c r="E492" s="13"/>
      <c r="F492" s="13"/>
      <c r="G492" s="14"/>
      <c r="H492" s="15"/>
      <c r="I492" s="27"/>
      <c r="J492" s="17"/>
      <c r="K492" s="17"/>
      <c r="L492" s="17"/>
      <c r="M492" s="17"/>
      <c r="N492" s="17"/>
      <c r="O492" s="17"/>
      <c r="P492" s="10" t="str">
        <f>VLOOKUP(J492,'Offence Database'!$A$7:$B$1360,2, )</f>
        <v>-</v>
      </c>
      <c r="Q492" s="10" t="str">
        <f>VLOOKUP(K492,'Offence Database'!$A$7:$B$1360,2, )</f>
        <v>-</v>
      </c>
      <c r="R492" s="10" t="str">
        <f>VLOOKUP(L492,'Offence Database'!$A$7:$B$1360,2, )</f>
        <v>-</v>
      </c>
      <c r="S492" s="10" t="str">
        <f>VLOOKUP(M492,'Offence Database'!$A$7:$B$1360,2, )</f>
        <v>-</v>
      </c>
      <c r="T492" s="10" t="str">
        <f>VLOOKUP(N492,'Offence Database'!$A$7:$B$1360,2, )</f>
        <v>-</v>
      </c>
      <c r="U492" s="10" t="str">
        <f>VLOOKUP(O492,'Offence Database'!$A$7:$B$1360,2, )</f>
        <v>-</v>
      </c>
      <c r="V492" s="10" t="str">
        <f>VLOOKUP(J492,'Offence Database'!$A$7:$C$1360,3, )</f>
        <v>-</v>
      </c>
      <c r="W492" s="10" t="str">
        <f>VLOOKUP(K492,'Offence Database'!$A$7:$C$1360,3, )</f>
        <v>-</v>
      </c>
      <c r="X492" s="10" t="str">
        <f>VLOOKUP(L492,'Offence Database'!$A$7:$C$1360,3, )</f>
        <v>-</v>
      </c>
      <c r="Y492" s="10" t="str">
        <f>VLOOKUP(M492,'Offence Database'!$A$7:$C$1360,3, )</f>
        <v>-</v>
      </c>
      <c r="Z492" s="10" t="str">
        <f>VLOOKUP(N492,'Offence Database'!$A$7:$C$1360,3, )</f>
        <v>-</v>
      </c>
      <c r="AA492" s="10" t="str">
        <f>VLOOKUP(O492,'Offence Database'!$A$7:$C$1360,3, )</f>
        <v>-</v>
      </c>
      <c r="AB492" s="10">
        <f t="shared" ref="AB492:AG492" si="1004">IF(V492="Non-Bailable",$AB$1,$AC$1)</f>
        <v>0</v>
      </c>
      <c r="AC492" s="10">
        <f t="shared" si="1004"/>
        <v>0</v>
      </c>
      <c r="AD492" s="10">
        <f t="shared" si="1004"/>
        <v>0</v>
      </c>
      <c r="AE492" s="10">
        <f t="shared" si="1004"/>
        <v>0</v>
      </c>
      <c r="AF492" s="10">
        <f t="shared" si="1004"/>
        <v>0</v>
      </c>
      <c r="AG492" s="10">
        <f t="shared" si="1004"/>
        <v>0</v>
      </c>
      <c r="AH492" s="10">
        <f t="shared" si="1"/>
        <v>0</v>
      </c>
      <c r="AI492" s="17" t="str">
        <f t="shared" si="2"/>
        <v>Bailable</v>
      </c>
      <c r="AJ492" s="10" t="str">
        <f>VLOOKUP(J492,'Offence Database'!$A$7:$D$1360,4, )</f>
        <v>-</v>
      </c>
      <c r="AK492" s="10" t="str">
        <f>VLOOKUP(K492,'Offence Database'!$A$7:$D$1360,4, )</f>
        <v>-</v>
      </c>
      <c r="AL492" s="10" t="str">
        <f>VLOOKUP(L492,'Offence Database'!$A$7:$D$1360,4, )</f>
        <v>-</v>
      </c>
      <c r="AM492" s="10" t="str">
        <f>VLOOKUP(M492,'Offence Database'!$A$7:$D$1360,4, )</f>
        <v>-</v>
      </c>
      <c r="AN492" s="10" t="str">
        <f>VLOOKUP(N492,'Offence Database'!$A$7:$D$1360,4, )</f>
        <v>-</v>
      </c>
      <c r="AO492" s="10" t="str">
        <f>VLOOKUP(O492,'Offence Database'!$A$7:$D$1360,4, )</f>
        <v>-</v>
      </c>
      <c r="AP492" s="10">
        <f t="shared" ref="AP492:AU492" si="1005">IF(AJ492="Non-Compoundable",$AB$1,$AC$1)</f>
        <v>0</v>
      </c>
      <c r="AQ492" s="10">
        <f t="shared" si="1005"/>
        <v>0</v>
      </c>
      <c r="AR492" s="10">
        <f t="shared" si="1005"/>
        <v>0</v>
      </c>
      <c r="AS492" s="10">
        <f t="shared" si="1005"/>
        <v>0</v>
      </c>
      <c r="AT492" s="10">
        <f t="shared" si="1005"/>
        <v>0</v>
      </c>
      <c r="AU492" s="10">
        <f t="shared" si="1005"/>
        <v>0</v>
      </c>
      <c r="AV492" s="10">
        <f t="shared" si="4"/>
        <v>0</v>
      </c>
      <c r="AW492" s="17" t="str">
        <f t="shared" si="5"/>
        <v>Compoundable</v>
      </c>
      <c r="AX492" s="24"/>
      <c r="AY492" s="26">
        <f t="shared" si="6"/>
        <v>2</v>
      </c>
      <c r="AZ492" s="27">
        <f t="shared" si="7"/>
        <v>60</v>
      </c>
      <c r="BA492" s="28">
        <f t="shared" si="8"/>
        <v>0</v>
      </c>
      <c r="BB492" s="28">
        <f t="shared" ca="1" si="9"/>
        <v>0</v>
      </c>
      <c r="BC492" s="29" t="str">
        <f t="shared" si="10"/>
        <v>YES</v>
      </c>
      <c r="BD492" s="10" t="str">
        <f t="shared" si="11"/>
        <v>YES</v>
      </c>
      <c r="BE492" s="29" t="str">
        <f t="shared" ca="1" si="12"/>
        <v>NO</v>
      </c>
      <c r="BF492" s="29" t="str">
        <f t="shared" ca="1" si="13"/>
        <v>YES</v>
      </c>
      <c r="BG492" s="29" t="str">
        <f t="shared" ca="1" si="14"/>
        <v>YES</v>
      </c>
      <c r="BH492" s="29" t="str">
        <f t="shared" ca="1" si="15"/>
        <v>YES</v>
      </c>
      <c r="BI492" s="10">
        <f t="shared" ca="1" si="16"/>
        <v>1</v>
      </c>
      <c r="BJ492" s="28">
        <f t="shared" si="17"/>
        <v>0</v>
      </c>
      <c r="BK492" s="30">
        <f t="shared" si="18"/>
        <v>0</v>
      </c>
      <c r="BL492" s="31">
        <f t="shared" ca="1" si="19"/>
        <v>-119.72328767123288</v>
      </c>
      <c r="BM492" s="28">
        <f t="shared" si="20"/>
        <v>0</v>
      </c>
      <c r="BN492" s="28">
        <f t="shared" si="21"/>
        <v>0</v>
      </c>
      <c r="BO492" s="30">
        <f t="shared" si="22"/>
        <v>0</v>
      </c>
      <c r="BP492" s="31">
        <f t="shared" ca="1" si="23"/>
        <v>-119.72328767123288</v>
      </c>
      <c r="BQ492" s="32">
        <f t="shared" ca="1" si="24"/>
        <v>119.72328767123288</v>
      </c>
      <c r="BR492" s="32"/>
    </row>
    <row r="493" spans="1:70" ht="12" customHeight="1" x14ac:dyDescent="0.25">
      <c r="A493" s="10">
        <f t="shared" si="25"/>
        <v>492</v>
      </c>
      <c r="B493" s="11"/>
      <c r="C493" s="12"/>
      <c r="D493" s="13"/>
      <c r="E493" s="13"/>
      <c r="F493" s="13"/>
      <c r="G493" s="14"/>
      <c r="H493" s="15"/>
      <c r="I493" s="27"/>
      <c r="J493" s="17"/>
      <c r="K493" s="17"/>
      <c r="L493" s="17"/>
      <c r="M493" s="17"/>
      <c r="N493" s="17"/>
      <c r="O493" s="17"/>
      <c r="P493" s="10" t="str">
        <f>VLOOKUP(J493,'Offence Database'!$A$7:$B$1360,2, )</f>
        <v>-</v>
      </c>
      <c r="Q493" s="10" t="str">
        <f>VLOOKUP(K493,'Offence Database'!$A$7:$B$1360,2, )</f>
        <v>-</v>
      </c>
      <c r="R493" s="10" t="str">
        <f>VLOOKUP(L493,'Offence Database'!$A$7:$B$1360,2, )</f>
        <v>-</v>
      </c>
      <c r="S493" s="10" t="str">
        <f>VLOOKUP(M493,'Offence Database'!$A$7:$B$1360,2, )</f>
        <v>-</v>
      </c>
      <c r="T493" s="10" t="str">
        <f>VLOOKUP(N493,'Offence Database'!$A$7:$B$1360,2, )</f>
        <v>-</v>
      </c>
      <c r="U493" s="10" t="str">
        <f>VLOOKUP(O493,'Offence Database'!$A$7:$B$1360,2, )</f>
        <v>-</v>
      </c>
      <c r="V493" s="10" t="str">
        <f>VLOOKUP(J493,'Offence Database'!$A$7:$C$1360,3, )</f>
        <v>-</v>
      </c>
      <c r="W493" s="10" t="str">
        <f>VLOOKUP(K493,'Offence Database'!$A$7:$C$1360,3, )</f>
        <v>-</v>
      </c>
      <c r="X493" s="10" t="str">
        <f>VLOOKUP(L493,'Offence Database'!$A$7:$C$1360,3, )</f>
        <v>-</v>
      </c>
      <c r="Y493" s="10" t="str">
        <f>VLOOKUP(M493,'Offence Database'!$A$7:$C$1360,3, )</f>
        <v>-</v>
      </c>
      <c r="Z493" s="10" t="str">
        <f>VLOOKUP(N493,'Offence Database'!$A$7:$C$1360,3, )</f>
        <v>-</v>
      </c>
      <c r="AA493" s="10" t="str">
        <f>VLOOKUP(O493,'Offence Database'!$A$7:$C$1360,3, )</f>
        <v>-</v>
      </c>
      <c r="AB493" s="10">
        <f t="shared" ref="AB493:AG493" si="1006">IF(V493="Non-Bailable",$AB$1,$AC$1)</f>
        <v>0</v>
      </c>
      <c r="AC493" s="10">
        <f t="shared" si="1006"/>
        <v>0</v>
      </c>
      <c r="AD493" s="10">
        <f t="shared" si="1006"/>
        <v>0</v>
      </c>
      <c r="AE493" s="10">
        <f t="shared" si="1006"/>
        <v>0</v>
      </c>
      <c r="AF493" s="10">
        <f t="shared" si="1006"/>
        <v>0</v>
      </c>
      <c r="AG493" s="10">
        <f t="shared" si="1006"/>
        <v>0</v>
      </c>
      <c r="AH493" s="10">
        <f t="shared" si="1"/>
        <v>0</v>
      </c>
      <c r="AI493" s="17" t="str">
        <f t="shared" si="2"/>
        <v>Bailable</v>
      </c>
      <c r="AJ493" s="10" t="str">
        <f>VLOOKUP(J493,'Offence Database'!$A$7:$D$1360,4, )</f>
        <v>-</v>
      </c>
      <c r="AK493" s="10" t="str">
        <f>VLOOKUP(K493,'Offence Database'!$A$7:$D$1360,4, )</f>
        <v>-</v>
      </c>
      <c r="AL493" s="10" t="str">
        <f>VLOOKUP(L493,'Offence Database'!$A$7:$D$1360,4, )</f>
        <v>-</v>
      </c>
      <c r="AM493" s="10" t="str">
        <f>VLOOKUP(M493,'Offence Database'!$A$7:$D$1360,4, )</f>
        <v>-</v>
      </c>
      <c r="AN493" s="10" t="str">
        <f>VLOOKUP(N493,'Offence Database'!$A$7:$D$1360,4, )</f>
        <v>-</v>
      </c>
      <c r="AO493" s="10" t="str">
        <f>VLOOKUP(O493,'Offence Database'!$A$7:$D$1360,4, )</f>
        <v>-</v>
      </c>
      <c r="AP493" s="10">
        <f t="shared" ref="AP493:AU493" si="1007">IF(AJ493="Non-Compoundable",$AB$1,$AC$1)</f>
        <v>0</v>
      </c>
      <c r="AQ493" s="10">
        <f t="shared" si="1007"/>
        <v>0</v>
      </c>
      <c r="AR493" s="10">
        <f t="shared" si="1007"/>
        <v>0</v>
      </c>
      <c r="AS493" s="10">
        <f t="shared" si="1007"/>
        <v>0</v>
      </c>
      <c r="AT493" s="10">
        <f t="shared" si="1007"/>
        <v>0</v>
      </c>
      <c r="AU493" s="10">
        <f t="shared" si="1007"/>
        <v>0</v>
      </c>
      <c r="AV493" s="10">
        <f t="shared" si="4"/>
        <v>0</v>
      </c>
      <c r="AW493" s="17" t="str">
        <f t="shared" si="5"/>
        <v>Compoundable</v>
      </c>
      <c r="AX493" s="24"/>
      <c r="AY493" s="26">
        <f t="shared" si="6"/>
        <v>2</v>
      </c>
      <c r="AZ493" s="27">
        <f t="shared" si="7"/>
        <v>60</v>
      </c>
      <c r="BA493" s="28">
        <f t="shared" si="8"/>
        <v>0</v>
      </c>
      <c r="BB493" s="28">
        <f t="shared" ca="1" si="9"/>
        <v>0</v>
      </c>
      <c r="BC493" s="29" t="str">
        <f t="shared" si="10"/>
        <v>YES</v>
      </c>
      <c r="BD493" s="10" t="str">
        <f t="shared" si="11"/>
        <v>YES</v>
      </c>
      <c r="BE493" s="29" t="str">
        <f t="shared" ca="1" si="12"/>
        <v>NO</v>
      </c>
      <c r="BF493" s="29" t="str">
        <f t="shared" ca="1" si="13"/>
        <v>YES</v>
      </c>
      <c r="BG493" s="29" t="str">
        <f t="shared" ca="1" si="14"/>
        <v>YES</v>
      </c>
      <c r="BH493" s="29" t="str">
        <f t="shared" ca="1" si="15"/>
        <v>YES</v>
      </c>
      <c r="BI493" s="10">
        <f t="shared" ca="1" si="16"/>
        <v>1</v>
      </c>
      <c r="BJ493" s="28">
        <f t="shared" si="17"/>
        <v>0</v>
      </c>
      <c r="BK493" s="30">
        <f t="shared" si="18"/>
        <v>0</v>
      </c>
      <c r="BL493" s="31">
        <f t="shared" ca="1" si="19"/>
        <v>-119.72328767123288</v>
      </c>
      <c r="BM493" s="28">
        <f t="shared" si="20"/>
        <v>0</v>
      </c>
      <c r="BN493" s="28">
        <f t="shared" si="21"/>
        <v>0</v>
      </c>
      <c r="BO493" s="30">
        <f t="shared" si="22"/>
        <v>0</v>
      </c>
      <c r="BP493" s="31">
        <f t="shared" ca="1" si="23"/>
        <v>-119.72328767123288</v>
      </c>
      <c r="BQ493" s="32">
        <f t="shared" ca="1" si="24"/>
        <v>119.72328767123288</v>
      </c>
      <c r="BR493" s="32"/>
    </row>
    <row r="494" spans="1:70" ht="12" customHeight="1" x14ac:dyDescent="0.25">
      <c r="A494" s="10">
        <f t="shared" si="25"/>
        <v>493</v>
      </c>
      <c r="B494" s="11"/>
      <c r="C494" s="12"/>
      <c r="D494" s="13"/>
      <c r="E494" s="13"/>
      <c r="F494" s="13"/>
      <c r="G494" s="14"/>
      <c r="H494" s="15"/>
      <c r="I494" s="27"/>
      <c r="J494" s="17"/>
      <c r="K494" s="17"/>
      <c r="L494" s="17"/>
      <c r="M494" s="17"/>
      <c r="N494" s="17"/>
      <c r="O494" s="17"/>
      <c r="P494" s="10" t="str">
        <f>VLOOKUP(J494,'Offence Database'!$A$7:$B$1360,2, )</f>
        <v>-</v>
      </c>
      <c r="Q494" s="10" t="str">
        <f>VLOOKUP(K494,'Offence Database'!$A$7:$B$1360,2, )</f>
        <v>-</v>
      </c>
      <c r="R494" s="10" t="str">
        <f>VLOOKUP(L494,'Offence Database'!$A$7:$B$1360,2, )</f>
        <v>-</v>
      </c>
      <c r="S494" s="10" t="str">
        <f>VLOOKUP(M494,'Offence Database'!$A$7:$B$1360,2, )</f>
        <v>-</v>
      </c>
      <c r="T494" s="10" t="str">
        <f>VLOOKUP(N494,'Offence Database'!$A$7:$B$1360,2, )</f>
        <v>-</v>
      </c>
      <c r="U494" s="10" t="str">
        <f>VLOOKUP(O494,'Offence Database'!$A$7:$B$1360,2, )</f>
        <v>-</v>
      </c>
      <c r="V494" s="10" t="str">
        <f>VLOOKUP(J494,'Offence Database'!$A$7:$C$1360,3, )</f>
        <v>-</v>
      </c>
      <c r="W494" s="10" t="str">
        <f>VLOOKUP(K494,'Offence Database'!$A$7:$C$1360,3, )</f>
        <v>-</v>
      </c>
      <c r="X494" s="10" t="str">
        <f>VLOOKUP(L494,'Offence Database'!$A$7:$C$1360,3, )</f>
        <v>-</v>
      </c>
      <c r="Y494" s="10" t="str">
        <f>VLOOKUP(M494,'Offence Database'!$A$7:$C$1360,3, )</f>
        <v>-</v>
      </c>
      <c r="Z494" s="10" t="str">
        <f>VLOOKUP(N494,'Offence Database'!$A$7:$C$1360,3, )</f>
        <v>-</v>
      </c>
      <c r="AA494" s="10" t="str">
        <f>VLOOKUP(O494,'Offence Database'!$A$7:$C$1360,3, )</f>
        <v>-</v>
      </c>
      <c r="AB494" s="10">
        <f t="shared" ref="AB494:AG494" si="1008">IF(V494="Non-Bailable",$AB$1,$AC$1)</f>
        <v>0</v>
      </c>
      <c r="AC494" s="10">
        <f t="shared" si="1008"/>
        <v>0</v>
      </c>
      <c r="AD494" s="10">
        <f t="shared" si="1008"/>
        <v>0</v>
      </c>
      <c r="AE494" s="10">
        <f t="shared" si="1008"/>
        <v>0</v>
      </c>
      <c r="AF494" s="10">
        <f t="shared" si="1008"/>
        <v>0</v>
      </c>
      <c r="AG494" s="10">
        <f t="shared" si="1008"/>
        <v>0</v>
      </c>
      <c r="AH494" s="10">
        <f t="shared" si="1"/>
        <v>0</v>
      </c>
      <c r="AI494" s="17" t="str">
        <f t="shared" si="2"/>
        <v>Bailable</v>
      </c>
      <c r="AJ494" s="10" t="str">
        <f>VLOOKUP(J494,'Offence Database'!$A$7:$D$1360,4, )</f>
        <v>-</v>
      </c>
      <c r="AK494" s="10" t="str">
        <f>VLOOKUP(K494,'Offence Database'!$A$7:$D$1360,4, )</f>
        <v>-</v>
      </c>
      <c r="AL494" s="10" t="str">
        <f>VLOOKUP(L494,'Offence Database'!$A$7:$D$1360,4, )</f>
        <v>-</v>
      </c>
      <c r="AM494" s="10" t="str">
        <f>VLOOKUP(M494,'Offence Database'!$A$7:$D$1360,4, )</f>
        <v>-</v>
      </c>
      <c r="AN494" s="10" t="str">
        <f>VLOOKUP(N494,'Offence Database'!$A$7:$D$1360,4, )</f>
        <v>-</v>
      </c>
      <c r="AO494" s="10" t="str">
        <f>VLOOKUP(O494,'Offence Database'!$A$7:$D$1360,4, )</f>
        <v>-</v>
      </c>
      <c r="AP494" s="10">
        <f t="shared" ref="AP494:AU494" si="1009">IF(AJ494="Non-Compoundable",$AB$1,$AC$1)</f>
        <v>0</v>
      </c>
      <c r="AQ494" s="10">
        <f t="shared" si="1009"/>
        <v>0</v>
      </c>
      <c r="AR494" s="10">
        <f t="shared" si="1009"/>
        <v>0</v>
      </c>
      <c r="AS494" s="10">
        <f t="shared" si="1009"/>
        <v>0</v>
      </c>
      <c r="AT494" s="10">
        <f t="shared" si="1009"/>
        <v>0</v>
      </c>
      <c r="AU494" s="10">
        <f t="shared" si="1009"/>
        <v>0</v>
      </c>
      <c r="AV494" s="10">
        <f t="shared" si="4"/>
        <v>0</v>
      </c>
      <c r="AW494" s="17" t="str">
        <f t="shared" si="5"/>
        <v>Compoundable</v>
      </c>
      <c r="AX494" s="24"/>
      <c r="AY494" s="26">
        <f t="shared" si="6"/>
        <v>2</v>
      </c>
      <c r="AZ494" s="27">
        <f t="shared" si="7"/>
        <v>60</v>
      </c>
      <c r="BA494" s="28">
        <f t="shared" si="8"/>
        <v>0</v>
      </c>
      <c r="BB494" s="28">
        <f t="shared" ca="1" si="9"/>
        <v>0</v>
      </c>
      <c r="BC494" s="29" t="str">
        <f t="shared" si="10"/>
        <v>YES</v>
      </c>
      <c r="BD494" s="10" t="str">
        <f t="shared" si="11"/>
        <v>YES</v>
      </c>
      <c r="BE494" s="29" t="str">
        <f t="shared" ca="1" si="12"/>
        <v>NO</v>
      </c>
      <c r="BF494" s="29" t="str">
        <f t="shared" ca="1" si="13"/>
        <v>YES</v>
      </c>
      <c r="BG494" s="29" t="str">
        <f t="shared" ca="1" si="14"/>
        <v>YES</v>
      </c>
      <c r="BH494" s="29" t="str">
        <f t="shared" ca="1" si="15"/>
        <v>YES</v>
      </c>
      <c r="BI494" s="10">
        <f t="shared" ca="1" si="16"/>
        <v>1</v>
      </c>
      <c r="BJ494" s="28">
        <f t="shared" si="17"/>
        <v>0</v>
      </c>
      <c r="BK494" s="30">
        <f t="shared" si="18"/>
        <v>0</v>
      </c>
      <c r="BL494" s="31">
        <f t="shared" ca="1" si="19"/>
        <v>-119.72328767123288</v>
      </c>
      <c r="BM494" s="28">
        <f t="shared" si="20"/>
        <v>0</v>
      </c>
      <c r="BN494" s="28">
        <f t="shared" si="21"/>
        <v>0</v>
      </c>
      <c r="BO494" s="30">
        <f t="shared" si="22"/>
        <v>0</v>
      </c>
      <c r="BP494" s="31">
        <f t="shared" ca="1" si="23"/>
        <v>-119.72328767123288</v>
      </c>
      <c r="BQ494" s="32">
        <f t="shared" ca="1" si="24"/>
        <v>119.72328767123288</v>
      </c>
      <c r="BR494" s="32"/>
    </row>
    <row r="495" spans="1:70" ht="12" customHeight="1" x14ac:dyDescent="0.25">
      <c r="A495" s="10">
        <f t="shared" si="25"/>
        <v>494</v>
      </c>
      <c r="B495" s="11"/>
      <c r="C495" s="12"/>
      <c r="D495" s="13"/>
      <c r="E495" s="13"/>
      <c r="F495" s="13"/>
      <c r="G495" s="14"/>
      <c r="H495" s="15"/>
      <c r="I495" s="27"/>
      <c r="J495" s="17"/>
      <c r="K495" s="17"/>
      <c r="L495" s="17"/>
      <c r="M495" s="17"/>
      <c r="N495" s="17"/>
      <c r="O495" s="17"/>
      <c r="P495" s="10" t="str">
        <f>VLOOKUP(J495,'Offence Database'!$A$7:$B$1360,2, )</f>
        <v>-</v>
      </c>
      <c r="Q495" s="10" t="str">
        <f>VLOOKUP(K495,'Offence Database'!$A$7:$B$1360,2, )</f>
        <v>-</v>
      </c>
      <c r="R495" s="10" t="str">
        <f>VLOOKUP(L495,'Offence Database'!$A$7:$B$1360,2, )</f>
        <v>-</v>
      </c>
      <c r="S495" s="10" t="str">
        <f>VLOOKUP(M495,'Offence Database'!$A$7:$B$1360,2, )</f>
        <v>-</v>
      </c>
      <c r="T495" s="10" t="str">
        <f>VLOOKUP(N495,'Offence Database'!$A$7:$B$1360,2, )</f>
        <v>-</v>
      </c>
      <c r="U495" s="10" t="str">
        <f>VLOOKUP(O495,'Offence Database'!$A$7:$B$1360,2, )</f>
        <v>-</v>
      </c>
      <c r="V495" s="10" t="str">
        <f>VLOOKUP(J495,'Offence Database'!$A$7:$C$1360,3, )</f>
        <v>-</v>
      </c>
      <c r="W495" s="10" t="str">
        <f>VLOOKUP(K495,'Offence Database'!$A$7:$C$1360,3, )</f>
        <v>-</v>
      </c>
      <c r="X495" s="10" t="str">
        <f>VLOOKUP(L495,'Offence Database'!$A$7:$C$1360,3, )</f>
        <v>-</v>
      </c>
      <c r="Y495" s="10" t="str">
        <f>VLOOKUP(M495,'Offence Database'!$A$7:$C$1360,3, )</f>
        <v>-</v>
      </c>
      <c r="Z495" s="10" t="str">
        <f>VLOOKUP(N495,'Offence Database'!$A$7:$C$1360,3, )</f>
        <v>-</v>
      </c>
      <c r="AA495" s="10" t="str">
        <f>VLOOKUP(O495,'Offence Database'!$A$7:$C$1360,3, )</f>
        <v>-</v>
      </c>
      <c r="AB495" s="10">
        <f t="shared" ref="AB495:AG495" si="1010">IF(V495="Non-Bailable",$AB$1,$AC$1)</f>
        <v>0</v>
      </c>
      <c r="AC495" s="10">
        <f t="shared" si="1010"/>
        <v>0</v>
      </c>
      <c r="AD495" s="10">
        <f t="shared" si="1010"/>
        <v>0</v>
      </c>
      <c r="AE495" s="10">
        <f t="shared" si="1010"/>
        <v>0</v>
      </c>
      <c r="AF495" s="10">
        <f t="shared" si="1010"/>
        <v>0</v>
      </c>
      <c r="AG495" s="10">
        <f t="shared" si="1010"/>
        <v>0</v>
      </c>
      <c r="AH495" s="10">
        <f t="shared" si="1"/>
        <v>0</v>
      </c>
      <c r="AI495" s="17" t="str">
        <f t="shared" si="2"/>
        <v>Bailable</v>
      </c>
      <c r="AJ495" s="10" t="str">
        <f>VLOOKUP(J495,'Offence Database'!$A$7:$D$1360,4, )</f>
        <v>-</v>
      </c>
      <c r="AK495" s="10" t="str">
        <f>VLOOKUP(K495,'Offence Database'!$A$7:$D$1360,4, )</f>
        <v>-</v>
      </c>
      <c r="AL495" s="10" t="str">
        <f>VLOOKUP(L495,'Offence Database'!$A$7:$D$1360,4, )</f>
        <v>-</v>
      </c>
      <c r="AM495" s="10" t="str">
        <f>VLOOKUP(M495,'Offence Database'!$A$7:$D$1360,4, )</f>
        <v>-</v>
      </c>
      <c r="AN495" s="10" t="str">
        <f>VLOOKUP(N495,'Offence Database'!$A$7:$D$1360,4, )</f>
        <v>-</v>
      </c>
      <c r="AO495" s="10" t="str">
        <f>VLOOKUP(O495,'Offence Database'!$A$7:$D$1360,4, )</f>
        <v>-</v>
      </c>
      <c r="AP495" s="10">
        <f t="shared" ref="AP495:AU495" si="1011">IF(AJ495="Non-Compoundable",$AB$1,$AC$1)</f>
        <v>0</v>
      </c>
      <c r="AQ495" s="10">
        <f t="shared" si="1011"/>
        <v>0</v>
      </c>
      <c r="AR495" s="10">
        <f t="shared" si="1011"/>
        <v>0</v>
      </c>
      <c r="AS495" s="10">
        <f t="shared" si="1011"/>
        <v>0</v>
      </c>
      <c r="AT495" s="10">
        <f t="shared" si="1011"/>
        <v>0</v>
      </c>
      <c r="AU495" s="10">
        <f t="shared" si="1011"/>
        <v>0</v>
      </c>
      <c r="AV495" s="10">
        <f t="shared" si="4"/>
        <v>0</v>
      </c>
      <c r="AW495" s="17" t="str">
        <f t="shared" si="5"/>
        <v>Compoundable</v>
      </c>
      <c r="AX495" s="24" t="s">
        <v>1204</v>
      </c>
      <c r="AY495" s="26">
        <f t="shared" si="6"/>
        <v>1</v>
      </c>
      <c r="AZ495" s="27">
        <f t="shared" si="7"/>
        <v>60</v>
      </c>
      <c r="BA495" s="28">
        <f t="shared" si="8"/>
        <v>0</v>
      </c>
      <c r="BB495" s="28">
        <f t="shared" ca="1" si="9"/>
        <v>0</v>
      </c>
      <c r="BC495" s="29" t="str">
        <f t="shared" si="10"/>
        <v>YES</v>
      </c>
      <c r="BD495" s="10" t="str">
        <f t="shared" si="11"/>
        <v>YES</v>
      </c>
      <c r="BE495" s="29" t="str">
        <f t="shared" ca="1" si="12"/>
        <v>YES</v>
      </c>
      <c r="BF495" s="29" t="str">
        <f t="shared" ca="1" si="13"/>
        <v>YES</v>
      </c>
      <c r="BG495" s="29" t="str">
        <f t="shared" ca="1" si="14"/>
        <v>YES</v>
      </c>
      <c r="BH495" s="29" t="str">
        <f t="shared" ca="1" si="15"/>
        <v>YES</v>
      </c>
      <c r="BI495" s="10">
        <f t="shared" ca="1" si="16"/>
        <v>1</v>
      </c>
      <c r="BJ495" s="28">
        <f t="shared" si="17"/>
        <v>0</v>
      </c>
      <c r="BK495" s="30">
        <f t="shared" si="18"/>
        <v>0</v>
      </c>
      <c r="BL495" s="31">
        <f t="shared" ca="1" si="19"/>
        <v>-119.72328767123288</v>
      </c>
      <c r="BM495" s="28">
        <f t="shared" si="20"/>
        <v>0</v>
      </c>
      <c r="BN495" s="28">
        <f t="shared" si="21"/>
        <v>0</v>
      </c>
      <c r="BO495" s="30">
        <f t="shared" si="22"/>
        <v>0</v>
      </c>
      <c r="BP495" s="31">
        <f t="shared" ca="1" si="23"/>
        <v>-119.72328767123288</v>
      </c>
      <c r="BQ495" s="32">
        <f t="shared" ca="1" si="24"/>
        <v>119.72328767123288</v>
      </c>
      <c r="BR495" s="32"/>
    </row>
    <row r="496" spans="1:70" ht="12" customHeight="1" x14ac:dyDescent="0.25">
      <c r="A496" s="10">
        <f t="shared" si="25"/>
        <v>495</v>
      </c>
      <c r="B496" s="11"/>
      <c r="C496" s="12"/>
      <c r="D496" s="13"/>
      <c r="E496" s="13"/>
      <c r="F496" s="13"/>
      <c r="G496" s="14"/>
      <c r="H496" s="15"/>
      <c r="I496" s="27"/>
      <c r="J496" s="17"/>
      <c r="K496" s="17"/>
      <c r="L496" s="17"/>
      <c r="M496" s="17"/>
      <c r="N496" s="17"/>
      <c r="O496" s="17"/>
      <c r="P496" s="10" t="str">
        <f>VLOOKUP(J496,'Offence Database'!$A$7:$B$1360,2, )</f>
        <v>-</v>
      </c>
      <c r="Q496" s="10" t="str">
        <f>VLOOKUP(K496,'Offence Database'!$A$7:$B$1360,2, )</f>
        <v>-</v>
      </c>
      <c r="R496" s="10" t="str">
        <f>VLOOKUP(L496,'Offence Database'!$A$7:$B$1360,2, )</f>
        <v>-</v>
      </c>
      <c r="S496" s="10" t="str">
        <f>VLOOKUP(M496,'Offence Database'!$A$7:$B$1360,2, )</f>
        <v>-</v>
      </c>
      <c r="T496" s="10" t="str">
        <f>VLOOKUP(N496,'Offence Database'!$A$7:$B$1360,2, )</f>
        <v>-</v>
      </c>
      <c r="U496" s="10" t="str">
        <f>VLOOKUP(O496,'Offence Database'!$A$7:$B$1360,2, )</f>
        <v>-</v>
      </c>
      <c r="V496" s="10" t="str">
        <f>VLOOKUP(J496,'Offence Database'!$A$7:$C$1360,3, )</f>
        <v>-</v>
      </c>
      <c r="W496" s="10" t="str">
        <f>VLOOKUP(K496,'Offence Database'!$A$7:$C$1360,3, )</f>
        <v>-</v>
      </c>
      <c r="X496" s="10" t="str">
        <f>VLOOKUP(L496,'Offence Database'!$A$7:$C$1360,3, )</f>
        <v>-</v>
      </c>
      <c r="Y496" s="10" t="str">
        <f>VLOOKUP(M496,'Offence Database'!$A$7:$C$1360,3, )</f>
        <v>-</v>
      </c>
      <c r="Z496" s="10" t="str">
        <f>VLOOKUP(N496,'Offence Database'!$A$7:$C$1360,3, )</f>
        <v>-</v>
      </c>
      <c r="AA496" s="10" t="str">
        <f>VLOOKUP(O496,'Offence Database'!$A$7:$C$1360,3, )</f>
        <v>-</v>
      </c>
      <c r="AB496" s="10">
        <f t="shared" ref="AB496:AG496" si="1012">IF(V496="Non-Bailable",$AB$1,$AC$1)</f>
        <v>0</v>
      </c>
      <c r="AC496" s="10">
        <f t="shared" si="1012"/>
        <v>0</v>
      </c>
      <c r="AD496" s="10">
        <f t="shared" si="1012"/>
        <v>0</v>
      </c>
      <c r="AE496" s="10">
        <f t="shared" si="1012"/>
        <v>0</v>
      </c>
      <c r="AF496" s="10">
        <f t="shared" si="1012"/>
        <v>0</v>
      </c>
      <c r="AG496" s="10">
        <f t="shared" si="1012"/>
        <v>0</v>
      </c>
      <c r="AH496" s="10">
        <f t="shared" si="1"/>
        <v>0</v>
      </c>
      <c r="AI496" s="17" t="str">
        <f t="shared" si="2"/>
        <v>Bailable</v>
      </c>
      <c r="AJ496" s="10" t="str">
        <f>VLOOKUP(J496,'Offence Database'!$A$7:$D$1360,4, )</f>
        <v>-</v>
      </c>
      <c r="AK496" s="10" t="str">
        <f>VLOOKUP(K496,'Offence Database'!$A$7:$D$1360,4, )</f>
        <v>-</v>
      </c>
      <c r="AL496" s="10" t="str">
        <f>VLOOKUP(L496,'Offence Database'!$A$7:$D$1360,4, )</f>
        <v>-</v>
      </c>
      <c r="AM496" s="10" t="str">
        <f>VLOOKUP(M496,'Offence Database'!$A$7:$D$1360,4, )</f>
        <v>-</v>
      </c>
      <c r="AN496" s="10" t="str">
        <f>VLOOKUP(N496,'Offence Database'!$A$7:$D$1360,4, )</f>
        <v>-</v>
      </c>
      <c r="AO496" s="10" t="str">
        <f>VLOOKUP(O496,'Offence Database'!$A$7:$D$1360,4, )</f>
        <v>-</v>
      </c>
      <c r="AP496" s="10">
        <f t="shared" ref="AP496:AU496" si="1013">IF(AJ496="Non-Compoundable",$AB$1,$AC$1)</f>
        <v>0</v>
      </c>
      <c r="AQ496" s="10">
        <f t="shared" si="1013"/>
        <v>0</v>
      </c>
      <c r="AR496" s="10">
        <f t="shared" si="1013"/>
        <v>0</v>
      </c>
      <c r="AS496" s="10">
        <f t="shared" si="1013"/>
        <v>0</v>
      </c>
      <c r="AT496" s="10">
        <f t="shared" si="1013"/>
        <v>0</v>
      </c>
      <c r="AU496" s="10">
        <f t="shared" si="1013"/>
        <v>0</v>
      </c>
      <c r="AV496" s="10">
        <f t="shared" si="4"/>
        <v>0</v>
      </c>
      <c r="AW496" s="17" t="str">
        <f t="shared" si="5"/>
        <v>Compoundable</v>
      </c>
      <c r="AX496" s="24"/>
      <c r="AY496" s="26">
        <f t="shared" si="6"/>
        <v>2</v>
      </c>
      <c r="AZ496" s="27">
        <f t="shared" si="7"/>
        <v>60</v>
      </c>
      <c r="BA496" s="28">
        <f t="shared" si="8"/>
        <v>0</v>
      </c>
      <c r="BB496" s="28">
        <f t="shared" ca="1" si="9"/>
        <v>0</v>
      </c>
      <c r="BC496" s="29" t="str">
        <f t="shared" si="10"/>
        <v>YES</v>
      </c>
      <c r="BD496" s="10" t="str">
        <f t="shared" si="11"/>
        <v>YES</v>
      </c>
      <c r="BE496" s="29" t="str">
        <f t="shared" ca="1" si="12"/>
        <v>NO</v>
      </c>
      <c r="BF496" s="29" t="str">
        <f t="shared" ca="1" si="13"/>
        <v>YES</v>
      </c>
      <c r="BG496" s="29" t="str">
        <f t="shared" ca="1" si="14"/>
        <v>YES</v>
      </c>
      <c r="BH496" s="29" t="str">
        <f t="shared" ca="1" si="15"/>
        <v>YES</v>
      </c>
      <c r="BI496" s="10">
        <f t="shared" ca="1" si="16"/>
        <v>1</v>
      </c>
      <c r="BJ496" s="28">
        <f t="shared" si="17"/>
        <v>0</v>
      </c>
      <c r="BK496" s="30">
        <f t="shared" si="18"/>
        <v>0</v>
      </c>
      <c r="BL496" s="31">
        <f t="shared" ca="1" si="19"/>
        <v>-119.72328767123288</v>
      </c>
      <c r="BM496" s="28">
        <f t="shared" si="20"/>
        <v>0</v>
      </c>
      <c r="BN496" s="28">
        <f t="shared" si="21"/>
        <v>0</v>
      </c>
      <c r="BO496" s="30">
        <f t="shared" si="22"/>
        <v>0</v>
      </c>
      <c r="BP496" s="31">
        <f t="shared" ca="1" si="23"/>
        <v>-119.72328767123288</v>
      </c>
      <c r="BQ496" s="32">
        <f t="shared" ca="1" si="24"/>
        <v>119.72328767123288</v>
      </c>
      <c r="BR496" s="32"/>
    </row>
    <row r="497" spans="1:70" ht="12" customHeight="1" x14ac:dyDescent="0.25">
      <c r="A497" s="10">
        <f t="shared" si="25"/>
        <v>496</v>
      </c>
      <c r="B497" s="11"/>
      <c r="C497" s="12"/>
      <c r="D497" s="13"/>
      <c r="E497" s="13"/>
      <c r="F497" s="13"/>
      <c r="G497" s="14"/>
      <c r="H497" s="15"/>
      <c r="I497" s="27"/>
      <c r="J497" s="17"/>
      <c r="K497" s="17"/>
      <c r="L497" s="17"/>
      <c r="M497" s="17"/>
      <c r="N497" s="17"/>
      <c r="O497" s="17"/>
      <c r="P497" s="10" t="str">
        <f>VLOOKUP(J497,'Offence Database'!$A$7:$B$1360,2, )</f>
        <v>-</v>
      </c>
      <c r="Q497" s="10" t="str">
        <f>VLOOKUP(K497,'Offence Database'!$A$7:$B$1360,2, )</f>
        <v>-</v>
      </c>
      <c r="R497" s="10" t="str">
        <f>VLOOKUP(L497,'Offence Database'!$A$7:$B$1360,2, )</f>
        <v>-</v>
      </c>
      <c r="S497" s="10" t="str">
        <f>VLOOKUP(M497,'Offence Database'!$A$7:$B$1360,2, )</f>
        <v>-</v>
      </c>
      <c r="T497" s="10" t="str">
        <f>VLOOKUP(N497,'Offence Database'!$A$7:$B$1360,2, )</f>
        <v>-</v>
      </c>
      <c r="U497" s="10" t="str">
        <f>VLOOKUP(O497,'Offence Database'!$A$7:$B$1360,2, )</f>
        <v>-</v>
      </c>
      <c r="V497" s="10" t="str">
        <f>VLOOKUP(J497,'Offence Database'!$A$7:$C$1360,3, )</f>
        <v>-</v>
      </c>
      <c r="W497" s="10" t="str">
        <f>VLOOKUP(K497,'Offence Database'!$A$7:$C$1360,3, )</f>
        <v>-</v>
      </c>
      <c r="X497" s="10" t="str">
        <f>VLOOKUP(L497,'Offence Database'!$A$7:$C$1360,3, )</f>
        <v>-</v>
      </c>
      <c r="Y497" s="10" t="str">
        <f>VLOOKUP(M497,'Offence Database'!$A$7:$C$1360,3, )</f>
        <v>-</v>
      </c>
      <c r="Z497" s="10" t="str">
        <f>VLOOKUP(N497,'Offence Database'!$A$7:$C$1360,3, )</f>
        <v>-</v>
      </c>
      <c r="AA497" s="10" t="str">
        <f>VLOOKUP(O497,'Offence Database'!$A$7:$C$1360,3, )</f>
        <v>-</v>
      </c>
      <c r="AB497" s="10">
        <f t="shared" ref="AB497:AG497" si="1014">IF(V497="Non-Bailable",$AB$1,$AC$1)</f>
        <v>0</v>
      </c>
      <c r="AC497" s="10">
        <f t="shared" si="1014"/>
        <v>0</v>
      </c>
      <c r="AD497" s="10">
        <f t="shared" si="1014"/>
        <v>0</v>
      </c>
      <c r="AE497" s="10">
        <f t="shared" si="1014"/>
        <v>0</v>
      </c>
      <c r="AF497" s="10">
        <f t="shared" si="1014"/>
        <v>0</v>
      </c>
      <c r="AG497" s="10">
        <f t="shared" si="1014"/>
        <v>0</v>
      </c>
      <c r="AH497" s="10">
        <f t="shared" si="1"/>
        <v>0</v>
      </c>
      <c r="AI497" s="17" t="str">
        <f t="shared" si="2"/>
        <v>Bailable</v>
      </c>
      <c r="AJ497" s="10" t="str">
        <f>VLOOKUP(J497,'Offence Database'!$A$7:$D$1360,4, )</f>
        <v>-</v>
      </c>
      <c r="AK497" s="10" t="str">
        <f>VLOOKUP(K497,'Offence Database'!$A$7:$D$1360,4, )</f>
        <v>-</v>
      </c>
      <c r="AL497" s="10" t="str">
        <f>VLOOKUP(L497,'Offence Database'!$A$7:$D$1360,4, )</f>
        <v>-</v>
      </c>
      <c r="AM497" s="10" t="str">
        <f>VLOOKUP(M497,'Offence Database'!$A$7:$D$1360,4, )</f>
        <v>-</v>
      </c>
      <c r="AN497" s="10" t="str">
        <f>VLOOKUP(N497,'Offence Database'!$A$7:$D$1360,4, )</f>
        <v>-</v>
      </c>
      <c r="AO497" s="10" t="str">
        <f>VLOOKUP(O497,'Offence Database'!$A$7:$D$1360,4, )</f>
        <v>-</v>
      </c>
      <c r="AP497" s="10">
        <f t="shared" ref="AP497:AU497" si="1015">IF(AJ497="Non-Compoundable",$AB$1,$AC$1)</f>
        <v>0</v>
      </c>
      <c r="AQ497" s="10">
        <f t="shared" si="1015"/>
        <v>0</v>
      </c>
      <c r="AR497" s="10">
        <f t="shared" si="1015"/>
        <v>0</v>
      </c>
      <c r="AS497" s="10">
        <f t="shared" si="1015"/>
        <v>0</v>
      </c>
      <c r="AT497" s="10">
        <f t="shared" si="1015"/>
        <v>0</v>
      </c>
      <c r="AU497" s="10">
        <f t="shared" si="1015"/>
        <v>0</v>
      </c>
      <c r="AV497" s="10">
        <f t="shared" si="4"/>
        <v>0</v>
      </c>
      <c r="AW497" s="17" t="str">
        <f t="shared" si="5"/>
        <v>Compoundable</v>
      </c>
      <c r="AX497" s="24"/>
      <c r="AY497" s="26">
        <f t="shared" si="6"/>
        <v>2</v>
      </c>
      <c r="AZ497" s="27">
        <f t="shared" si="7"/>
        <v>60</v>
      </c>
      <c r="BA497" s="28">
        <f t="shared" si="8"/>
        <v>0</v>
      </c>
      <c r="BB497" s="28">
        <f t="shared" ca="1" si="9"/>
        <v>0</v>
      </c>
      <c r="BC497" s="29" t="str">
        <f t="shared" si="10"/>
        <v>YES</v>
      </c>
      <c r="BD497" s="10" t="str">
        <f t="shared" si="11"/>
        <v>YES</v>
      </c>
      <c r="BE497" s="29" t="str">
        <f t="shared" ca="1" si="12"/>
        <v>NO</v>
      </c>
      <c r="BF497" s="29" t="str">
        <f t="shared" ca="1" si="13"/>
        <v>YES</v>
      </c>
      <c r="BG497" s="29" t="str">
        <f t="shared" ca="1" si="14"/>
        <v>YES</v>
      </c>
      <c r="BH497" s="29" t="str">
        <f t="shared" ca="1" si="15"/>
        <v>YES</v>
      </c>
      <c r="BI497" s="10">
        <f t="shared" ca="1" si="16"/>
        <v>1</v>
      </c>
      <c r="BJ497" s="28">
        <f t="shared" si="17"/>
        <v>0</v>
      </c>
      <c r="BK497" s="30">
        <f t="shared" si="18"/>
        <v>0</v>
      </c>
      <c r="BL497" s="31">
        <f t="shared" ca="1" si="19"/>
        <v>-119.72328767123288</v>
      </c>
      <c r="BM497" s="28">
        <f t="shared" si="20"/>
        <v>0</v>
      </c>
      <c r="BN497" s="28">
        <f t="shared" si="21"/>
        <v>0</v>
      </c>
      <c r="BO497" s="30">
        <f t="shared" si="22"/>
        <v>0</v>
      </c>
      <c r="BP497" s="31">
        <f t="shared" ca="1" si="23"/>
        <v>-119.72328767123288</v>
      </c>
      <c r="BQ497" s="32">
        <f t="shared" ca="1" si="24"/>
        <v>119.72328767123288</v>
      </c>
      <c r="BR497" s="32"/>
    </row>
    <row r="498" spans="1:70" ht="12" customHeight="1" x14ac:dyDescent="0.25">
      <c r="A498" s="10">
        <f t="shared" si="25"/>
        <v>497</v>
      </c>
      <c r="B498" s="11"/>
      <c r="C498" s="12"/>
      <c r="D498" s="13"/>
      <c r="E498" s="13"/>
      <c r="F498" s="13"/>
      <c r="G498" s="14"/>
      <c r="H498" s="15"/>
      <c r="I498" s="27"/>
      <c r="J498" s="17"/>
      <c r="K498" s="17"/>
      <c r="L498" s="17"/>
      <c r="M498" s="17"/>
      <c r="N498" s="17"/>
      <c r="O498" s="17"/>
      <c r="P498" s="10" t="str">
        <f>VLOOKUP(J498,'Offence Database'!$A$7:$B$1360,2, )</f>
        <v>-</v>
      </c>
      <c r="Q498" s="10" t="str">
        <f>VLOOKUP(K498,'Offence Database'!$A$7:$B$1360,2, )</f>
        <v>-</v>
      </c>
      <c r="R498" s="10" t="str">
        <f>VLOOKUP(L498,'Offence Database'!$A$7:$B$1360,2, )</f>
        <v>-</v>
      </c>
      <c r="S498" s="10" t="str">
        <f>VLOOKUP(M498,'Offence Database'!$A$7:$B$1360,2, )</f>
        <v>-</v>
      </c>
      <c r="T498" s="10" t="str">
        <f>VLOOKUP(N498,'Offence Database'!$A$7:$B$1360,2, )</f>
        <v>-</v>
      </c>
      <c r="U498" s="10" t="str">
        <f>VLOOKUP(O498,'Offence Database'!$A$7:$B$1360,2, )</f>
        <v>-</v>
      </c>
      <c r="V498" s="10" t="str">
        <f>VLOOKUP(J498,'Offence Database'!$A$7:$C$1360,3, )</f>
        <v>-</v>
      </c>
      <c r="W498" s="10" t="str">
        <f>VLOOKUP(K498,'Offence Database'!$A$7:$C$1360,3, )</f>
        <v>-</v>
      </c>
      <c r="X498" s="10" t="str">
        <f>VLOOKUP(L498,'Offence Database'!$A$7:$C$1360,3, )</f>
        <v>-</v>
      </c>
      <c r="Y498" s="10" t="str">
        <f>VLOOKUP(M498,'Offence Database'!$A$7:$C$1360,3, )</f>
        <v>-</v>
      </c>
      <c r="Z498" s="10" t="str">
        <f>VLOOKUP(N498,'Offence Database'!$A$7:$C$1360,3, )</f>
        <v>-</v>
      </c>
      <c r="AA498" s="10" t="str">
        <f>VLOOKUP(O498,'Offence Database'!$A$7:$C$1360,3, )</f>
        <v>-</v>
      </c>
      <c r="AB498" s="10">
        <f t="shared" ref="AB498:AG498" si="1016">IF(V498="Non-Bailable",$AB$1,$AC$1)</f>
        <v>0</v>
      </c>
      <c r="AC498" s="10">
        <f t="shared" si="1016"/>
        <v>0</v>
      </c>
      <c r="AD498" s="10">
        <f t="shared" si="1016"/>
        <v>0</v>
      </c>
      <c r="AE498" s="10">
        <f t="shared" si="1016"/>
        <v>0</v>
      </c>
      <c r="AF498" s="10">
        <f t="shared" si="1016"/>
        <v>0</v>
      </c>
      <c r="AG498" s="10">
        <f t="shared" si="1016"/>
        <v>0</v>
      </c>
      <c r="AH498" s="10">
        <f t="shared" si="1"/>
        <v>0</v>
      </c>
      <c r="AI498" s="17" t="str">
        <f t="shared" si="2"/>
        <v>Bailable</v>
      </c>
      <c r="AJ498" s="10" t="str">
        <f>VLOOKUP(J498,'Offence Database'!$A$7:$D$1360,4, )</f>
        <v>-</v>
      </c>
      <c r="AK498" s="10" t="str">
        <f>VLOOKUP(K498,'Offence Database'!$A$7:$D$1360,4, )</f>
        <v>-</v>
      </c>
      <c r="AL498" s="10" t="str">
        <f>VLOOKUP(L498,'Offence Database'!$A$7:$D$1360,4, )</f>
        <v>-</v>
      </c>
      <c r="AM498" s="10" t="str">
        <f>VLOOKUP(M498,'Offence Database'!$A$7:$D$1360,4, )</f>
        <v>-</v>
      </c>
      <c r="AN498" s="10" t="str">
        <f>VLOOKUP(N498,'Offence Database'!$A$7:$D$1360,4, )</f>
        <v>-</v>
      </c>
      <c r="AO498" s="10" t="str">
        <f>VLOOKUP(O498,'Offence Database'!$A$7:$D$1360,4, )</f>
        <v>-</v>
      </c>
      <c r="AP498" s="10">
        <f t="shared" ref="AP498:AU498" si="1017">IF(AJ498="Non-Compoundable",$AB$1,$AC$1)</f>
        <v>0</v>
      </c>
      <c r="AQ498" s="10">
        <f t="shared" si="1017"/>
        <v>0</v>
      </c>
      <c r="AR498" s="10">
        <f t="shared" si="1017"/>
        <v>0</v>
      </c>
      <c r="AS498" s="10">
        <f t="shared" si="1017"/>
        <v>0</v>
      </c>
      <c r="AT498" s="10">
        <f t="shared" si="1017"/>
        <v>0</v>
      </c>
      <c r="AU498" s="10">
        <f t="shared" si="1017"/>
        <v>0</v>
      </c>
      <c r="AV498" s="10">
        <f t="shared" si="4"/>
        <v>0</v>
      </c>
      <c r="AW498" s="17" t="str">
        <f t="shared" si="5"/>
        <v>Compoundable</v>
      </c>
      <c r="AX498" s="24"/>
      <c r="AY498" s="26">
        <f t="shared" si="6"/>
        <v>2</v>
      </c>
      <c r="AZ498" s="27">
        <f t="shared" si="7"/>
        <v>60</v>
      </c>
      <c r="BA498" s="28">
        <f t="shared" si="8"/>
        <v>0</v>
      </c>
      <c r="BB498" s="28">
        <f t="shared" ca="1" si="9"/>
        <v>0</v>
      </c>
      <c r="BC498" s="29" t="str">
        <f t="shared" si="10"/>
        <v>YES</v>
      </c>
      <c r="BD498" s="10" t="str">
        <f t="shared" si="11"/>
        <v>YES</v>
      </c>
      <c r="BE498" s="29" t="str">
        <f t="shared" ca="1" si="12"/>
        <v>NO</v>
      </c>
      <c r="BF498" s="29" t="str">
        <f t="shared" ca="1" si="13"/>
        <v>YES</v>
      </c>
      <c r="BG498" s="29" t="str">
        <f t="shared" ca="1" si="14"/>
        <v>YES</v>
      </c>
      <c r="BH498" s="29" t="str">
        <f t="shared" ca="1" si="15"/>
        <v>YES</v>
      </c>
      <c r="BI498" s="10">
        <f t="shared" ca="1" si="16"/>
        <v>1</v>
      </c>
      <c r="BJ498" s="28">
        <f t="shared" si="17"/>
        <v>0</v>
      </c>
      <c r="BK498" s="30">
        <f t="shared" si="18"/>
        <v>0</v>
      </c>
      <c r="BL498" s="31">
        <f t="shared" ca="1" si="19"/>
        <v>-119.72328767123288</v>
      </c>
      <c r="BM498" s="28">
        <f t="shared" si="20"/>
        <v>0</v>
      </c>
      <c r="BN498" s="28">
        <f t="shared" si="21"/>
        <v>0</v>
      </c>
      <c r="BO498" s="30">
        <f t="shared" si="22"/>
        <v>0</v>
      </c>
      <c r="BP498" s="31">
        <f t="shared" ca="1" si="23"/>
        <v>-119.72328767123288</v>
      </c>
      <c r="BQ498" s="32">
        <f t="shared" ca="1" si="24"/>
        <v>119.72328767123288</v>
      </c>
      <c r="BR498" s="32"/>
    </row>
    <row r="499" spans="1:70" ht="12" customHeight="1" x14ac:dyDescent="0.25">
      <c r="A499" s="10">
        <f t="shared" si="25"/>
        <v>498</v>
      </c>
      <c r="B499" s="11"/>
      <c r="C499" s="12"/>
      <c r="D499" s="13"/>
      <c r="E499" s="13"/>
      <c r="F499" s="13"/>
      <c r="G499" s="14"/>
      <c r="H499" s="15"/>
      <c r="I499" s="27"/>
      <c r="J499" s="17"/>
      <c r="K499" s="17"/>
      <c r="L499" s="17"/>
      <c r="M499" s="17"/>
      <c r="N499" s="17"/>
      <c r="O499" s="17"/>
      <c r="P499" s="10" t="str">
        <f>VLOOKUP(J499,'Offence Database'!$A$7:$B$1360,2, )</f>
        <v>-</v>
      </c>
      <c r="Q499" s="10" t="str">
        <f>VLOOKUP(K499,'Offence Database'!$A$7:$B$1360,2, )</f>
        <v>-</v>
      </c>
      <c r="R499" s="10" t="str">
        <f>VLOOKUP(L499,'Offence Database'!$A$7:$B$1360,2, )</f>
        <v>-</v>
      </c>
      <c r="S499" s="10" t="str">
        <f>VLOOKUP(M499,'Offence Database'!$A$7:$B$1360,2, )</f>
        <v>-</v>
      </c>
      <c r="T499" s="10" t="str">
        <f>VLOOKUP(N499,'Offence Database'!$A$7:$B$1360,2, )</f>
        <v>-</v>
      </c>
      <c r="U499" s="10" t="str">
        <f>VLOOKUP(O499,'Offence Database'!$A$7:$B$1360,2, )</f>
        <v>-</v>
      </c>
      <c r="V499" s="10" t="str">
        <f>VLOOKUP(J499,'Offence Database'!$A$7:$C$1360,3, )</f>
        <v>-</v>
      </c>
      <c r="W499" s="10" t="str">
        <f>VLOOKUP(K499,'Offence Database'!$A$7:$C$1360,3, )</f>
        <v>-</v>
      </c>
      <c r="X499" s="10" t="str">
        <f>VLOOKUP(L499,'Offence Database'!$A$7:$C$1360,3, )</f>
        <v>-</v>
      </c>
      <c r="Y499" s="10" t="str">
        <f>VLOOKUP(M499,'Offence Database'!$A$7:$C$1360,3, )</f>
        <v>-</v>
      </c>
      <c r="Z499" s="10" t="str">
        <f>VLOOKUP(N499,'Offence Database'!$A$7:$C$1360,3, )</f>
        <v>-</v>
      </c>
      <c r="AA499" s="10" t="str">
        <f>VLOOKUP(O499,'Offence Database'!$A$7:$C$1360,3, )</f>
        <v>-</v>
      </c>
      <c r="AB499" s="10">
        <f t="shared" ref="AB499:AG499" si="1018">IF(V499="Non-Bailable",$AB$1,$AC$1)</f>
        <v>0</v>
      </c>
      <c r="AC499" s="10">
        <f t="shared" si="1018"/>
        <v>0</v>
      </c>
      <c r="AD499" s="10">
        <f t="shared" si="1018"/>
        <v>0</v>
      </c>
      <c r="AE499" s="10">
        <f t="shared" si="1018"/>
        <v>0</v>
      </c>
      <c r="AF499" s="10">
        <f t="shared" si="1018"/>
        <v>0</v>
      </c>
      <c r="AG499" s="10">
        <f t="shared" si="1018"/>
        <v>0</v>
      </c>
      <c r="AH499" s="10">
        <f t="shared" si="1"/>
        <v>0</v>
      </c>
      <c r="AI499" s="17" t="str">
        <f t="shared" si="2"/>
        <v>Bailable</v>
      </c>
      <c r="AJ499" s="10" t="str">
        <f>VLOOKUP(J499,'Offence Database'!$A$7:$D$1360,4, )</f>
        <v>-</v>
      </c>
      <c r="AK499" s="10" t="str">
        <f>VLOOKUP(K499,'Offence Database'!$A$7:$D$1360,4, )</f>
        <v>-</v>
      </c>
      <c r="AL499" s="10" t="str">
        <f>VLOOKUP(L499,'Offence Database'!$A$7:$D$1360,4, )</f>
        <v>-</v>
      </c>
      <c r="AM499" s="10" t="str">
        <f>VLOOKUP(M499,'Offence Database'!$A$7:$D$1360,4, )</f>
        <v>-</v>
      </c>
      <c r="AN499" s="10" t="str">
        <f>VLOOKUP(N499,'Offence Database'!$A$7:$D$1360,4, )</f>
        <v>-</v>
      </c>
      <c r="AO499" s="10" t="str">
        <f>VLOOKUP(O499,'Offence Database'!$A$7:$D$1360,4, )</f>
        <v>-</v>
      </c>
      <c r="AP499" s="10">
        <f t="shared" ref="AP499:AU499" si="1019">IF(AJ499="Non-Compoundable",$AB$1,$AC$1)</f>
        <v>0</v>
      </c>
      <c r="AQ499" s="10">
        <f t="shared" si="1019"/>
        <v>0</v>
      </c>
      <c r="AR499" s="10">
        <f t="shared" si="1019"/>
        <v>0</v>
      </c>
      <c r="AS499" s="10">
        <f t="shared" si="1019"/>
        <v>0</v>
      </c>
      <c r="AT499" s="10">
        <f t="shared" si="1019"/>
        <v>0</v>
      </c>
      <c r="AU499" s="10">
        <f t="shared" si="1019"/>
        <v>0</v>
      </c>
      <c r="AV499" s="10">
        <f t="shared" si="4"/>
        <v>0</v>
      </c>
      <c r="AW499" s="17" t="str">
        <f t="shared" si="5"/>
        <v>Compoundable</v>
      </c>
      <c r="AX499" s="24"/>
      <c r="AY499" s="26">
        <f t="shared" si="6"/>
        <v>2</v>
      </c>
      <c r="AZ499" s="27">
        <f t="shared" si="7"/>
        <v>60</v>
      </c>
      <c r="BA499" s="28">
        <f t="shared" si="8"/>
        <v>0</v>
      </c>
      <c r="BB499" s="28">
        <f t="shared" ca="1" si="9"/>
        <v>0</v>
      </c>
      <c r="BC499" s="29" t="str">
        <f t="shared" si="10"/>
        <v>YES</v>
      </c>
      <c r="BD499" s="10" t="str">
        <f t="shared" si="11"/>
        <v>YES</v>
      </c>
      <c r="BE499" s="29" t="str">
        <f t="shared" ca="1" si="12"/>
        <v>NO</v>
      </c>
      <c r="BF499" s="29" t="str">
        <f t="shared" ca="1" si="13"/>
        <v>YES</v>
      </c>
      <c r="BG499" s="29" t="str">
        <f t="shared" ca="1" si="14"/>
        <v>YES</v>
      </c>
      <c r="BH499" s="29" t="str">
        <f t="shared" ca="1" si="15"/>
        <v>YES</v>
      </c>
      <c r="BI499" s="10">
        <f t="shared" ca="1" si="16"/>
        <v>1</v>
      </c>
      <c r="BJ499" s="28">
        <f t="shared" si="17"/>
        <v>0</v>
      </c>
      <c r="BK499" s="30">
        <f t="shared" si="18"/>
        <v>0</v>
      </c>
      <c r="BL499" s="31">
        <f t="shared" ca="1" si="19"/>
        <v>-119.72328767123288</v>
      </c>
      <c r="BM499" s="28">
        <f t="shared" si="20"/>
        <v>0</v>
      </c>
      <c r="BN499" s="28">
        <f t="shared" si="21"/>
        <v>0</v>
      </c>
      <c r="BO499" s="30">
        <f t="shared" si="22"/>
        <v>0</v>
      </c>
      <c r="BP499" s="31">
        <f t="shared" ca="1" si="23"/>
        <v>-119.72328767123288</v>
      </c>
      <c r="BQ499" s="32">
        <f t="shared" ca="1" si="24"/>
        <v>119.72328767123288</v>
      </c>
      <c r="BR499" s="32"/>
    </row>
    <row r="500" spans="1:70" ht="12" customHeight="1" x14ac:dyDescent="0.25">
      <c r="A500" s="10">
        <f t="shared" si="25"/>
        <v>499</v>
      </c>
      <c r="B500" s="11"/>
      <c r="C500" s="12"/>
      <c r="D500" s="13"/>
      <c r="E500" s="13"/>
      <c r="F500" s="13"/>
      <c r="G500" s="14"/>
      <c r="H500" s="15"/>
      <c r="I500" s="27"/>
      <c r="J500" s="17"/>
      <c r="K500" s="17"/>
      <c r="L500" s="17"/>
      <c r="M500" s="17"/>
      <c r="N500" s="17"/>
      <c r="O500" s="17"/>
      <c r="P500" s="10" t="str">
        <f>VLOOKUP(J500,'Offence Database'!$A$7:$B$1360,2, )</f>
        <v>-</v>
      </c>
      <c r="Q500" s="10" t="str">
        <f>VLOOKUP(K500,'Offence Database'!$A$7:$B$1360,2, )</f>
        <v>-</v>
      </c>
      <c r="R500" s="10" t="str">
        <f>VLOOKUP(L500,'Offence Database'!$A$7:$B$1360,2, )</f>
        <v>-</v>
      </c>
      <c r="S500" s="10" t="str">
        <f>VLOOKUP(M500,'Offence Database'!$A$7:$B$1360,2, )</f>
        <v>-</v>
      </c>
      <c r="T500" s="10" t="str">
        <f>VLOOKUP(N500,'Offence Database'!$A$7:$B$1360,2, )</f>
        <v>-</v>
      </c>
      <c r="U500" s="10" t="str">
        <f>VLOOKUP(O500,'Offence Database'!$A$7:$B$1360,2, )</f>
        <v>-</v>
      </c>
      <c r="V500" s="10" t="str">
        <f>VLOOKUP(J500,'Offence Database'!$A$7:$C$1360,3, )</f>
        <v>-</v>
      </c>
      <c r="W500" s="10" t="str">
        <f>VLOOKUP(K500,'Offence Database'!$A$7:$C$1360,3, )</f>
        <v>-</v>
      </c>
      <c r="X500" s="10" t="str">
        <f>VLOOKUP(L500,'Offence Database'!$A$7:$C$1360,3, )</f>
        <v>-</v>
      </c>
      <c r="Y500" s="10" t="str">
        <f>VLOOKUP(M500,'Offence Database'!$A$7:$C$1360,3, )</f>
        <v>-</v>
      </c>
      <c r="Z500" s="10" t="str">
        <f>VLOOKUP(N500,'Offence Database'!$A$7:$C$1360,3, )</f>
        <v>-</v>
      </c>
      <c r="AA500" s="10" t="str">
        <f>VLOOKUP(O500,'Offence Database'!$A$7:$C$1360,3, )</f>
        <v>-</v>
      </c>
      <c r="AB500" s="10">
        <f t="shared" ref="AB500:AG500" si="1020">IF(V500="Non-Bailable",$AB$1,$AC$1)</f>
        <v>0</v>
      </c>
      <c r="AC500" s="10">
        <f t="shared" si="1020"/>
        <v>0</v>
      </c>
      <c r="AD500" s="10">
        <f t="shared" si="1020"/>
        <v>0</v>
      </c>
      <c r="AE500" s="10">
        <f t="shared" si="1020"/>
        <v>0</v>
      </c>
      <c r="AF500" s="10">
        <f t="shared" si="1020"/>
        <v>0</v>
      </c>
      <c r="AG500" s="10">
        <f t="shared" si="1020"/>
        <v>0</v>
      </c>
      <c r="AH500" s="10">
        <f t="shared" si="1"/>
        <v>0</v>
      </c>
      <c r="AI500" s="17" t="str">
        <f t="shared" si="2"/>
        <v>Bailable</v>
      </c>
      <c r="AJ500" s="10" t="str">
        <f>VLOOKUP(J500,'Offence Database'!$A$7:$D$1360,4, )</f>
        <v>-</v>
      </c>
      <c r="AK500" s="10" t="str">
        <f>VLOOKUP(K500,'Offence Database'!$A$7:$D$1360,4, )</f>
        <v>-</v>
      </c>
      <c r="AL500" s="10" t="str">
        <f>VLOOKUP(L500,'Offence Database'!$A$7:$D$1360,4, )</f>
        <v>-</v>
      </c>
      <c r="AM500" s="10" t="str">
        <f>VLOOKUP(M500,'Offence Database'!$A$7:$D$1360,4, )</f>
        <v>-</v>
      </c>
      <c r="AN500" s="10" t="str">
        <f>VLOOKUP(N500,'Offence Database'!$A$7:$D$1360,4, )</f>
        <v>-</v>
      </c>
      <c r="AO500" s="10" t="str">
        <f>VLOOKUP(O500,'Offence Database'!$A$7:$D$1360,4, )</f>
        <v>-</v>
      </c>
      <c r="AP500" s="10">
        <f t="shared" ref="AP500:AU500" si="1021">IF(AJ500="Non-Compoundable",$AB$1,$AC$1)</f>
        <v>0</v>
      </c>
      <c r="AQ500" s="10">
        <f t="shared" si="1021"/>
        <v>0</v>
      </c>
      <c r="AR500" s="10">
        <f t="shared" si="1021"/>
        <v>0</v>
      </c>
      <c r="AS500" s="10">
        <f t="shared" si="1021"/>
        <v>0</v>
      </c>
      <c r="AT500" s="10">
        <f t="shared" si="1021"/>
        <v>0</v>
      </c>
      <c r="AU500" s="10">
        <f t="shared" si="1021"/>
        <v>0</v>
      </c>
      <c r="AV500" s="10">
        <f t="shared" si="4"/>
        <v>0</v>
      </c>
      <c r="AW500" s="17" t="str">
        <f t="shared" si="5"/>
        <v>Compoundable</v>
      </c>
      <c r="AX500" s="24"/>
      <c r="AY500" s="26">
        <f t="shared" si="6"/>
        <v>2</v>
      </c>
      <c r="AZ500" s="27">
        <f t="shared" si="7"/>
        <v>60</v>
      </c>
      <c r="BA500" s="28">
        <f t="shared" si="8"/>
        <v>0</v>
      </c>
      <c r="BB500" s="28">
        <f t="shared" ca="1" si="9"/>
        <v>0</v>
      </c>
      <c r="BC500" s="29" t="str">
        <f t="shared" si="10"/>
        <v>YES</v>
      </c>
      <c r="BD500" s="10" t="str">
        <f t="shared" si="11"/>
        <v>YES</v>
      </c>
      <c r="BE500" s="29" t="str">
        <f t="shared" ca="1" si="12"/>
        <v>NO</v>
      </c>
      <c r="BF500" s="29" t="str">
        <f t="shared" ca="1" si="13"/>
        <v>YES</v>
      </c>
      <c r="BG500" s="29" t="str">
        <f t="shared" ca="1" si="14"/>
        <v>YES</v>
      </c>
      <c r="BH500" s="29" t="str">
        <f t="shared" ca="1" si="15"/>
        <v>YES</v>
      </c>
      <c r="BI500" s="10">
        <f t="shared" ca="1" si="16"/>
        <v>1</v>
      </c>
      <c r="BJ500" s="28">
        <f t="shared" si="17"/>
        <v>0</v>
      </c>
      <c r="BK500" s="30">
        <f t="shared" si="18"/>
        <v>0</v>
      </c>
      <c r="BL500" s="31">
        <f t="shared" ca="1" si="19"/>
        <v>-119.72328767123288</v>
      </c>
      <c r="BM500" s="28">
        <f t="shared" si="20"/>
        <v>0</v>
      </c>
      <c r="BN500" s="28">
        <f t="shared" si="21"/>
        <v>0</v>
      </c>
      <c r="BO500" s="30">
        <f t="shared" si="22"/>
        <v>0</v>
      </c>
      <c r="BP500" s="31">
        <f t="shared" ca="1" si="23"/>
        <v>-119.72328767123288</v>
      </c>
      <c r="BQ500" s="32">
        <f t="shared" ca="1" si="24"/>
        <v>119.72328767123288</v>
      </c>
      <c r="BR500" s="32"/>
    </row>
    <row r="501" spans="1:70" ht="12" customHeight="1" x14ac:dyDescent="0.25">
      <c r="A501" s="10">
        <v>500</v>
      </c>
      <c r="B501" s="11"/>
      <c r="C501" s="12"/>
      <c r="D501" s="13"/>
      <c r="E501" s="13"/>
      <c r="F501" s="13"/>
      <c r="G501" s="14"/>
      <c r="H501" s="15"/>
      <c r="I501" s="27"/>
      <c r="J501" s="17"/>
      <c r="K501" s="17"/>
      <c r="L501" s="17"/>
      <c r="M501" s="17"/>
      <c r="N501" s="17"/>
      <c r="O501" s="17"/>
      <c r="P501" s="10"/>
      <c r="Q501" s="10"/>
      <c r="R501" s="10"/>
      <c r="S501" s="10"/>
      <c r="T501" s="10"/>
      <c r="U501" s="10"/>
      <c r="V501" s="10"/>
      <c r="W501" s="10"/>
      <c r="X501" s="10"/>
      <c r="Y501" s="10"/>
      <c r="Z501" s="10"/>
      <c r="AA501" s="10"/>
      <c r="AB501" s="10"/>
      <c r="AC501" s="10"/>
      <c r="AD501" s="10"/>
      <c r="AE501" s="10"/>
      <c r="AF501" s="10"/>
      <c r="AG501" s="10"/>
      <c r="AH501" s="10"/>
      <c r="AI501" s="17"/>
      <c r="AJ501" s="10"/>
      <c r="AK501" s="10"/>
      <c r="AL501" s="10"/>
      <c r="AM501" s="10"/>
      <c r="AN501" s="10"/>
      <c r="AO501" s="10"/>
      <c r="AP501" s="10"/>
      <c r="AQ501" s="10"/>
      <c r="AR501" s="10"/>
      <c r="AS501" s="10"/>
      <c r="AT501" s="10"/>
      <c r="AU501" s="10"/>
      <c r="AV501" s="10"/>
      <c r="AW501" s="17"/>
      <c r="AX501" s="24"/>
      <c r="AY501" s="26"/>
      <c r="AZ501" s="27"/>
      <c r="BA501" s="28"/>
      <c r="BB501" s="28"/>
      <c r="BC501" s="29"/>
      <c r="BD501" s="10"/>
      <c r="BE501" s="29"/>
      <c r="BF501" s="29"/>
      <c r="BG501" s="29"/>
      <c r="BH501" s="29"/>
      <c r="BI501" s="10"/>
      <c r="BJ501" s="28"/>
      <c r="BK501" s="30"/>
      <c r="BL501" s="31"/>
      <c r="BM501" s="28"/>
      <c r="BN501" s="28"/>
      <c r="BO501" s="30"/>
      <c r="BP501" s="31"/>
      <c r="BQ501" s="32"/>
      <c r="BR501" s="32"/>
    </row>
    <row r="502" spans="1:70" ht="12" customHeight="1" x14ac:dyDescent="0.25">
      <c r="A502" s="10"/>
      <c r="B502" s="11"/>
      <c r="C502" s="12"/>
      <c r="D502" s="13"/>
      <c r="E502" s="13"/>
      <c r="F502" s="13"/>
      <c r="G502" s="14"/>
      <c r="H502" s="15"/>
      <c r="I502" s="27"/>
      <c r="J502" s="17"/>
      <c r="K502" s="17"/>
      <c r="L502" s="17"/>
      <c r="M502" s="17"/>
      <c r="N502" s="17"/>
      <c r="O502" s="17"/>
      <c r="P502" s="10"/>
      <c r="Q502" s="10"/>
      <c r="R502" s="10"/>
      <c r="S502" s="10"/>
      <c r="T502" s="10"/>
      <c r="U502" s="10"/>
      <c r="V502" s="10"/>
      <c r="W502" s="10"/>
      <c r="X502" s="10"/>
      <c r="Y502" s="10"/>
      <c r="Z502" s="10"/>
      <c r="AA502" s="10"/>
      <c r="AB502" s="10"/>
      <c r="AC502" s="10"/>
      <c r="AD502" s="10"/>
      <c r="AE502" s="10"/>
      <c r="AF502" s="10"/>
      <c r="AG502" s="10"/>
      <c r="AH502" s="10"/>
      <c r="AI502" s="17"/>
      <c r="AJ502" s="10"/>
      <c r="AK502" s="10"/>
      <c r="AL502" s="10"/>
      <c r="AM502" s="10"/>
      <c r="AN502" s="10"/>
      <c r="AO502" s="10"/>
      <c r="AP502" s="10"/>
      <c r="AQ502" s="10"/>
      <c r="AR502" s="10"/>
      <c r="AS502" s="10"/>
      <c r="AT502" s="10"/>
      <c r="AU502" s="10"/>
      <c r="AV502" s="10"/>
      <c r="AW502" s="17"/>
      <c r="AX502" s="24"/>
      <c r="AY502" s="26"/>
      <c r="AZ502" s="27"/>
      <c r="BA502" s="28"/>
      <c r="BB502" s="28"/>
      <c r="BC502" s="29"/>
      <c r="BD502" s="10"/>
      <c r="BE502" s="29"/>
      <c r="BF502" s="29"/>
      <c r="BG502" s="29"/>
      <c r="BH502" s="29"/>
      <c r="BI502" s="10"/>
      <c r="BJ502" s="28"/>
      <c r="BK502" s="30"/>
      <c r="BL502" s="31"/>
      <c r="BM502" s="28"/>
      <c r="BN502" s="28"/>
      <c r="BO502" s="30"/>
      <c r="BP502" s="31"/>
      <c r="BQ502" s="32"/>
      <c r="BR502" s="32"/>
    </row>
    <row r="503" spans="1:70" ht="12" customHeight="1" x14ac:dyDescent="0.25">
      <c r="A503" s="10"/>
      <c r="B503" s="11"/>
      <c r="C503" s="12"/>
      <c r="D503" s="13"/>
      <c r="E503" s="13"/>
      <c r="F503" s="13"/>
      <c r="G503" s="14"/>
      <c r="H503" s="15"/>
      <c r="I503" s="27"/>
      <c r="J503" s="17"/>
      <c r="K503" s="17"/>
      <c r="L503" s="17"/>
      <c r="M503" s="17"/>
      <c r="N503" s="17"/>
      <c r="O503" s="17"/>
      <c r="P503" s="10"/>
      <c r="Q503" s="10"/>
      <c r="R503" s="10"/>
      <c r="S503" s="10"/>
      <c r="T503" s="10"/>
      <c r="U503" s="10"/>
      <c r="V503" s="10"/>
      <c r="W503" s="10"/>
      <c r="X503" s="10"/>
      <c r="Y503" s="10"/>
      <c r="Z503" s="10"/>
      <c r="AA503" s="10"/>
      <c r="AB503" s="10"/>
      <c r="AC503" s="10"/>
      <c r="AD503" s="10"/>
      <c r="AE503" s="10"/>
      <c r="AF503" s="10"/>
      <c r="AG503" s="10"/>
      <c r="AH503" s="10"/>
      <c r="AI503" s="17"/>
      <c r="AJ503" s="10"/>
      <c r="AK503" s="10"/>
      <c r="AL503" s="10"/>
      <c r="AM503" s="10"/>
      <c r="AN503" s="10"/>
      <c r="AO503" s="10"/>
      <c r="AP503" s="10"/>
      <c r="AQ503" s="10"/>
      <c r="AR503" s="10"/>
      <c r="AS503" s="10"/>
      <c r="AT503" s="10"/>
      <c r="AU503" s="10"/>
      <c r="AV503" s="10"/>
      <c r="AW503" s="17"/>
      <c r="AX503" s="24"/>
      <c r="AY503" s="26"/>
      <c r="AZ503" s="27"/>
      <c r="BA503" s="28"/>
      <c r="BB503" s="28"/>
      <c r="BC503" s="29"/>
      <c r="BD503" s="10"/>
      <c r="BE503" s="29"/>
      <c r="BF503" s="29"/>
      <c r="BG503" s="29"/>
      <c r="BH503" s="29"/>
      <c r="BI503" s="10"/>
      <c r="BJ503" s="28"/>
      <c r="BK503" s="30"/>
      <c r="BL503" s="31"/>
      <c r="BM503" s="28"/>
      <c r="BN503" s="28"/>
      <c r="BO503" s="30"/>
      <c r="BP503" s="31"/>
      <c r="BQ503" s="32"/>
      <c r="BR503" s="32"/>
    </row>
    <row r="504" spans="1:70" ht="12" customHeight="1" x14ac:dyDescent="0.25">
      <c r="A504" s="10"/>
      <c r="B504" s="11"/>
      <c r="C504" s="12"/>
      <c r="D504" s="13"/>
      <c r="E504" s="13"/>
      <c r="F504" s="13"/>
      <c r="G504" s="14"/>
      <c r="H504" s="15"/>
      <c r="I504" s="27"/>
      <c r="J504" s="17"/>
      <c r="K504" s="17"/>
      <c r="L504" s="17"/>
      <c r="M504" s="17"/>
      <c r="N504" s="17"/>
      <c r="O504" s="17"/>
      <c r="P504" s="10"/>
      <c r="Q504" s="10"/>
      <c r="R504" s="10"/>
      <c r="S504" s="10"/>
      <c r="T504" s="10"/>
      <c r="U504" s="10"/>
      <c r="V504" s="10"/>
      <c r="W504" s="10"/>
      <c r="X504" s="10"/>
      <c r="Y504" s="10"/>
      <c r="Z504" s="10"/>
      <c r="AA504" s="10"/>
      <c r="AB504" s="10"/>
      <c r="AC504" s="10"/>
      <c r="AD504" s="10"/>
      <c r="AE504" s="10"/>
      <c r="AF504" s="10"/>
      <c r="AG504" s="10"/>
      <c r="AH504" s="10"/>
      <c r="AI504" s="17"/>
      <c r="AJ504" s="10"/>
      <c r="AK504" s="10"/>
      <c r="AL504" s="10"/>
      <c r="AM504" s="10"/>
      <c r="AN504" s="10"/>
      <c r="AO504" s="10"/>
      <c r="AP504" s="10"/>
      <c r="AQ504" s="10"/>
      <c r="AR504" s="10"/>
      <c r="AS504" s="10"/>
      <c r="AT504" s="10"/>
      <c r="AU504" s="10"/>
      <c r="AV504" s="10"/>
      <c r="AW504" s="17"/>
      <c r="AX504" s="24"/>
      <c r="AY504" s="26"/>
      <c r="AZ504" s="27"/>
      <c r="BA504" s="28"/>
      <c r="BB504" s="28"/>
      <c r="BC504" s="29"/>
      <c r="BD504" s="10"/>
      <c r="BE504" s="29"/>
      <c r="BF504" s="29"/>
      <c r="BG504" s="29"/>
      <c r="BH504" s="29"/>
      <c r="BI504" s="10"/>
      <c r="BJ504" s="28"/>
      <c r="BK504" s="30"/>
      <c r="BL504" s="31"/>
      <c r="BM504" s="28"/>
      <c r="BN504" s="28"/>
      <c r="BO504" s="30"/>
      <c r="BP504" s="31"/>
      <c r="BQ504" s="32"/>
      <c r="BR504" s="32"/>
    </row>
    <row r="505" spans="1:70" ht="12" customHeight="1" x14ac:dyDescent="0.25">
      <c r="A505" s="10"/>
      <c r="B505" s="11"/>
      <c r="C505" s="12"/>
      <c r="D505" s="13"/>
      <c r="E505" s="13"/>
      <c r="F505" s="13"/>
      <c r="G505" s="14"/>
      <c r="H505" s="15"/>
      <c r="I505" s="27"/>
      <c r="J505" s="17"/>
      <c r="K505" s="17"/>
      <c r="L505" s="17"/>
      <c r="M505" s="17"/>
      <c r="N505" s="17"/>
      <c r="O505" s="17"/>
      <c r="P505" s="10"/>
      <c r="Q505" s="10"/>
      <c r="R505" s="10"/>
      <c r="S505" s="10"/>
      <c r="T505" s="10"/>
      <c r="U505" s="10"/>
      <c r="V505" s="10"/>
      <c r="W505" s="10"/>
      <c r="X505" s="10"/>
      <c r="Y505" s="10"/>
      <c r="Z505" s="10"/>
      <c r="AA505" s="10"/>
      <c r="AB505" s="10"/>
      <c r="AC505" s="10"/>
      <c r="AD505" s="10"/>
      <c r="AE505" s="10"/>
      <c r="AF505" s="10"/>
      <c r="AG505" s="10"/>
      <c r="AH505" s="10"/>
      <c r="AI505" s="17"/>
      <c r="AJ505" s="10"/>
      <c r="AK505" s="10"/>
      <c r="AL505" s="10"/>
      <c r="AM505" s="10"/>
      <c r="AN505" s="10"/>
      <c r="AO505" s="10"/>
      <c r="AP505" s="10"/>
      <c r="AQ505" s="10"/>
      <c r="AR505" s="10"/>
      <c r="AS505" s="10"/>
      <c r="AT505" s="10"/>
      <c r="AU505" s="10"/>
      <c r="AV505" s="10"/>
      <c r="AW505" s="17"/>
      <c r="AX505" s="24"/>
      <c r="AY505" s="26"/>
      <c r="AZ505" s="27"/>
      <c r="BA505" s="28"/>
      <c r="BB505" s="28"/>
      <c r="BC505" s="29"/>
      <c r="BD505" s="10"/>
      <c r="BE505" s="29"/>
      <c r="BF505" s="29"/>
      <c r="BG505" s="29"/>
      <c r="BH505" s="29"/>
      <c r="BI505" s="10"/>
      <c r="BJ505" s="28"/>
      <c r="BK505" s="30"/>
      <c r="BL505" s="31"/>
      <c r="BM505" s="28"/>
      <c r="BN505" s="28"/>
      <c r="BO505" s="30"/>
      <c r="BP505" s="31"/>
      <c r="BQ505" s="32"/>
      <c r="BR505" s="32"/>
    </row>
    <row r="506" spans="1:70" ht="12" customHeight="1" x14ac:dyDescent="0.25">
      <c r="A506" s="10"/>
      <c r="B506" s="11"/>
      <c r="C506" s="12"/>
      <c r="D506" s="13"/>
      <c r="E506" s="13"/>
      <c r="F506" s="13"/>
      <c r="G506" s="14"/>
      <c r="H506" s="15"/>
      <c r="I506" s="27"/>
      <c r="J506" s="17"/>
      <c r="K506" s="17"/>
      <c r="L506" s="17"/>
      <c r="M506" s="17"/>
      <c r="N506" s="17"/>
      <c r="O506" s="17"/>
      <c r="P506" s="10"/>
      <c r="Q506" s="10"/>
      <c r="R506" s="10"/>
      <c r="S506" s="10"/>
      <c r="T506" s="10"/>
      <c r="U506" s="10"/>
      <c r="V506" s="10"/>
      <c r="W506" s="10"/>
      <c r="X506" s="10"/>
      <c r="Y506" s="10"/>
      <c r="Z506" s="10"/>
      <c r="AA506" s="10"/>
      <c r="AB506" s="10"/>
      <c r="AC506" s="10"/>
      <c r="AD506" s="10"/>
      <c r="AE506" s="10"/>
      <c r="AF506" s="10"/>
      <c r="AG506" s="10"/>
      <c r="AH506" s="10"/>
      <c r="AI506" s="17"/>
      <c r="AJ506" s="10"/>
      <c r="AK506" s="10"/>
      <c r="AL506" s="10"/>
      <c r="AM506" s="10"/>
      <c r="AN506" s="10"/>
      <c r="AO506" s="10"/>
      <c r="AP506" s="10"/>
      <c r="AQ506" s="10"/>
      <c r="AR506" s="10"/>
      <c r="AS506" s="10"/>
      <c r="AT506" s="10"/>
      <c r="AU506" s="10"/>
      <c r="AV506" s="10"/>
      <c r="AW506" s="17"/>
      <c r="AX506" s="24"/>
      <c r="AY506" s="26"/>
      <c r="AZ506" s="27"/>
      <c r="BA506" s="28"/>
      <c r="BB506" s="28"/>
      <c r="BC506" s="29"/>
      <c r="BD506" s="10"/>
      <c r="BE506" s="29"/>
      <c r="BF506" s="29"/>
      <c r="BG506" s="29"/>
      <c r="BH506" s="29"/>
      <c r="BI506" s="10"/>
      <c r="BJ506" s="28"/>
      <c r="BK506" s="30"/>
      <c r="BL506" s="31"/>
      <c r="BM506" s="28"/>
      <c r="BN506" s="28"/>
      <c r="BO506" s="30"/>
      <c r="BP506" s="31"/>
      <c r="BQ506" s="32"/>
      <c r="BR506" s="32"/>
    </row>
    <row r="507" spans="1:70" ht="12" customHeight="1" x14ac:dyDescent="0.25">
      <c r="A507" s="10"/>
      <c r="B507" s="11"/>
      <c r="C507" s="12"/>
      <c r="D507" s="13"/>
      <c r="E507" s="13"/>
      <c r="F507" s="13"/>
      <c r="G507" s="14"/>
      <c r="H507" s="15"/>
      <c r="I507" s="27"/>
      <c r="J507" s="17"/>
      <c r="K507" s="17"/>
      <c r="L507" s="17"/>
      <c r="M507" s="17"/>
      <c r="N507" s="17"/>
      <c r="O507" s="17"/>
      <c r="P507" s="10"/>
      <c r="Q507" s="10"/>
      <c r="R507" s="10"/>
      <c r="S507" s="10"/>
      <c r="T507" s="10"/>
      <c r="U507" s="10"/>
      <c r="V507" s="10"/>
      <c r="W507" s="10"/>
      <c r="X507" s="10"/>
      <c r="Y507" s="10"/>
      <c r="Z507" s="10"/>
      <c r="AA507" s="10"/>
      <c r="AB507" s="10"/>
      <c r="AC507" s="10"/>
      <c r="AD507" s="10"/>
      <c r="AE507" s="10"/>
      <c r="AF507" s="10"/>
      <c r="AG507" s="10"/>
      <c r="AH507" s="10"/>
      <c r="AI507" s="17"/>
      <c r="AJ507" s="10"/>
      <c r="AK507" s="10"/>
      <c r="AL507" s="10"/>
      <c r="AM507" s="10"/>
      <c r="AN507" s="10"/>
      <c r="AO507" s="10"/>
      <c r="AP507" s="10"/>
      <c r="AQ507" s="10"/>
      <c r="AR507" s="10"/>
      <c r="AS507" s="10"/>
      <c r="AT507" s="10"/>
      <c r="AU507" s="10"/>
      <c r="AV507" s="10"/>
      <c r="AW507" s="17"/>
      <c r="AX507" s="24"/>
      <c r="AY507" s="26"/>
      <c r="AZ507" s="27"/>
      <c r="BA507" s="28"/>
      <c r="BB507" s="28"/>
      <c r="BC507" s="29"/>
      <c r="BD507" s="10"/>
      <c r="BE507" s="29"/>
      <c r="BF507" s="29"/>
      <c r="BG507" s="29"/>
      <c r="BH507" s="29"/>
      <c r="BI507" s="10"/>
      <c r="BJ507" s="28"/>
      <c r="BK507" s="30"/>
      <c r="BL507" s="31"/>
      <c r="BM507" s="28"/>
      <c r="BN507" s="28"/>
      <c r="BO507" s="30"/>
      <c r="BP507" s="31"/>
      <c r="BQ507" s="32"/>
      <c r="BR507" s="32"/>
    </row>
    <row r="508" spans="1:70" ht="12" customHeight="1" x14ac:dyDescent="0.25">
      <c r="A508" s="10"/>
      <c r="B508" s="11"/>
      <c r="C508" s="12"/>
      <c r="D508" s="13"/>
      <c r="E508" s="13"/>
      <c r="F508" s="13"/>
      <c r="G508" s="14"/>
      <c r="H508" s="15"/>
      <c r="I508" s="27"/>
      <c r="J508" s="17"/>
      <c r="K508" s="17"/>
      <c r="L508" s="17"/>
      <c r="M508" s="17"/>
      <c r="N508" s="17"/>
      <c r="O508" s="17"/>
      <c r="P508" s="10"/>
      <c r="Q508" s="10"/>
      <c r="R508" s="10"/>
      <c r="S508" s="10"/>
      <c r="T508" s="10"/>
      <c r="U508" s="10"/>
      <c r="V508" s="10"/>
      <c r="W508" s="10"/>
      <c r="X508" s="10"/>
      <c r="Y508" s="10"/>
      <c r="Z508" s="10"/>
      <c r="AA508" s="10"/>
      <c r="AB508" s="10"/>
      <c r="AC508" s="10"/>
      <c r="AD508" s="10"/>
      <c r="AE508" s="10"/>
      <c r="AF508" s="10"/>
      <c r="AG508" s="10"/>
      <c r="AH508" s="10"/>
      <c r="AI508" s="17"/>
      <c r="AJ508" s="10"/>
      <c r="AK508" s="10"/>
      <c r="AL508" s="10"/>
      <c r="AM508" s="10"/>
      <c r="AN508" s="10"/>
      <c r="AO508" s="10"/>
      <c r="AP508" s="10"/>
      <c r="AQ508" s="10"/>
      <c r="AR508" s="10"/>
      <c r="AS508" s="10"/>
      <c r="AT508" s="10"/>
      <c r="AU508" s="10"/>
      <c r="AV508" s="10"/>
      <c r="AW508" s="17"/>
      <c r="AX508" s="24"/>
      <c r="AY508" s="26"/>
      <c r="AZ508" s="27"/>
      <c r="BA508" s="28"/>
      <c r="BB508" s="28"/>
      <c r="BC508" s="29"/>
      <c r="BD508" s="10"/>
      <c r="BE508" s="29"/>
      <c r="BF508" s="29"/>
      <c r="BG508" s="29"/>
      <c r="BH508" s="29"/>
      <c r="BI508" s="10"/>
      <c r="BJ508" s="28"/>
      <c r="BK508" s="30"/>
      <c r="BL508" s="31"/>
      <c r="BM508" s="28"/>
      <c r="BN508" s="28"/>
      <c r="BO508" s="30"/>
      <c r="BP508" s="31"/>
      <c r="BQ508" s="32"/>
      <c r="BR508" s="32"/>
    </row>
    <row r="509" spans="1:70" ht="12" customHeight="1" x14ac:dyDescent="0.25">
      <c r="A509" s="10"/>
      <c r="B509" s="11"/>
      <c r="C509" s="12"/>
      <c r="D509" s="13"/>
      <c r="E509" s="13"/>
      <c r="F509" s="13"/>
      <c r="G509" s="14"/>
      <c r="H509" s="15"/>
      <c r="I509" s="27"/>
      <c r="J509" s="17"/>
      <c r="K509" s="17"/>
      <c r="L509" s="17"/>
      <c r="M509" s="17"/>
      <c r="N509" s="17"/>
      <c r="O509" s="17"/>
      <c r="P509" s="10"/>
      <c r="Q509" s="10"/>
      <c r="R509" s="10"/>
      <c r="S509" s="10"/>
      <c r="T509" s="10"/>
      <c r="U509" s="10"/>
      <c r="V509" s="10"/>
      <c r="W509" s="10"/>
      <c r="X509" s="10"/>
      <c r="Y509" s="10"/>
      <c r="Z509" s="10"/>
      <c r="AA509" s="10"/>
      <c r="AB509" s="10"/>
      <c r="AC509" s="10"/>
      <c r="AD509" s="10"/>
      <c r="AE509" s="10"/>
      <c r="AF509" s="10"/>
      <c r="AG509" s="10"/>
      <c r="AH509" s="10"/>
      <c r="AI509" s="17"/>
      <c r="AJ509" s="10"/>
      <c r="AK509" s="10"/>
      <c r="AL509" s="10"/>
      <c r="AM509" s="10"/>
      <c r="AN509" s="10"/>
      <c r="AO509" s="10"/>
      <c r="AP509" s="10"/>
      <c r="AQ509" s="10"/>
      <c r="AR509" s="10"/>
      <c r="AS509" s="10"/>
      <c r="AT509" s="10"/>
      <c r="AU509" s="10"/>
      <c r="AV509" s="10"/>
      <c r="AW509" s="17"/>
      <c r="AX509" s="24"/>
      <c r="AY509" s="26"/>
      <c r="AZ509" s="27"/>
      <c r="BA509" s="28"/>
      <c r="BB509" s="28"/>
      <c r="BC509" s="29"/>
      <c r="BD509" s="10"/>
      <c r="BE509" s="29"/>
      <c r="BF509" s="29"/>
      <c r="BG509" s="29"/>
      <c r="BH509" s="29"/>
      <c r="BI509" s="10"/>
      <c r="BJ509" s="28"/>
      <c r="BK509" s="30"/>
      <c r="BL509" s="31"/>
      <c r="BM509" s="28"/>
      <c r="BN509" s="28"/>
      <c r="BO509" s="30"/>
      <c r="BP509" s="31"/>
      <c r="BQ509" s="32"/>
      <c r="BR509" s="32"/>
    </row>
    <row r="510" spans="1:70" ht="12" customHeight="1" x14ac:dyDescent="0.25">
      <c r="A510" s="10"/>
      <c r="B510" s="11"/>
      <c r="C510" s="12"/>
      <c r="D510" s="13"/>
      <c r="E510" s="13"/>
      <c r="F510" s="13"/>
      <c r="G510" s="14"/>
      <c r="H510" s="15"/>
      <c r="I510" s="27"/>
      <c r="J510" s="17"/>
      <c r="K510" s="17"/>
      <c r="L510" s="17"/>
      <c r="M510" s="17"/>
      <c r="N510" s="17"/>
      <c r="O510" s="17"/>
      <c r="P510" s="10"/>
      <c r="Q510" s="10"/>
      <c r="R510" s="10"/>
      <c r="S510" s="10"/>
      <c r="T510" s="10"/>
      <c r="U510" s="10"/>
      <c r="V510" s="10"/>
      <c r="W510" s="10"/>
      <c r="X510" s="10"/>
      <c r="Y510" s="10"/>
      <c r="Z510" s="10"/>
      <c r="AA510" s="10"/>
      <c r="AB510" s="10"/>
      <c r="AC510" s="10"/>
      <c r="AD510" s="10"/>
      <c r="AE510" s="10"/>
      <c r="AF510" s="10"/>
      <c r="AG510" s="10"/>
      <c r="AH510" s="10"/>
      <c r="AI510" s="17"/>
      <c r="AJ510" s="10"/>
      <c r="AK510" s="10"/>
      <c r="AL510" s="10"/>
      <c r="AM510" s="10"/>
      <c r="AN510" s="10"/>
      <c r="AO510" s="10"/>
      <c r="AP510" s="10"/>
      <c r="AQ510" s="10"/>
      <c r="AR510" s="10"/>
      <c r="AS510" s="10"/>
      <c r="AT510" s="10"/>
      <c r="AU510" s="10"/>
      <c r="AV510" s="10"/>
      <c r="AW510" s="17"/>
      <c r="AX510" s="24"/>
      <c r="AY510" s="26"/>
      <c r="AZ510" s="27"/>
      <c r="BA510" s="28"/>
      <c r="BB510" s="28"/>
      <c r="BC510" s="29"/>
      <c r="BD510" s="10"/>
      <c r="BE510" s="29"/>
      <c r="BF510" s="29"/>
      <c r="BG510" s="29"/>
      <c r="BH510" s="29"/>
      <c r="BI510" s="10"/>
      <c r="BJ510" s="28"/>
      <c r="BK510" s="30"/>
      <c r="BL510" s="31"/>
      <c r="BM510" s="28"/>
      <c r="BN510" s="28"/>
      <c r="BO510" s="30"/>
      <c r="BP510" s="31"/>
      <c r="BQ510" s="32"/>
      <c r="BR510" s="32"/>
    </row>
    <row r="511" spans="1:70" ht="12" customHeight="1" x14ac:dyDescent="0.25">
      <c r="A511" s="10"/>
      <c r="B511" s="11"/>
      <c r="C511" s="12"/>
      <c r="D511" s="13"/>
      <c r="E511" s="13"/>
      <c r="F511" s="13"/>
      <c r="G511" s="14"/>
      <c r="H511" s="15"/>
      <c r="I511" s="27"/>
      <c r="J511" s="17"/>
      <c r="K511" s="17"/>
      <c r="L511" s="17"/>
      <c r="M511" s="17"/>
      <c r="N511" s="17"/>
      <c r="O511" s="17"/>
      <c r="P511" s="10"/>
      <c r="Q511" s="10"/>
      <c r="R511" s="10"/>
      <c r="S511" s="10"/>
      <c r="T511" s="10"/>
      <c r="U511" s="10"/>
      <c r="V511" s="10"/>
      <c r="W511" s="10"/>
      <c r="X511" s="10"/>
      <c r="Y511" s="10"/>
      <c r="Z511" s="10"/>
      <c r="AA511" s="10"/>
      <c r="AB511" s="10"/>
      <c r="AC511" s="10"/>
      <c r="AD511" s="10"/>
      <c r="AE511" s="10"/>
      <c r="AF511" s="10"/>
      <c r="AG511" s="10"/>
      <c r="AH511" s="10"/>
      <c r="AI511" s="17"/>
      <c r="AJ511" s="10"/>
      <c r="AK511" s="10"/>
      <c r="AL511" s="10"/>
      <c r="AM511" s="10"/>
      <c r="AN511" s="10"/>
      <c r="AO511" s="10"/>
      <c r="AP511" s="10"/>
      <c r="AQ511" s="10"/>
      <c r="AR511" s="10"/>
      <c r="AS511" s="10"/>
      <c r="AT511" s="10"/>
      <c r="AU511" s="10"/>
      <c r="AV511" s="10"/>
      <c r="AW511" s="17"/>
      <c r="AX511" s="24"/>
      <c r="AY511" s="26"/>
      <c r="AZ511" s="27"/>
      <c r="BA511" s="28"/>
      <c r="BB511" s="28"/>
      <c r="BC511" s="29"/>
      <c r="BD511" s="10"/>
      <c r="BE511" s="29"/>
      <c r="BF511" s="29"/>
      <c r="BG511" s="29"/>
      <c r="BH511" s="29"/>
      <c r="BI511" s="10"/>
      <c r="BJ511" s="28"/>
      <c r="BK511" s="30"/>
      <c r="BL511" s="31"/>
      <c r="BM511" s="28"/>
      <c r="BN511" s="28"/>
      <c r="BO511" s="30"/>
      <c r="BP511" s="31"/>
      <c r="BQ511" s="32"/>
      <c r="BR511" s="32"/>
    </row>
    <row r="512" spans="1:70" ht="12" customHeight="1" x14ac:dyDescent="0.25">
      <c r="A512" s="10"/>
      <c r="B512" s="11"/>
      <c r="C512" s="12"/>
      <c r="D512" s="13"/>
      <c r="E512" s="13"/>
      <c r="F512" s="13"/>
      <c r="G512" s="14"/>
      <c r="H512" s="15"/>
      <c r="I512" s="27"/>
      <c r="J512" s="17"/>
      <c r="K512" s="17"/>
      <c r="L512" s="17"/>
      <c r="M512" s="17"/>
      <c r="N512" s="17"/>
      <c r="O512" s="17"/>
      <c r="P512" s="10"/>
      <c r="Q512" s="10"/>
      <c r="R512" s="10"/>
      <c r="S512" s="10"/>
      <c r="T512" s="10"/>
      <c r="U512" s="10"/>
      <c r="V512" s="10"/>
      <c r="W512" s="10"/>
      <c r="X512" s="10"/>
      <c r="Y512" s="10"/>
      <c r="Z512" s="10"/>
      <c r="AA512" s="10"/>
      <c r="AB512" s="10"/>
      <c r="AC512" s="10"/>
      <c r="AD512" s="10"/>
      <c r="AE512" s="10"/>
      <c r="AF512" s="10"/>
      <c r="AG512" s="10"/>
      <c r="AH512" s="10"/>
      <c r="AI512" s="17"/>
      <c r="AJ512" s="10"/>
      <c r="AK512" s="10"/>
      <c r="AL512" s="10"/>
      <c r="AM512" s="10"/>
      <c r="AN512" s="10"/>
      <c r="AO512" s="10"/>
      <c r="AP512" s="10"/>
      <c r="AQ512" s="10"/>
      <c r="AR512" s="10"/>
      <c r="AS512" s="10"/>
      <c r="AT512" s="10"/>
      <c r="AU512" s="10"/>
      <c r="AV512" s="10"/>
      <c r="AW512" s="17"/>
      <c r="AX512" s="24"/>
      <c r="AY512" s="26"/>
      <c r="AZ512" s="27"/>
      <c r="BA512" s="28"/>
      <c r="BB512" s="28"/>
      <c r="BC512" s="29"/>
      <c r="BD512" s="10"/>
      <c r="BE512" s="29"/>
      <c r="BF512" s="29"/>
      <c r="BG512" s="29"/>
      <c r="BH512" s="29"/>
      <c r="BI512" s="10"/>
      <c r="BJ512" s="28"/>
      <c r="BK512" s="30"/>
      <c r="BL512" s="31"/>
      <c r="BM512" s="28"/>
      <c r="BN512" s="28"/>
      <c r="BO512" s="30"/>
      <c r="BP512" s="31"/>
      <c r="BQ512" s="32"/>
      <c r="BR512" s="32"/>
    </row>
    <row r="513" spans="1:70" ht="12" customHeight="1" x14ac:dyDescent="0.25">
      <c r="A513" s="10"/>
      <c r="B513" s="11"/>
      <c r="C513" s="12"/>
      <c r="D513" s="13"/>
      <c r="E513" s="13"/>
      <c r="F513" s="13"/>
      <c r="G513" s="14"/>
      <c r="H513" s="15"/>
      <c r="I513" s="27"/>
      <c r="J513" s="17"/>
      <c r="K513" s="17"/>
      <c r="L513" s="17"/>
      <c r="M513" s="17"/>
      <c r="N513" s="17"/>
      <c r="O513" s="17"/>
      <c r="P513" s="10"/>
      <c r="Q513" s="10"/>
      <c r="R513" s="10"/>
      <c r="S513" s="10"/>
      <c r="T513" s="10"/>
      <c r="U513" s="10"/>
      <c r="V513" s="10"/>
      <c r="W513" s="10"/>
      <c r="X513" s="10"/>
      <c r="Y513" s="10"/>
      <c r="Z513" s="10"/>
      <c r="AA513" s="10"/>
      <c r="AB513" s="10"/>
      <c r="AC513" s="10"/>
      <c r="AD513" s="10"/>
      <c r="AE513" s="10"/>
      <c r="AF513" s="10"/>
      <c r="AG513" s="10"/>
      <c r="AH513" s="10"/>
      <c r="AI513" s="17"/>
      <c r="AJ513" s="10"/>
      <c r="AK513" s="10"/>
      <c r="AL513" s="10"/>
      <c r="AM513" s="10"/>
      <c r="AN513" s="10"/>
      <c r="AO513" s="10"/>
      <c r="AP513" s="10"/>
      <c r="AQ513" s="10"/>
      <c r="AR513" s="10"/>
      <c r="AS513" s="10"/>
      <c r="AT513" s="10"/>
      <c r="AU513" s="10"/>
      <c r="AV513" s="10"/>
      <c r="AW513" s="17"/>
      <c r="AX513" s="24"/>
      <c r="AY513" s="26"/>
      <c r="AZ513" s="27"/>
      <c r="BA513" s="28"/>
      <c r="BB513" s="28"/>
      <c r="BC513" s="29"/>
      <c r="BD513" s="10"/>
      <c r="BE513" s="29"/>
      <c r="BF513" s="29"/>
      <c r="BG513" s="29"/>
      <c r="BH513" s="29"/>
      <c r="BI513" s="10"/>
      <c r="BJ513" s="28"/>
      <c r="BK513" s="30"/>
      <c r="BL513" s="31"/>
      <c r="BM513" s="28"/>
      <c r="BN513" s="28"/>
      <c r="BO513" s="30"/>
      <c r="BP513" s="31"/>
      <c r="BQ513" s="32"/>
      <c r="BR513" s="32"/>
    </row>
    <row r="514" spans="1:70" ht="12" customHeight="1" x14ac:dyDescent="0.25">
      <c r="A514" s="10"/>
      <c r="B514" s="11"/>
      <c r="C514" s="12"/>
      <c r="D514" s="13"/>
      <c r="E514" s="13"/>
      <c r="F514" s="13"/>
      <c r="G514" s="14"/>
      <c r="H514" s="15"/>
      <c r="I514" s="27"/>
      <c r="J514" s="17"/>
      <c r="K514" s="17"/>
      <c r="L514" s="17"/>
      <c r="M514" s="17"/>
      <c r="N514" s="17"/>
      <c r="O514" s="17"/>
      <c r="P514" s="10"/>
      <c r="Q514" s="10"/>
      <c r="R514" s="10"/>
      <c r="S514" s="10"/>
      <c r="T514" s="10"/>
      <c r="U514" s="10"/>
      <c r="V514" s="10"/>
      <c r="W514" s="10"/>
      <c r="X514" s="10"/>
      <c r="Y514" s="10"/>
      <c r="Z514" s="10"/>
      <c r="AA514" s="10"/>
      <c r="AB514" s="10"/>
      <c r="AC514" s="10"/>
      <c r="AD514" s="10"/>
      <c r="AE514" s="10"/>
      <c r="AF514" s="10"/>
      <c r="AG514" s="10"/>
      <c r="AH514" s="10"/>
      <c r="AI514" s="17"/>
      <c r="AJ514" s="10"/>
      <c r="AK514" s="10"/>
      <c r="AL514" s="10"/>
      <c r="AM514" s="10"/>
      <c r="AN514" s="10"/>
      <c r="AO514" s="10"/>
      <c r="AP514" s="10"/>
      <c r="AQ514" s="10"/>
      <c r="AR514" s="10"/>
      <c r="AS514" s="10"/>
      <c r="AT514" s="10"/>
      <c r="AU514" s="10"/>
      <c r="AV514" s="10"/>
      <c r="AW514" s="17"/>
      <c r="AX514" s="24"/>
      <c r="AY514" s="26"/>
      <c r="AZ514" s="27"/>
      <c r="BA514" s="28"/>
      <c r="BB514" s="28"/>
      <c r="BC514" s="29"/>
      <c r="BD514" s="10"/>
      <c r="BE514" s="29"/>
      <c r="BF514" s="29"/>
      <c r="BG514" s="29"/>
      <c r="BH514" s="29"/>
      <c r="BI514" s="10"/>
      <c r="BJ514" s="28"/>
      <c r="BK514" s="30"/>
      <c r="BL514" s="31"/>
      <c r="BM514" s="28"/>
      <c r="BN514" s="28"/>
      <c r="BO514" s="30"/>
      <c r="BP514" s="31"/>
      <c r="BQ514" s="32"/>
      <c r="BR514" s="32"/>
    </row>
    <row r="515" spans="1:70" ht="12" customHeight="1" x14ac:dyDescent="0.25">
      <c r="A515" s="10"/>
      <c r="B515" s="11"/>
      <c r="C515" s="12"/>
      <c r="D515" s="13"/>
      <c r="E515" s="13"/>
      <c r="F515" s="13"/>
      <c r="G515" s="14"/>
      <c r="H515" s="15"/>
      <c r="I515" s="27"/>
      <c r="J515" s="17"/>
      <c r="K515" s="17"/>
      <c r="L515" s="17"/>
      <c r="M515" s="17"/>
      <c r="N515" s="17"/>
      <c r="O515" s="17"/>
      <c r="P515" s="10"/>
      <c r="Q515" s="10"/>
      <c r="R515" s="10"/>
      <c r="S515" s="10"/>
      <c r="T515" s="10"/>
      <c r="U515" s="10"/>
      <c r="V515" s="10"/>
      <c r="W515" s="10"/>
      <c r="X515" s="10"/>
      <c r="Y515" s="10"/>
      <c r="Z515" s="10"/>
      <c r="AA515" s="10"/>
      <c r="AB515" s="10"/>
      <c r="AC515" s="10"/>
      <c r="AD515" s="10"/>
      <c r="AE515" s="10"/>
      <c r="AF515" s="10"/>
      <c r="AG515" s="10"/>
      <c r="AH515" s="10"/>
      <c r="AI515" s="17"/>
      <c r="AJ515" s="10"/>
      <c r="AK515" s="10"/>
      <c r="AL515" s="10"/>
      <c r="AM515" s="10"/>
      <c r="AN515" s="10"/>
      <c r="AO515" s="10"/>
      <c r="AP515" s="10"/>
      <c r="AQ515" s="10"/>
      <c r="AR515" s="10"/>
      <c r="AS515" s="10"/>
      <c r="AT515" s="10"/>
      <c r="AU515" s="10"/>
      <c r="AV515" s="10"/>
      <c r="AW515" s="17"/>
      <c r="AX515" s="24"/>
      <c r="AY515" s="26"/>
      <c r="AZ515" s="27"/>
      <c r="BA515" s="28"/>
      <c r="BB515" s="28"/>
      <c r="BC515" s="29"/>
      <c r="BD515" s="10"/>
      <c r="BE515" s="29"/>
      <c r="BF515" s="29"/>
      <c r="BG515" s="29"/>
      <c r="BH515" s="29"/>
      <c r="BI515" s="10"/>
      <c r="BJ515" s="28"/>
      <c r="BK515" s="30"/>
      <c r="BL515" s="31"/>
      <c r="BM515" s="28"/>
      <c r="BN515" s="28"/>
      <c r="BO515" s="30"/>
      <c r="BP515" s="31"/>
      <c r="BQ515" s="32"/>
      <c r="BR515" s="32"/>
    </row>
    <row r="516" spans="1:70" ht="12" customHeight="1" x14ac:dyDescent="0.25">
      <c r="A516" s="10"/>
      <c r="B516" s="11"/>
      <c r="C516" s="12"/>
      <c r="D516" s="13"/>
      <c r="E516" s="13"/>
      <c r="F516" s="13"/>
      <c r="G516" s="14"/>
      <c r="H516" s="15"/>
      <c r="I516" s="27"/>
      <c r="J516" s="17"/>
      <c r="K516" s="17"/>
      <c r="L516" s="17"/>
      <c r="M516" s="17"/>
      <c r="N516" s="17"/>
      <c r="O516" s="17"/>
      <c r="P516" s="10"/>
      <c r="Q516" s="10"/>
      <c r="R516" s="10"/>
      <c r="S516" s="10"/>
      <c r="T516" s="10"/>
      <c r="U516" s="10"/>
      <c r="V516" s="10"/>
      <c r="W516" s="10"/>
      <c r="X516" s="10"/>
      <c r="Y516" s="10"/>
      <c r="Z516" s="10"/>
      <c r="AA516" s="10"/>
      <c r="AB516" s="10"/>
      <c r="AC516" s="10"/>
      <c r="AD516" s="10"/>
      <c r="AE516" s="10"/>
      <c r="AF516" s="10"/>
      <c r="AG516" s="10"/>
      <c r="AH516" s="10"/>
      <c r="AI516" s="17"/>
      <c r="AJ516" s="10"/>
      <c r="AK516" s="10"/>
      <c r="AL516" s="10"/>
      <c r="AM516" s="10"/>
      <c r="AN516" s="10"/>
      <c r="AO516" s="10"/>
      <c r="AP516" s="10"/>
      <c r="AQ516" s="10"/>
      <c r="AR516" s="10"/>
      <c r="AS516" s="10"/>
      <c r="AT516" s="10"/>
      <c r="AU516" s="10"/>
      <c r="AV516" s="10"/>
      <c r="AW516" s="17"/>
      <c r="AX516" s="24"/>
      <c r="AY516" s="26"/>
      <c r="AZ516" s="27"/>
      <c r="BA516" s="28"/>
      <c r="BB516" s="28"/>
      <c r="BC516" s="29"/>
      <c r="BD516" s="10"/>
      <c r="BE516" s="29"/>
      <c r="BF516" s="29"/>
      <c r="BG516" s="29"/>
      <c r="BH516" s="29"/>
      <c r="BI516" s="10"/>
      <c r="BJ516" s="28"/>
      <c r="BK516" s="30"/>
      <c r="BL516" s="31"/>
      <c r="BM516" s="28"/>
      <c r="BN516" s="28"/>
      <c r="BO516" s="30"/>
      <c r="BP516" s="31"/>
      <c r="BQ516" s="32"/>
      <c r="BR516" s="32"/>
    </row>
    <row r="517" spans="1:70" ht="12" customHeight="1" x14ac:dyDescent="0.25">
      <c r="A517" s="10"/>
      <c r="B517" s="11"/>
      <c r="C517" s="12"/>
      <c r="D517" s="13"/>
      <c r="E517" s="13"/>
      <c r="F517" s="13"/>
      <c r="G517" s="14"/>
      <c r="H517" s="15"/>
      <c r="I517" s="27"/>
      <c r="J517" s="17"/>
      <c r="K517" s="17"/>
      <c r="L517" s="17"/>
      <c r="M517" s="17"/>
      <c r="N517" s="17"/>
      <c r="O517" s="17"/>
      <c r="P517" s="10"/>
      <c r="Q517" s="10"/>
      <c r="R517" s="10"/>
      <c r="S517" s="10"/>
      <c r="T517" s="10"/>
      <c r="U517" s="10"/>
      <c r="V517" s="10"/>
      <c r="W517" s="10"/>
      <c r="X517" s="10"/>
      <c r="Y517" s="10"/>
      <c r="Z517" s="10"/>
      <c r="AA517" s="10"/>
      <c r="AB517" s="10"/>
      <c r="AC517" s="10"/>
      <c r="AD517" s="10"/>
      <c r="AE517" s="10"/>
      <c r="AF517" s="10"/>
      <c r="AG517" s="10"/>
      <c r="AH517" s="10"/>
      <c r="AI517" s="17"/>
      <c r="AJ517" s="10"/>
      <c r="AK517" s="10"/>
      <c r="AL517" s="10"/>
      <c r="AM517" s="10"/>
      <c r="AN517" s="10"/>
      <c r="AO517" s="10"/>
      <c r="AP517" s="10"/>
      <c r="AQ517" s="10"/>
      <c r="AR517" s="10"/>
      <c r="AS517" s="10"/>
      <c r="AT517" s="10"/>
      <c r="AU517" s="10"/>
      <c r="AV517" s="10"/>
      <c r="AW517" s="17"/>
      <c r="AX517" s="24"/>
      <c r="AY517" s="26"/>
      <c r="AZ517" s="27"/>
      <c r="BA517" s="28"/>
      <c r="BB517" s="28"/>
      <c r="BC517" s="29"/>
      <c r="BD517" s="10"/>
      <c r="BE517" s="29"/>
      <c r="BF517" s="29"/>
      <c r="BG517" s="29"/>
      <c r="BH517" s="29"/>
      <c r="BI517" s="10"/>
      <c r="BJ517" s="28"/>
      <c r="BK517" s="30"/>
      <c r="BL517" s="31"/>
      <c r="BM517" s="28"/>
      <c r="BN517" s="28"/>
      <c r="BO517" s="30"/>
      <c r="BP517" s="31"/>
      <c r="BQ517" s="32"/>
      <c r="BR517" s="32"/>
    </row>
    <row r="518" spans="1:70" ht="12" customHeight="1" x14ac:dyDescent="0.25">
      <c r="A518" s="10"/>
      <c r="B518" s="11"/>
      <c r="C518" s="12"/>
      <c r="D518" s="13"/>
      <c r="E518" s="13"/>
      <c r="F518" s="13"/>
      <c r="G518" s="14"/>
      <c r="H518" s="15"/>
      <c r="I518" s="27"/>
      <c r="J518" s="17"/>
      <c r="K518" s="17"/>
      <c r="L518" s="17"/>
      <c r="M518" s="17"/>
      <c r="N518" s="17"/>
      <c r="O518" s="17"/>
      <c r="P518" s="10"/>
      <c r="Q518" s="10"/>
      <c r="R518" s="10"/>
      <c r="S518" s="10"/>
      <c r="T518" s="10"/>
      <c r="U518" s="10"/>
      <c r="V518" s="10"/>
      <c r="W518" s="10"/>
      <c r="X518" s="10"/>
      <c r="Y518" s="10"/>
      <c r="Z518" s="10"/>
      <c r="AA518" s="10"/>
      <c r="AB518" s="10"/>
      <c r="AC518" s="10"/>
      <c r="AD518" s="10"/>
      <c r="AE518" s="10"/>
      <c r="AF518" s="10"/>
      <c r="AG518" s="10"/>
      <c r="AH518" s="10"/>
      <c r="AI518" s="17"/>
      <c r="AJ518" s="10"/>
      <c r="AK518" s="10"/>
      <c r="AL518" s="10"/>
      <c r="AM518" s="10"/>
      <c r="AN518" s="10"/>
      <c r="AO518" s="10"/>
      <c r="AP518" s="10"/>
      <c r="AQ518" s="10"/>
      <c r="AR518" s="10"/>
      <c r="AS518" s="10"/>
      <c r="AT518" s="10"/>
      <c r="AU518" s="10"/>
      <c r="AV518" s="10"/>
      <c r="AW518" s="17"/>
      <c r="AX518" s="24"/>
      <c r="AY518" s="26"/>
      <c r="AZ518" s="27"/>
      <c r="BA518" s="28"/>
      <c r="BB518" s="28"/>
      <c r="BC518" s="29"/>
      <c r="BD518" s="10"/>
      <c r="BE518" s="29"/>
      <c r="BF518" s="29"/>
      <c r="BG518" s="29"/>
      <c r="BH518" s="29"/>
      <c r="BI518" s="10"/>
      <c r="BJ518" s="28"/>
      <c r="BK518" s="30"/>
      <c r="BL518" s="31"/>
      <c r="BM518" s="28"/>
      <c r="BN518" s="28"/>
      <c r="BO518" s="30"/>
      <c r="BP518" s="31"/>
      <c r="BQ518" s="32"/>
      <c r="BR518" s="32"/>
    </row>
    <row r="519" spans="1:70" ht="12" customHeight="1" x14ac:dyDescent="0.25">
      <c r="A519" s="10"/>
      <c r="B519" s="11"/>
      <c r="C519" s="12"/>
      <c r="D519" s="13"/>
      <c r="E519" s="13"/>
      <c r="F519" s="13"/>
      <c r="G519" s="14"/>
      <c r="H519" s="15"/>
      <c r="I519" s="27"/>
      <c r="J519" s="17"/>
      <c r="K519" s="17"/>
      <c r="L519" s="17"/>
      <c r="M519" s="17"/>
      <c r="N519" s="17"/>
      <c r="O519" s="17"/>
      <c r="P519" s="10"/>
      <c r="Q519" s="10"/>
      <c r="R519" s="10"/>
      <c r="S519" s="10"/>
      <c r="T519" s="10"/>
      <c r="U519" s="10"/>
      <c r="V519" s="10"/>
      <c r="W519" s="10"/>
      <c r="X519" s="10"/>
      <c r="Y519" s="10"/>
      <c r="Z519" s="10"/>
      <c r="AA519" s="10"/>
      <c r="AB519" s="10"/>
      <c r="AC519" s="10"/>
      <c r="AD519" s="10"/>
      <c r="AE519" s="10"/>
      <c r="AF519" s="10"/>
      <c r="AG519" s="10"/>
      <c r="AH519" s="10"/>
      <c r="AI519" s="17"/>
      <c r="AJ519" s="10"/>
      <c r="AK519" s="10"/>
      <c r="AL519" s="10"/>
      <c r="AM519" s="10"/>
      <c r="AN519" s="10"/>
      <c r="AO519" s="10"/>
      <c r="AP519" s="10"/>
      <c r="AQ519" s="10"/>
      <c r="AR519" s="10"/>
      <c r="AS519" s="10"/>
      <c r="AT519" s="10"/>
      <c r="AU519" s="10"/>
      <c r="AV519" s="10"/>
      <c r="AW519" s="17"/>
      <c r="AX519" s="24"/>
      <c r="AY519" s="26"/>
      <c r="AZ519" s="27"/>
      <c r="BA519" s="28"/>
      <c r="BB519" s="28"/>
      <c r="BC519" s="29"/>
      <c r="BD519" s="10"/>
      <c r="BE519" s="29"/>
      <c r="BF519" s="29"/>
      <c r="BG519" s="29"/>
      <c r="BH519" s="29"/>
      <c r="BI519" s="10"/>
      <c r="BJ519" s="28"/>
      <c r="BK519" s="30"/>
      <c r="BL519" s="31"/>
      <c r="BM519" s="28"/>
      <c r="BN519" s="28"/>
      <c r="BO519" s="30"/>
      <c r="BP519" s="31"/>
      <c r="BQ519" s="32"/>
      <c r="BR519" s="32"/>
    </row>
    <row r="520" spans="1:70" ht="12" customHeight="1" x14ac:dyDescent="0.25">
      <c r="A520" s="10"/>
      <c r="B520" s="11"/>
      <c r="C520" s="12"/>
      <c r="D520" s="13"/>
      <c r="E520" s="13"/>
      <c r="F520" s="13"/>
      <c r="G520" s="14"/>
      <c r="H520" s="15"/>
      <c r="I520" s="27"/>
      <c r="J520" s="17"/>
      <c r="K520" s="17"/>
      <c r="L520" s="17"/>
      <c r="M520" s="17"/>
      <c r="N520" s="17"/>
      <c r="O520" s="17"/>
      <c r="P520" s="10"/>
      <c r="Q520" s="10"/>
      <c r="R520" s="10"/>
      <c r="S520" s="10"/>
      <c r="T520" s="10"/>
      <c r="U520" s="10"/>
      <c r="V520" s="10"/>
      <c r="W520" s="10"/>
      <c r="X520" s="10"/>
      <c r="Y520" s="10"/>
      <c r="Z520" s="10"/>
      <c r="AA520" s="10"/>
      <c r="AB520" s="10"/>
      <c r="AC520" s="10"/>
      <c r="AD520" s="10"/>
      <c r="AE520" s="10"/>
      <c r="AF520" s="10"/>
      <c r="AG520" s="10"/>
      <c r="AH520" s="10"/>
      <c r="AI520" s="17"/>
      <c r="AJ520" s="10"/>
      <c r="AK520" s="10"/>
      <c r="AL520" s="10"/>
      <c r="AM520" s="10"/>
      <c r="AN520" s="10"/>
      <c r="AO520" s="10"/>
      <c r="AP520" s="10"/>
      <c r="AQ520" s="10"/>
      <c r="AR520" s="10"/>
      <c r="AS520" s="10"/>
      <c r="AT520" s="10"/>
      <c r="AU520" s="10"/>
      <c r="AV520" s="10"/>
      <c r="AW520" s="17"/>
      <c r="AX520" s="24"/>
      <c r="AY520" s="26"/>
      <c r="AZ520" s="27"/>
      <c r="BA520" s="28"/>
      <c r="BB520" s="28"/>
      <c r="BC520" s="29"/>
      <c r="BD520" s="10"/>
      <c r="BE520" s="29"/>
      <c r="BF520" s="29"/>
      <c r="BG520" s="29"/>
      <c r="BH520" s="29"/>
      <c r="BI520" s="10"/>
      <c r="BJ520" s="28"/>
      <c r="BK520" s="30"/>
      <c r="BL520" s="31"/>
      <c r="BM520" s="28"/>
      <c r="BN520" s="28"/>
      <c r="BO520" s="30"/>
      <c r="BP520" s="31"/>
      <c r="BQ520" s="32"/>
      <c r="BR520" s="32"/>
    </row>
    <row r="521" spans="1:70" ht="12" customHeight="1" x14ac:dyDescent="0.25">
      <c r="A521" s="10"/>
      <c r="B521" s="11"/>
      <c r="C521" s="12"/>
      <c r="D521" s="13"/>
      <c r="E521" s="13"/>
      <c r="F521" s="13"/>
      <c r="G521" s="14"/>
      <c r="H521" s="15"/>
      <c r="I521" s="27"/>
      <c r="J521" s="17"/>
      <c r="K521" s="17"/>
      <c r="L521" s="17"/>
      <c r="M521" s="17"/>
      <c r="N521" s="17"/>
      <c r="O521" s="17"/>
      <c r="P521" s="10"/>
      <c r="Q521" s="10"/>
      <c r="R521" s="10"/>
      <c r="S521" s="10"/>
      <c r="T521" s="10"/>
      <c r="U521" s="10"/>
      <c r="V521" s="10"/>
      <c r="W521" s="10"/>
      <c r="X521" s="10"/>
      <c r="Y521" s="10"/>
      <c r="Z521" s="10"/>
      <c r="AA521" s="10"/>
      <c r="AB521" s="10"/>
      <c r="AC521" s="10"/>
      <c r="AD521" s="10"/>
      <c r="AE521" s="10"/>
      <c r="AF521" s="10"/>
      <c r="AG521" s="10"/>
      <c r="AH521" s="10"/>
      <c r="AI521" s="17"/>
      <c r="AJ521" s="10"/>
      <c r="AK521" s="10"/>
      <c r="AL521" s="10"/>
      <c r="AM521" s="10"/>
      <c r="AN521" s="10"/>
      <c r="AO521" s="10"/>
      <c r="AP521" s="10"/>
      <c r="AQ521" s="10"/>
      <c r="AR521" s="10"/>
      <c r="AS521" s="10"/>
      <c r="AT521" s="10"/>
      <c r="AU521" s="10"/>
      <c r="AV521" s="10"/>
      <c r="AW521" s="17"/>
      <c r="AX521" s="24"/>
      <c r="AY521" s="26"/>
      <c r="AZ521" s="27"/>
      <c r="BA521" s="28"/>
      <c r="BB521" s="28"/>
      <c r="BC521" s="29"/>
      <c r="BD521" s="10"/>
      <c r="BE521" s="29"/>
      <c r="BF521" s="29"/>
      <c r="BG521" s="29"/>
      <c r="BH521" s="29"/>
      <c r="BI521" s="10"/>
      <c r="BJ521" s="28"/>
      <c r="BK521" s="30"/>
      <c r="BL521" s="31"/>
      <c r="BM521" s="28"/>
      <c r="BN521" s="28"/>
      <c r="BO521" s="30"/>
      <c r="BP521" s="31"/>
      <c r="BQ521" s="32"/>
      <c r="BR521" s="32"/>
    </row>
    <row r="522" spans="1:70" ht="12" customHeight="1" x14ac:dyDescent="0.25">
      <c r="A522" s="10"/>
      <c r="B522" s="11"/>
      <c r="C522" s="12"/>
      <c r="D522" s="13"/>
      <c r="E522" s="13"/>
      <c r="F522" s="13"/>
      <c r="G522" s="14"/>
      <c r="H522" s="15"/>
      <c r="I522" s="27"/>
      <c r="J522" s="17"/>
      <c r="K522" s="17"/>
      <c r="L522" s="17"/>
      <c r="M522" s="17"/>
      <c r="N522" s="17"/>
      <c r="O522" s="17"/>
      <c r="P522" s="10"/>
      <c r="Q522" s="10"/>
      <c r="R522" s="10"/>
      <c r="S522" s="10"/>
      <c r="T522" s="10"/>
      <c r="U522" s="10"/>
      <c r="V522" s="10"/>
      <c r="W522" s="10"/>
      <c r="X522" s="10"/>
      <c r="Y522" s="10"/>
      <c r="Z522" s="10"/>
      <c r="AA522" s="10"/>
      <c r="AB522" s="10"/>
      <c r="AC522" s="10"/>
      <c r="AD522" s="10"/>
      <c r="AE522" s="10"/>
      <c r="AF522" s="10"/>
      <c r="AG522" s="10"/>
      <c r="AH522" s="10"/>
      <c r="AI522" s="17"/>
      <c r="AJ522" s="10"/>
      <c r="AK522" s="10"/>
      <c r="AL522" s="10"/>
      <c r="AM522" s="10"/>
      <c r="AN522" s="10"/>
      <c r="AO522" s="10"/>
      <c r="AP522" s="10"/>
      <c r="AQ522" s="10"/>
      <c r="AR522" s="10"/>
      <c r="AS522" s="10"/>
      <c r="AT522" s="10"/>
      <c r="AU522" s="10"/>
      <c r="AV522" s="10"/>
      <c r="AW522" s="17"/>
      <c r="AX522" s="24"/>
      <c r="AY522" s="26"/>
      <c r="AZ522" s="27"/>
      <c r="BA522" s="28"/>
      <c r="BB522" s="28"/>
      <c r="BC522" s="29"/>
      <c r="BD522" s="10"/>
      <c r="BE522" s="29"/>
      <c r="BF522" s="29"/>
      <c r="BG522" s="29"/>
      <c r="BH522" s="29"/>
      <c r="BI522" s="10"/>
      <c r="BJ522" s="28"/>
      <c r="BK522" s="30"/>
      <c r="BL522" s="31"/>
      <c r="BM522" s="28"/>
      <c r="BN522" s="28"/>
      <c r="BO522" s="30"/>
      <c r="BP522" s="31"/>
      <c r="BQ522" s="32"/>
      <c r="BR522" s="32"/>
    </row>
    <row r="523" spans="1:70" ht="12" customHeight="1" x14ac:dyDescent="0.25">
      <c r="A523" s="10"/>
      <c r="B523" s="11"/>
      <c r="C523" s="12"/>
      <c r="D523" s="13"/>
      <c r="E523" s="13"/>
      <c r="F523" s="13"/>
      <c r="G523" s="14"/>
      <c r="H523" s="15"/>
      <c r="I523" s="27"/>
      <c r="J523" s="17"/>
      <c r="K523" s="17"/>
      <c r="L523" s="17"/>
      <c r="M523" s="17"/>
      <c r="N523" s="17"/>
      <c r="O523" s="17"/>
      <c r="P523" s="10"/>
      <c r="Q523" s="10"/>
      <c r="R523" s="10"/>
      <c r="S523" s="10"/>
      <c r="T523" s="10"/>
      <c r="U523" s="10"/>
      <c r="V523" s="10"/>
      <c r="W523" s="10"/>
      <c r="X523" s="10"/>
      <c r="Y523" s="10"/>
      <c r="Z523" s="10"/>
      <c r="AA523" s="10"/>
      <c r="AB523" s="10"/>
      <c r="AC523" s="10"/>
      <c r="AD523" s="10"/>
      <c r="AE523" s="10"/>
      <c r="AF523" s="10"/>
      <c r="AG523" s="10"/>
      <c r="AH523" s="10"/>
      <c r="AI523" s="17"/>
      <c r="AJ523" s="10"/>
      <c r="AK523" s="10"/>
      <c r="AL523" s="10"/>
      <c r="AM523" s="10"/>
      <c r="AN523" s="10"/>
      <c r="AO523" s="10"/>
      <c r="AP523" s="10"/>
      <c r="AQ523" s="10"/>
      <c r="AR523" s="10"/>
      <c r="AS523" s="10"/>
      <c r="AT523" s="10"/>
      <c r="AU523" s="10"/>
      <c r="AV523" s="10"/>
      <c r="AW523" s="17"/>
      <c r="AX523" s="24"/>
      <c r="AY523" s="26"/>
      <c r="AZ523" s="27"/>
      <c r="BA523" s="28"/>
      <c r="BB523" s="28"/>
      <c r="BC523" s="29"/>
      <c r="BD523" s="10"/>
      <c r="BE523" s="29"/>
      <c r="BF523" s="29"/>
      <c r="BG523" s="29"/>
      <c r="BH523" s="29"/>
      <c r="BI523" s="10"/>
      <c r="BJ523" s="28"/>
      <c r="BK523" s="30"/>
      <c r="BL523" s="31"/>
      <c r="BM523" s="28"/>
      <c r="BN523" s="28"/>
      <c r="BO523" s="30"/>
      <c r="BP523" s="31"/>
      <c r="BQ523" s="32"/>
      <c r="BR523" s="32"/>
    </row>
    <row r="524" spans="1:70" ht="12" customHeight="1" x14ac:dyDescent="0.25">
      <c r="A524" s="10"/>
      <c r="B524" s="11"/>
      <c r="C524" s="12"/>
      <c r="D524" s="13"/>
      <c r="E524" s="13"/>
      <c r="F524" s="13"/>
      <c r="G524" s="14"/>
      <c r="H524" s="15"/>
      <c r="I524" s="27"/>
      <c r="J524" s="17"/>
      <c r="K524" s="17"/>
      <c r="L524" s="17"/>
      <c r="M524" s="17"/>
      <c r="N524" s="17"/>
      <c r="O524" s="17"/>
      <c r="P524" s="10"/>
      <c r="Q524" s="10"/>
      <c r="R524" s="10"/>
      <c r="S524" s="10"/>
      <c r="T524" s="10"/>
      <c r="U524" s="10"/>
      <c r="V524" s="10"/>
      <c r="W524" s="10"/>
      <c r="X524" s="10"/>
      <c r="Y524" s="10"/>
      <c r="Z524" s="10"/>
      <c r="AA524" s="10"/>
      <c r="AB524" s="10"/>
      <c r="AC524" s="10"/>
      <c r="AD524" s="10"/>
      <c r="AE524" s="10"/>
      <c r="AF524" s="10"/>
      <c r="AG524" s="10"/>
      <c r="AH524" s="10"/>
      <c r="AI524" s="17"/>
      <c r="AJ524" s="10"/>
      <c r="AK524" s="10"/>
      <c r="AL524" s="10"/>
      <c r="AM524" s="10"/>
      <c r="AN524" s="10"/>
      <c r="AO524" s="10"/>
      <c r="AP524" s="10"/>
      <c r="AQ524" s="10"/>
      <c r="AR524" s="10"/>
      <c r="AS524" s="10"/>
      <c r="AT524" s="10"/>
      <c r="AU524" s="10"/>
      <c r="AV524" s="10"/>
      <c r="AW524" s="17"/>
      <c r="AX524" s="24"/>
      <c r="AY524" s="26"/>
      <c r="AZ524" s="27"/>
      <c r="BA524" s="28"/>
      <c r="BB524" s="28"/>
      <c r="BC524" s="29"/>
      <c r="BD524" s="10"/>
      <c r="BE524" s="29"/>
      <c r="BF524" s="29"/>
      <c r="BG524" s="29"/>
      <c r="BH524" s="29"/>
      <c r="BI524" s="10"/>
      <c r="BJ524" s="28"/>
      <c r="BK524" s="30"/>
      <c r="BL524" s="31"/>
      <c r="BM524" s="28"/>
      <c r="BN524" s="28"/>
      <c r="BO524" s="30"/>
      <c r="BP524" s="31"/>
      <c r="BQ524" s="32"/>
      <c r="BR524" s="32"/>
    </row>
    <row r="525" spans="1:70" ht="12" customHeight="1" x14ac:dyDescent="0.25">
      <c r="A525" s="10"/>
      <c r="B525" s="11"/>
      <c r="C525" s="12"/>
      <c r="D525" s="13"/>
      <c r="E525" s="13"/>
      <c r="F525" s="13"/>
      <c r="G525" s="14"/>
      <c r="H525" s="15"/>
      <c r="I525" s="27"/>
      <c r="J525" s="17"/>
      <c r="K525" s="17"/>
      <c r="L525" s="17"/>
      <c r="M525" s="17"/>
      <c r="N525" s="17"/>
      <c r="O525" s="17"/>
      <c r="P525" s="10"/>
      <c r="Q525" s="10"/>
      <c r="R525" s="10"/>
      <c r="S525" s="10"/>
      <c r="T525" s="10"/>
      <c r="U525" s="10"/>
      <c r="V525" s="10"/>
      <c r="W525" s="10"/>
      <c r="X525" s="10"/>
      <c r="Y525" s="10"/>
      <c r="Z525" s="10"/>
      <c r="AA525" s="10"/>
      <c r="AB525" s="10"/>
      <c r="AC525" s="10"/>
      <c r="AD525" s="10"/>
      <c r="AE525" s="10"/>
      <c r="AF525" s="10"/>
      <c r="AG525" s="10"/>
      <c r="AH525" s="10"/>
      <c r="AI525" s="17"/>
      <c r="AJ525" s="10"/>
      <c r="AK525" s="10"/>
      <c r="AL525" s="10"/>
      <c r="AM525" s="10"/>
      <c r="AN525" s="10"/>
      <c r="AO525" s="10"/>
      <c r="AP525" s="10"/>
      <c r="AQ525" s="10"/>
      <c r="AR525" s="10"/>
      <c r="AS525" s="10"/>
      <c r="AT525" s="10"/>
      <c r="AU525" s="10"/>
      <c r="AV525" s="10"/>
      <c r="AW525" s="17"/>
      <c r="AX525" s="24"/>
      <c r="AY525" s="26"/>
      <c r="AZ525" s="27"/>
      <c r="BA525" s="28"/>
      <c r="BB525" s="28"/>
      <c r="BC525" s="29"/>
      <c r="BD525" s="10"/>
      <c r="BE525" s="29"/>
      <c r="BF525" s="29"/>
      <c r="BG525" s="29"/>
      <c r="BH525" s="29"/>
      <c r="BI525" s="10"/>
      <c r="BJ525" s="28"/>
      <c r="BK525" s="30"/>
      <c r="BL525" s="31"/>
      <c r="BM525" s="28"/>
      <c r="BN525" s="28"/>
      <c r="BO525" s="30"/>
      <c r="BP525" s="31"/>
      <c r="BQ525" s="32"/>
      <c r="BR525" s="32"/>
    </row>
    <row r="526" spans="1:70" ht="12" customHeight="1" x14ac:dyDescent="0.25">
      <c r="A526" s="10"/>
      <c r="B526" s="11"/>
      <c r="C526" s="12"/>
      <c r="D526" s="13"/>
      <c r="E526" s="13"/>
      <c r="F526" s="13"/>
      <c r="G526" s="14"/>
      <c r="H526" s="15"/>
      <c r="I526" s="27"/>
      <c r="J526" s="17"/>
      <c r="K526" s="17"/>
      <c r="L526" s="17"/>
      <c r="M526" s="17"/>
      <c r="N526" s="17"/>
      <c r="O526" s="17"/>
      <c r="P526" s="10"/>
      <c r="Q526" s="10"/>
      <c r="R526" s="10"/>
      <c r="S526" s="10"/>
      <c r="T526" s="10"/>
      <c r="U526" s="10"/>
      <c r="V526" s="10"/>
      <c r="W526" s="10"/>
      <c r="X526" s="10"/>
      <c r="Y526" s="10"/>
      <c r="Z526" s="10"/>
      <c r="AA526" s="10"/>
      <c r="AB526" s="10"/>
      <c r="AC526" s="10"/>
      <c r="AD526" s="10"/>
      <c r="AE526" s="10"/>
      <c r="AF526" s="10"/>
      <c r="AG526" s="10"/>
      <c r="AH526" s="10"/>
      <c r="AI526" s="17"/>
      <c r="AJ526" s="10"/>
      <c r="AK526" s="10"/>
      <c r="AL526" s="10"/>
      <c r="AM526" s="10"/>
      <c r="AN526" s="10"/>
      <c r="AO526" s="10"/>
      <c r="AP526" s="10"/>
      <c r="AQ526" s="10"/>
      <c r="AR526" s="10"/>
      <c r="AS526" s="10"/>
      <c r="AT526" s="10"/>
      <c r="AU526" s="10"/>
      <c r="AV526" s="10"/>
      <c r="AW526" s="17"/>
      <c r="AX526" s="24"/>
      <c r="AY526" s="26"/>
      <c r="AZ526" s="27"/>
      <c r="BA526" s="28"/>
      <c r="BB526" s="28"/>
      <c r="BC526" s="29"/>
      <c r="BD526" s="10"/>
      <c r="BE526" s="29"/>
      <c r="BF526" s="29"/>
      <c r="BG526" s="29"/>
      <c r="BH526" s="29"/>
      <c r="BI526" s="10"/>
      <c r="BJ526" s="28"/>
      <c r="BK526" s="30"/>
      <c r="BL526" s="31"/>
      <c r="BM526" s="28"/>
      <c r="BN526" s="28"/>
      <c r="BO526" s="30"/>
      <c r="BP526" s="31"/>
      <c r="BQ526" s="32"/>
      <c r="BR526" s="32"/>
    </row>
    <row r="527" spans="1:70" ht="12" customHeight="1" x14ac:dyDescent="0.25">
      <c r="A527" s="10"/>
      <c r="B527" s="11"/>
      <c r="C527" s="12"/>
      <c r="D527" s="13"/>
      <c r="E527" s="13"/>
      <c r="F527" s="13"/>
      <c r="G527" s="14"/>
      <c r="H527" s="15"/>
      <c r="I527" s="27"/>
      <c r="J527" s="17"/>
      <c r="K527" s="17"/>
      <c r="L527" s="17"/>
      <c r="M527" s="17"/>
      <c r="N527" s="17"/>
      <c r="O527" s="17"/>
      <c r="P527" s="10"/>
      <c r="Q527" s="10"/>
      <c r="R527" s="10"/>
      <c r="S527" s="10"/>
      <c r="T527" s="10"/>
      <c r="U527" s="10"/>
      <c r="V527" s="10"/>
      <c r="W527" s="10"/>
      <c r="X527" s="10"/>
      <c r="Y527" s="10"/>
      <c r="Z527" s="10"/>
      <c r="AA527" s="10"/>
      <c r="AB527" s="10"/>
      <c r="AC527" s="10"/>
      <c r="AD527" s="10"/>
      <c r="AE527" s="10"/>
      <c r="AF527" s="10"/>
      <c r="AG527" s="10"/>
      <c r="AH527" s="10"/>
      <c r="AI527" s="17"/>
      <c r="AJ527" s="10"/>
      <c r="AK527" s="10"/>
      <c r="AL527" s="10"/>
      <c r="AM527" s="10"/>
      <c r="AN527" s="10"/>
      <c r="AO527" s="10"/>
      <c r="AP527" s="10"/>
      <c r="AQ527" s="10"/>
      <c r="AR527" s="10"/>
      <c r="AS527" s="10"/>
      <c r="AT527" s="10"/>
      <c r="AU527" s="10"/>
      <c r="AV527" s="10"/>
      <c r="AW527" s="17"/>
      <c r="AX527" s="24"/>
      <c r="AY527" s="26"/>
      <c r="AZ527" s="27"/>
      <c r="BA527" s="28"/>
      <c r="BB527" s="28"/>
      <c r="BC527" s="29"/>
      <c r="BD527" s="10"/>
      <c r="BE527" s="29"/>
      <c r="BF527" s="29"/>
      <c r="BG527" s="29"/>
      <c r="BH527" s="29"/>
      <c r="BI527" s="10"/>
      <c r="BJ527" s="28"/>
      <c r="BK527" s="30"/>
      <c r="BL527" s="31"/>
      <c r="BM527" s="28"/>
      <c r="BN527" s="28"/>
      <c r="BO527" s="30"/>
      <c r="BP527" s="31"/>
      <c r="BQ527" s="32"/>
      <c r="BR527" s="32"/>
    </row>
    <row r="528" spans="1:70" ht="12" customHeight="1" x14ac:dyDescent="0.25">
      <c r="A528" s="10"/>
      <c r="B528" s="11"/>
      <c r="C528" s="12"/>
      <c r="D528" s="13"/>
      <c r="E528" s="13"/>
      <c r="F528" s="13"/>
      <c r="G528" s="14"/>
      <c r="H528" s="15"/>
      <c r="I528" s="27"/>
      <c r="J528" s="17"/>
      <c r="K528" s="17"/>
      <c r="L528" s="17"/>
      <c r="M528" s="17"/>
      <c r="N528" s="17"/>
      <c r="O528" s="17"/>
      <c r="P528" s="10"/>
      <c r="Q528" s="10"/>
      <c r="R528" s="10"/>
      <c r="S528" s="10"/>
      <c r="T528" s="10"/>
      <c r="U528" s="10"/>
      <c r="V528" s="10"/>
      <c r="W528" s="10"/>
      <c r="X528" s="10"/>
      <c r="Y528" s="10"/>
      <c r="Z528" s="10"/>
      <c r="AA528" s="10"/>
      <c r="AB528" s="10"/>
      <c r="AC528" s="10"/>
      <c r="AD528" s="10"/>
      <c r="AE528" s="10"/>
      <c r="AF528" s="10"/>
      <c r="AG528" s="10"/>
      <c r="AH528" s="10"/>
      <c r="AI528" s="17"/>
      <c r="AJ528" s="10"/>
      <c r="AK528" s="10"/>
      <c r="AL528" s="10"/>
      <c r="AM528" s="10"/>
      <c r="AN528" s="10"/>
      <c r="AO528" s="10"/>
      <c r="AP528" s="10"/>
      <c r="AQ528" s="10"/>
      <c r="AR528" s="10"/>
      <c r="AS528" s="10"/>
      <c r="AT528" s="10"/>
      <c r="AU528" s="10"/>
      <c r="AV528" s="10"/>
      <c r="AW528" s="17"/>
      <c r="AX528" s="24"/>
      <c r="AY528" s="26"/>
      <c r="AZ528" s="27"/>
      <c r="BA528" s="28"/>
      <c r="BB528" s="28"/>
      <c r="BC528" s="29"/>
      <c r="BD528" s="10"/>
      <c r="BE528" s="29"/>
      <c r="BF528" s="29"/>
      <c r="BG528" s="29"/>
      <c r="BH528" s="29"/>
      <c r="BI528" s="10"/>
      <c r="BJ528" s="28"/>
      <c r="BK528" s="30"/>
      <c r="BL528" s="31"/>
      <c r="BM528" s="28"/>
      <c r="BN528" s="28"/>
      <c r="BO528" s="30"/>
      <c r="BP528" s="31"/>
      <c r="BQ528" s="32"/>
      <c r="BR528" s="32"/>
    </row>
    <row r="529" spans="1:70" ht="12" customHeight="1" x14ac:dyDescent="0.25">
      <c r="A529" s="10"/>
      <c r="B529" s="11"/>
      <c r="C529" s="12"/>
      <c r="D529" s="13"/>
      <c r="E529" s="13"/>
      <c r="F529" s="13"/>
      <c r="G529" s="14"/>
      <c r="H529" s="15"/>
      <c r="I529" s="27"/>
      <c r="J529" s="17"/>
      <c r="K529" s="17"/>
      <c r="L529" s="17"/>
      <c r="M529" s="17"/>
      <c r="N529" s="17"/>
      <c r="O529" s="17"/>
      <c r="P529" s="10"/>
      <c r="Q529" s="10"/>
      <c r="R529" s="10"/>
      <c r="S529" s="10"/>
      <c r="T529" s="10"/>
      <c r="U529" s="10"/>
      <c r="V529" s="10"/>
      <c r="W529" s="10"/>
      <c r="X529" s="10"/>
      <c r="Y529" s="10"/>
      <c r="Z529" s="10"/>
      <c r="AA529" s="10"/>
      <c r="AB529" s="10"/>
      <c r="AC529" s="10"/>
      <c r="AD529" s="10"/>
      <c r="AE529" s="10"/>
      <c r="AF529" s="10"/>
      <c r="AG529" s="10"/>
      <c r="AH529" s="10"/>
      <c r="AI529" s="17"/>
      <c r="AJ529" s="10"/>
      <c r="AK529" s="10"/>
      <c r="AL529" s="10"/>
      <c r="AM529" s="10"/>
      <c r="AN529" s="10"/>
      <c r="AO529" s="10"/>
      <c r="AP529" s="10"/>
      <c r="AQ529" s="10"/>
      <c r="AR529" s="10"/>
      <c r="AS529" s="10"/>
      <c r="AT529" s="10"/>
      <c r="AU529" s="10"/>
      <c r="AV529" s="10"/>
      <c r="AW529" s="17"/>
      <c r="AX529" s="24"/>
      <c r="AY529" s="26"/>
      <c r="AZ529" s="27"/>
      <c r="BA529" s="28"/>
      <c r="BB529" s="28"/>
      <c r="BC529" s="29"/>
      <c r="BD529" s="10"/>
      <c r="BE529" s="29"/>
      <c r="BF529" s="29"/>
      <c r="BG529" s="29"/>
      <c r="BH529" s="29"/>
      <c r="BI529" s="10"/>
      <c r="BJ529" s="28"/>
      <c r="BK529" s="30"/>
      <c r="BL529" s="31"/>
      <c r="BM529" s="28"/>
      <c r="BN529" s="28"/>
      <c r="BO529" s="30"/>
      <c r="BP529" s="31"/>
      <c r="BQ529" s="32"/>
      <c r="BR529" s="32"/>
    </row>
    <row r="530" spans="1:70" ht="12" customHeight="1" x14ac:dyDescent="0.25">
      <c r="A530" s="10"/>
      <c r="B530" s="11"/>
      <c r="C530" s="12"/>
      <c r="D530" s="13"/>
      <c r="E530" s="13"/>
      <c r="F530" s="13"/>
      <c r="G530" s="14"/>
      <c r="H530" s="15"/>
      <c r="I530" s="27"/>
      <c r="J530" s="17"/>
      <c r="K530" s="17"/>
      <c r="L530" s="17"/>
      <c r="M530" s="17"/>
      <c r="N530" s="17"/>
      <c r="O530" s="17"/>
      <c r="P530" s="10"/>
      <c r="Q530" s="10"/>
      <c r="R530" s="10"/>
      <c r="S530" s="10"/>
      <c r="T530" s="10"/>
      <c r="U530" s="10"/>
      <c r="V530" s="10"/>
      <c r="W530" s="10"/>
      <c r="X530" s="10"/>
      <c r="Y530" s="10"/>
      <c r="Z530" s="10"/>
      <c r="AA530" s="10"/>
      <c r="AB530" s="10"/>
      <c r="AC530" s="10"/>
      <c r="AD530" s="10"/>
      <c r="AE530" s="10"/>
      <c r="AF530" s="10"/>
      <c r="AG530" s="10"/>
      <c r="AH530" s="10"/>
      <c r="AI530" s="17"/>
      <c r="AJ530" s="10"/>
      <c r="AK530" s="10"/>
      <c r="AL530" s="10"/>
      <c r="AM530" s="10"/>
      <c r="AN530" s="10"/>
      <c r="AO530" s="10"/>
      <c r="AP530" s="10"/>
      <c r="AQ530" s="10"/>
      <c r="AR530" s="10"/>
      <c r="AS530" s="10"/>
      <c r="AT530" s="10"/>
      <c r="AU530" s="10"/>
      <c r="AV530" s="10"/>
      <c r="AW530" s="17"/>
      <c r="AX530" s="24"/>
      <c r="AY530" s="26"/>
      <c r="AZ530" s="27"/>
      <c r="BA530" s="28"/>
      <c r="BB530" s="28"/>
      <c r="BC530" s="29"/>
      <c r="BD530" s="10"/>
      <c r="BE530" s="29"/>
      <c r="BF530" s="29"/>
      <c r="BG530" s="29"/>
      <c r="BH530" s="29"/>
      <c r="BI530" s="10"/>
      <c r="BJ530" s="28"/>
      <c r="BK530" s="30"/>
      <c r="BL530" s="31"/>
      <c r="BM530" s="28"/>
      <c r="BN530" s="28"/>
      <c r="BO530" s="30"/>
      <c r="BP530" s="31"/>
      <c r="BQ530" s="32"/>
      <c r="BR530" s="32"/>
    </row>
    <row r="531" spans="1:70" ht="12" customHeight="1" x14ac:dyDescent="0.25">
      <c r="A531" s="10"/>
      <c r="B531" s="11"/>
      <c r="C531" s="12"/>
      <c r="D531" s="13"/>
      <c r="E531" s="13"/>
      <c r="F531" s="13"/>
      <c r="G531" s="14"/>
      <c r="H531" s="15"/>
      <c r="I531" s="27"/>
      <c r="J531" s="17"/>
      <c r="K531" s="17"/>
      <c r="L531" s="17"/>
      <c r="M531" s="17"/>
      <c r="N531" s="17"/>
      <c r="O531" s="17"/>
      <c r="P531" s="10"/>
      <c r="Q531" s="10"/>
      <c r="R531" s="10"/>
      <c r="S531" s="10"/>
      <c r="T531" s="10"/>
      <c r="U531" s="10"/>
      <c r="V531" s="10"/>
      <c r="W531" s="10"/>
      <c r="X531" s="10"/>
      <c r="Y531" s="10"/>
      <c r="Z531" s="10"/>
      <c r="AA531" s="10"/>
      <c r="AB531" s="10"/>
      <c r="AC531" s="10"/>
      <c r="AD531" s="10"/>
      <c r="AE531" s="10"/>
      <c r="AF531" s="10"/>
      <c r="AG531" s="10"/>
      <c r="AH531" s="10"/>
      <c r="AI531" s="17"/>
      <c r="AJ531" s="10"/>
      <c r="AK531" s="10"/>
      <c r="AL531" s="10"/>
      <c r="AM531" s="10"/>
      <c r="AN531" s="10"/>
      <c r="AO531" s="10"/>
      <c r="AP531" s="10"/>
      <c r="AQ531" s="10"/>
      <c r="AR531" s="10"/>
      <c r="AS531" s="10"/>
      <c r="AT531" s="10"/>
      <c r="AU531" s="10"/>
      <c r="AV531" s="10"/>
      <c r="AW531" s="17"/>
      <c r="AX531" s="24"/>
      <c r="AY531" s="26"/>
      <c r="AZ531" s="27"/>
      <c r="BA531" s="28"/>
      <c r="BB531" s="28"/>
      <c r="BC531" s="29"/>
      <c r="BD531" s="10"/>
      <c r="BE531" s="29"/>
      <c r="BF531" s="29"/>
      <c r="BG531" s="29"/>
      <c r="BH531" s="29"/>
      <c r="BI531" s="10"/>
      <c r="BJ531" s="28"/>
      <c r="BK531" s="30"/>
      <c r="BL531" s="31"/>
      <c r="BM531" s="28"/>
      <c r="BN531" s="28"/>
      <c r="BO531" s="30"/>
      <c r="BP531" s="31"/>
      <c r="BQ531" s="32"/>
      <c r="BR531" s="32"/>
    </row>
    <row r="532" spans="1:70" ht="12" customHeight="1" x14ac:dyDescent="0.25">
      <c r="A532" s="10"/>
      <c r="B532" s="11"/>
      <c r="C532" s="12"/>
      <c r="D532" s="13"/>
      <c r="E532" s="13"/>
      <c r="F532" s="13"/>
      <c r="G532" s="14"/>
      <c r="H532" s="15"/>
      <c r="I532" s="27"/>
      <c r="J532" s="17"/>
      <c r="K532" s="17"/>
      <c r="L532" s="17"/>
      <c r="M532" s="17"/>
      <c r="N532" s="17"/>
      <c r="O532" s="17"/>
      <c r="P532" s="10"/>
      <c r="Q532" s="10"/>
      <c r="R532" s="10"/>
      <c r="S532" s="10"/>
      <c r="T532" s="10"/>
      <c r="U532" s="10"/>
      <c r="V532" s="10"/>
      <c r="W532" s="10"/>
      <c r="X532" s="10"/>
      <c r="Y532" s="10"/>
      <c r="Z532" s="10"/>
      <c r="AA532" s="10"/>
      <c r="AB532" s="10"/>
      <c r="AC532" s="10"/>
      <c r="AD532" s="10"/>
      <c r="AE532" s="10"/>
      <c r="AF532" s="10"/>
      <c r="AG532" s="10"/>
      <c r="AH532" s="10"/>
      <c r="AI532" s="17"/>
      <c r="AJ532" s="10"/>
      <c r="AK532" s="10"/>
      <c r="AL532" s="10"/>
      <c r="AM532" s="10"/>
      <c r="AN532" s="10"/>
      <c r="AO532" s="10"/>
      <c r="AP532" s="10"/>
      <c r="AQ532" s="10"/>
      <c r="AR532" s="10"/>
      <c r="AS532" s="10"/>
      <c r="AT532" s="10"/>
      <c r="AU532" s="10"/>
      <c r="AV532" s="10"/>
      <c r="AW532" s="17"/>
      <c r="AX532" s="24"/>
      <c r="AY532" s="26"/>
      <c r="AZ532" s="27"/>
      <c r="BA532" s="28"/>
      <c r="BB532" s="28"/>
      <c r="BC532" s="29"/>
      <c r="BD532" s="10"/>
      <c r="BE532" s="29"/>
      <c r="BF532" s="29"/>
      <c r="BG532" s="29"/>
      <c r="BH532" s="29"/>
      <c r="BI532" s="10"/>
      <c r="BJ532" s="28"/>
      <c r="BK532" s="30"/>
      <c r="BL532" s="31"/>
      <c r="BM532" s="28"/>
      <c r="BN532" s="28"/>
      <c r="BO532" s="30"/>
      <c r="BP532" s="31"/>
      <c r="BQ532" s="32"/>
      <c r="BR532" s="32"/>
    </row>
    <row r="533" spans="1:70" ht="12" customHeight="1" x14ac:dyDescent="0.25">
      <c r="A533" s="10"/>
      <c r="B533" s="11"/>
      <c r="C533" s="12"/>
      <c r="D533" s="13"/>
      <c r="E533" s="13"/>
      <c r="F533" s="13"/>
      <c r="G533" s="14"/>
      <c r="H533" s="15"/>
      <c r="I533" s="27"/>
      <c r="J533" s="17"/>
      <c r="K533" s="17"/>
      <c r="L533" s="17"/>
      <c r="M533" s="17"/>
      <c r="N533" s="17"/>
      <c r="O533" s="17"/>
      <c r="P533" s="10"/>
      <c r="Q533" s="10"/>
      <c r="R533" s="10"/>
      <c r="S533" s="10"/>
      <c r="T533" s="10"/>
      <c r="U533" s="10"/>
      <c r="V533" s="10"/>
      <c r="W533" s="10"/>
      <c r="X533" s="10"/>
      <c r="Y533" s="10"/>
      <c r="Z533" s="10"/>
      <c r="AA533" s="10"/>
      <c r="AB533" s="10"/>
      <c r="AC533" s="10"/>
      <c r="AD533" s="10"/>
      <c r="AE533" s="10"/>
      <c r="AF533" s="10"/>
      <c r="AG533" s="10"/>
      <c r="AH533" s="10"/>
      <c r="AI533" s="17"/>
      <c r="AJ533" s="10"/>
      <c r="AK533" s="10"/>
      <c r="AL533" s="10"/>
      <c r="AM533" s="10"/>
      <c r="AN533" s="10"/>
      <c r="AO533" s="10"/>
      <c r="AP533" s="10"/>
      <c r="AQ533" s="10"/>
      <c r="AR533" s="10"/>
      <c r="AS533" s="10"/>
      <c r="AT533" s="10"/>
      <c r="AU533" s="10"/>
      <c r="AV533" s="10"/>
      <c r="AW533" s="17"/>
      <c r="AX533" s="24"/>
      <c r="AY533" s="26"/>
      <c r="AZ533" s="27"/>
      <c r="BA533" s="28"/>
      <c r="BB533" s="28"/>
      <c r="BC533" s="29"/>
      <c r="BD533" s="10"/>
      <c r="BE533" s="29"/>
      <c r="BF533" s="29"/>
      <c r="BG533" s="29"/>
      <c r="BH533" s="29"/>
      <c r="BI533" s="10"/>
      <c r="BJ533" s="28"/>
      <c r="BK533" s="30"/>
      <c r="BL533" s="31"/>
      <c r="BM533" s="28"/>
      <c r="BN533" s="28"/>
      <c r="BO533" s="30"/>
      <c r="BP533" s="31"/>
      <c r="BQ533" s="32"/>
      <c r="BR533" s="32"/>
    </row>
    <row r="534" spans="1:70" ht="12" customHeight="1" x14ac:dyDescent="0.25">
      <c r="A534" s="10"/>
      <c r="B534" s="11"/>
      <c r="C534" s="12"/>
      <c r="D534" s="13"/>
      <c r="E534" s="13"/>
      <c r="F534" s="13"/>
      <c r="G534" s="14"/>
      <c r="H534" s="15"/>
      <c r="I534" s="27"/>
      <c r="J534" s="17"/>
      <c r="K534" s="17"/>
      <c r="L534" s="17"/>
      <c r="M534" s="17"/>
      <c r="N534" s="17"/>
      <c r="O534" s="17"/>
      <c r="P534" s="10"/>
      <c r="Q534" s="10"/>
      <c r="R534" s="10"/>
      <c r="S534" s="10"/>
      <c r="T534" s="10"/>
      <c r="U534" s="10"/>
      <c r="V534" s="10"/>
      <c r="W534" s="10"/>
      <c r="X534" s="10"/>
      <c r="Y534" s="10"/>
      <c r="Z534" s="10"/>
      <c r="AA534" s="10"/>
      <c r="AB534" s="10"/>
      <c r="AC534" s="10"/>
      <c r="AD534" s="10"/>
      <c r="AE534" s="10"/>
      <c r="AF534" s="10"/>
      <c r="AG534" s="10"/>
      <c r="AH534" s="10"/>
      <c r="AI534" s="17"/>
      <c r="AJ534" s="10"/>
      <c r="AK534" s="10"/>
      <c r="AL534" s="10"/>
      <c r="AM534" s="10"/>
      <c r="AN534" s="10"/>
      <c r="AO534" s="10"/>
      <c r="AP534" s="10"/>
      <c r="AQ534" s="10"/>
      <c r="AR534" s="10"/>
      <c r="AS534" s="10"/>
      <c r="AT534" s="10"/>
      <c r="AU534" s="10"/>
      <c r="AV534" s="10"/>
      <c r="AW534" s="17"/>
      <c r="AX534" s="24"/>
      <c r="AY534" s="26"/>
      <c r="AZ534" s="27"/>
      <c r="BA534" s="28"/>
      <c r="BB534" s="28"/>
      <c r="BC534" s="29"/>
      <c r="BD534" s="10"/>
      <c r="BE534" s="29"/>
      <c r="BF534" s="29"/>
      <c r="BG534" s="29"/>
      <c r="BH534" s="29"/>
      <c r="BI534" s="10"/>
      <c r="BJ534" s="28"/>
      <c r="BK534" s="30"/>
      <c r="BL534" s="31"/>
      <c r="BM534" s="28"/>
      <c r="BN534" s="28"/>
      <c r="BO534" s="30"/>
      <c r="BP534" s="31"/>
      <c r="BQ534" s="32"/>
      <c r="BR534" s="32"/>
    </row>
    <row r="535" spans="1:70" ht="12" customHeight="1" x14ac:dyDescent="0.25">
      <c r="A535" s="10"/>
      <c r="B535" s="11"/>
      <c r="C535" s="12"/>
      <c r="D535" s="13"/>
      <c r="E535" s="13"/>
      <c r="F535" s="13"/>
      <c r="G535" s="14"/>
      <c r="H535" s="15"/>
      <c r="I535" s="27"/>
      <c r="J535" s="17"/>
      <c r="K535" s="17"/>
      <c r="L535" s="17"/>
      <c r="M535" s="17"/>
      <c r="N535" s="17"/>
      <c r="O535" s="17"/>
      <c r="P535" s="10"/>
      <c r="Q535" s="10"/>
      <c r="R535" s="10"/>
      <c r="S535" s="10"/>
      <c r="T535" s="10"/>
      <c r="U535" s="10"/>
      <c r="V535" s="10"/>
      <c r="W535" s="10"/>
      <c r="X535" s="10"/>
      <c r="Y535" s="10"/>
      <c r="Z535" s="10"/>
      <c r="AA535" s="10"/>
      <c r="AB535" s="10"/>
      <c r="AC535" s="10"/>
      <c r="AD535" s="10"/>
      <c r="AE535" s="10"/>
      <c r="AF535" s="10"/>
      <c r="AG535" s="10"/>
      <c r="AH535" s="10"/>
      <c r="AI535" s="17"/>
      <c r="AJ535" s="10"/>
      <c r="AK535" s="10"/>
      <c r="AL535" s="10"/>
      <c r="AM535" s="10"/>
      <c r="AN535" s="10"/>
      <c r="AO535" s="10"/>
      <c r="AP535" s="10"/>
      <c r="AQ535" s="10"/>
      <c r="AR535" s="10"/>
      <c r="AS535" s="10"/>
      <c r="AT535" s="10"/>
      <c r="AU535" s="10"/>
      <c r="AV535" s="10"/>
      <c r="AW535" s="17"/>
      <c r="AX535" s="24"/>
      <c r="AY535" s="26"/>
      <c r="AZ535" s="27"/>
      <c r="BA535" s="28"/>
      <c r="BB535" s="28"/>
      <c r="BC535" s="29"/>
      <c r="BD535" s="10"/>
      <c r="BE535" s="29"/>
      <c r="BF535" s="29"/>
      <c r="BG535" s="29"/>
      <c r="BH535" s="29"/>
      <c r="BI535" s="10"/>
      <c r="BJ535" s="28"/>
      <c r="BK535" s="30"/>
      <c r="BL535" s="31"/>
      <c r="BM535" s="28"/>
      <c r="BN535" s="28"/>
      <c r="BO535" s="30"/>
      <c r="BP535" s="31"/>
      <c r="BQ535" s="32"/>
      <c r="BR535" s="32"/>
    </row>
    <row r="536" spans="1:70" ht="12" customHeight="1" x14ac:dyDescent="0.25">
      <c r="A536" s="10"/>
      <c r="B536" s="11"/>
      <c r="C536" s="12"/>
      <c r="D536" s="13"/>
      <c r="E536" s="13"/>
      <c r="F536" s="13"/>
      <c r="G536" s="14"/>
      <c r="H536" s="15"/>
      <c r="I536" s="27"/>
      <c r="J536" s="17"/>
      <c r="K536" s="17"/>
      <c r="L536" s="17"/>
      <c r="M536" s="17"/>
      <c r="N536" s="17"/>
      <c r="O536" s="17"/>
      <c r="P536" s="10"/>
      <c r="Q536" s="10"/>
      <c r="R536" s="10"/>
      <c r="S536" s="10"/>
      <c r="T536" s="10"/>
      <c r="U536" s="10"/>
      <c r="V536" s="10"/>
      <c r="W536" s="10"/>
      <c r="X536" s="10"/>
      <c r="Y536" s="10"/>
      <c r="Z536" s="10"/>
      <c r="AA536" s="10"/>
      <c r="AB536" s="10"/>
      <c r="AC536" s="10"/>
      <c r="AD536" s="10"/>
      <c r="AE536" s="10"/>
      <c r="AF536" s="10"/>
      <c r="AG536" s="10"/>
      <c r="AH536" s="10"/>
      <c r="AI536" s="17"/>
      <c r="AJ536" s="10"/>
      <c r="AK536" s="10"/>
      <c r="AL536" s="10"/>
      <c r="AM536" s="10"/>
      <c r="AN536" s="10"/>
      <c r="AO536" s="10"/>
      <c r="AP536" s="10"/>
      <c r="AQ536" s="10"/>
      <c r="AR536" s="10"/>
      <c r="AS536" s="10"/>
      <c r="AT536" s="10"/>
      <c r="AU536" s="10"/>
      <c r="AV536" s="10"/>
      <c r="AW536" s="17"/>
      <c r="AX536" s="24"/>
      <c r="AY536" s="26"/>
      <c r="AZ536" s="27"/>
      <c r="BA536" s="28"/>
      <c r="BB536" s="28"/>
      <c r="BC536" s="29"/>
      <c r="BD536" s="10"/>
      <c r="BE536" s="29"/>
      <c r="BF536" s="29"/>
      <c r="BG536" s="29"/>
      <c r="BH536" s="29"/>
      <c r="BI536" s="10"/>
      <c r="BJ536" s="28"/>
      <c r="BK536" s="30"/>
      <c r="BL536" s="31"/>
      <c r="BM536" s="28"/>
      <c r="BN536" s="28"/>
      <c r="BO536" s="30"/>
      <c r="BP536" s="31"/>
      <c r="BQ536" s="32"/>
      <c r="BR536" s="32"/>
    </row>
    <row r="537" spans="1:70" ht="12" customHeight="1" x14ac:dyDescent="0.25">
      <c r="A537" s="10"/>
      <c r="B537" s="11"/>
      <c r="C537" s="12"/>
      <c r="D537" s="13"/>
      <c r="E537" s="13"/>
      <c r="F537" s="13"/>
      <c r="G537" s="14"/>
      <c r="H537" s="15"/>
      <c r="I537" s="27"/>
      <c r="J537" s="17"/>
      <c r="K537" s="17"/>
      <c r="L537" s="17"/>
      <c r="M537" s="17"/>
      <c r="N537" s="17"/>
      <c r="O537" s="17"/>
      <c r="P537" s="10"/>
      <c r="Q537" s="10"/>
      <c r="R537" s="10"/>
      <c r="S537" s="10"/>
      <c r="T537" s="10"/>
      <c r="U537" s="10"/>
      <c r="V537" s="10"/>
      <c r="W537" s="10"/>
      <c r="X537" s="10"/>
      <c r="Y537" s="10"/>
      <c r="Z537" s="10"/>
      <c r="AA537" s="10"/>
      <c r="AB537" s="10"/>
      <c r="AC537" s="10"/>
      <c r="AD537" s="10"/>
      <c r="AE537" s="10"/>
      <c r="AF537" s="10"/>
      <c r="AG537" s="10"/>
      <c r="AH537" s="10"/>
      <c r="AI537" s="17"/>
      <c r="AJ537" s="10"/>
      <c r="AK537" s="10"/>
      <c r="AL537" s="10"/>
      <c r="AM537" s="10"/>
      <c r="AN537" s="10"/>
      <c r="AO537" s="10"/>
      <c r="AP537" s="10"/>
      <c r="AQ537" s="10"/>
      <c r="AR537" s="10"/>
      <c r="AS537" s="10"/>
      <c r="AT537" s="10"/>
      <c r="AU537" s="10"/>
      <c r="AV537" s="10"/>
      <c r="AW537" s="17"/>
      <c r="AX537" s="24"/>
      <c r="AY537" s="26"/>
      <c r="AZ537" s="27"/>
      <c r="BA537" s="28"/>
      <c r="BB537" s="28"/>
      <c r="BC537" s="29"/>
      <c r="BD537" s="10"/>
      <c r="BE537" s="29"/>
      <c r="BF537" s="29"/>
      <c r="BG537" s="29"/>
      <c r="BH537" s="29"/>
      <c r="BI537" s="10"/>
      <c r="BJ537" s="28"/>
      <c r="BK537" s="30"/>
      <c r="BL537" s="31"/>
      <c r="BM537" s="28"/>
      <c r="BN537" s="28"/>
      <c r="BO537" s="30"/>
      <c r="BP537" s="31"/>
      <c r="BQ537" s="32"/>
      <c r="BR537" s="32"/>
    </row>
    <row r="538" spans="1:70" ht="12" customHeight="1" x14ac:dyDescent="0.25">
      <c r="A538" s="10"/>
      <c r="B538" s="11"/>
      <c r="C538" s="12"/>
      <c r="D538" s="13"/>
      <c r="E538" s="13"/>
      <c r="F538" s="13"/>
      <c r="G538" s="14"/>
      <c r="H538" s="15"/>
      <c r="I538" s="27"/>
      <c r="J538" s="17"/>
      <c r="K538" s="17"/>
      <c r="L538" s="17"/>
      <c r="M538" s="17"/>
      <c r="N538" s="17"/>
      <c r="O538" s="17"/>
      <c r="P538" s="10"/>
      <c r="Q538" s="10"/>
      <c r="R538" s="10"/>
      <c r="S538" s="10"/>
      <c r="T538" s="10"/>
      <c r="U538" s="10"/>
      <c r="V538" s="10"/>
      <c r="W538" s="10"/>
      <c r="X538" s="10"/>
      <c r="Y538" s="10"/>
      <c r="Z538" s="10"/>
      <c r="AA538" s="10"/>
      <c r="AB538" s="10"/>
      <c r="AC538" s="10"/>
      <c r="AD538" s="10"/>
      <c r="AE538" s="10"/>
      <c r="AF538" s="10"/>
      <c r="AG538" s="10"/>
      <c r="AH538" s="10"/>
      <c r="AI538" s="17"/>
      <c r="AJ538" s="10"/>
      <c r="AK538" s="10"/>
      <c r="AL538" s="10"/>
      <c r="AM538" s="10"/>
      <c r="AN538" s="10"/>
      <c r="AO538" s="10"/>
      <c r="AP538" s="10"/>
      <c r="AQ538" s="10"/>
      <c r="AR538" s="10"/>
      <c r="AS538" s="10"/>
      <c r="AT538" s="10"/>
      <c r="AU538" s="10"/>
      <c r="AV538" s="10"/>
      <c r="AW538" s="17"/>
      <c r="AX538" s="24"/>
      <c r="AY538" s="26"/>
      <c r="AZ538" s="27"/>
      <c r="BA538" s="28"/>
      <c r="BB538" s="28"/>
      <c r="BC538" s="29"/>
      <c r="BD538" s="10"/>
      <c r="BE538" s="29"/>
      <c r="BF538" s="29"/>
      <c r="BG538" s="29"/>
      <c r="BH538" s="29"/>
      <c r="BI538" s="10"/>
      <c r="BJ538" s="28"/>
      <c r="BK538" s="30"/>
      <c r="BL538" s="31"/>
      <c r="BM538" s="28"/>
      <c r="BN538" s="28"/>
      <c r="BO538" s="30"/>
      <c r="BP538" s="31"/>
      <c r="BQ538" s="32"/>
      <c r="BR538" s="32"/>
    </row>
    <row r="539" spans="1:70" ht="12" customHeight="1" x14ac:dyDescent="0.25">
      <c r="A539" s="10"/>
      <c r="B539" s="11"/>
      <c r="C539" s="12"/>
      <c r="D539" s="13"/>
      <c r="E539" s="13"/>
      <c r="F539" s="13"/>
      <c r="G539" s="14"/>
      <c r="H539" s="15"/>
      <c r="I539" s="27"/>
      <c r="J539" s="17"/>
      <c r="K539" s="17"/>
      <c r="L539" s="17"/>
      <c r="M539" s="17"/>
      <c r="N539" s="17"/>
      <c r="O539" s="17"/>
      <c r="P539" s="10"/>
      <c r="Q539" s="10"/>
      <c r="R539" s="10"/>
      <c r="S539" s="10"/>
      <c r="T539" s="10"/>
      <c r="U539" s="10"/>
      <c r="V539" s="10"/>
      <c r="W539" s="10"/>
      <c r="X539" s="10"/>
      <c r="Y539" s="10"/>
      <c r="Z539" s="10"/>
      <c r="AA539" s="10"/>
      <c r="AB539" s="10"/>
      <c r="AC539" s="10"/>
      <c r="AD539" s="10"/>
      <c r="AE539" s="10"/>
      <c r="AF539" s="10"/>
      <c r="AG539" s="10"/>
      <c r="AH539" s="10"/>
      <c r="AI539" s="17"/>
      <c r="AJ539" s="10"/>
      <c r="AK539" s="10"/>
      <c r="AL539" s="10"/>
      <c r="AM539" s="10"/>
      <c r="AN539" s="10"/>
      <c r="AO539" s="10"/>
      <c r="AP539" s="10"/>
      <c r="AQ539" s="10"/>
      <c r="AR539" s="10"/>
      <c r="AS539" s="10"/>
      <c r="AT539" s="10"/>
      <c r="AU539" s="10"/>
      <c r="AV539" s="10"/>
      <c r="AW539" s="17"/>
      <c r="AX539" s="24"/>
      <c r="AY539" s="26"/>
      <c r="AZ539" s="27"/>
      <c r="BA539" s="28"/>
      <c r="BB539" s="28"/>
      <c r="BC539" s="29"/>
      <c r="BD539" s="10"/>
      <c r="BE539" s="29"/>
      <c r="BF539" s="29"/>
      <c r="BG539" s="29"/>
      <c r="BH539" s="29"/>
      <c r="BI539" s="10"/>
      <c r="BJ539" s="28"/>
      <c r="BK539" s="30"/>
      <c r="BL539" s="31"/>
      <c r="BM539" s="28"/>
      <c r="BN539" s="28"/>
      <c r="BO539" s="30"/>
      <c r="BP539" s="31"/>
      <c r="BQ539" s="32"/>
      <c r="BR539" s="32"/>
    </row>
    <row r="540" spans="1:70" ht="12" customHeight="1" x14ac:dyDescent="0.25">
      <c r="A540" s="10"/>
      <c r="B540" s="11"/>
      <c r="C540" s="12"/>
      <c r="D540" s="13"/>
      <c r="E540" s="13"/>
      <c r="F540" s="13"/>
      <c r="G540" s="14"/>
      <c r="H540" s="15"/>
      <c r="I540" s="27"/>
      <c r="J540" s="17"/>
      <c r="K540" s="17"/>
      <c r="L540" s="17"/>
      <c r="M540" s="17"/>
      <c r="N540" s="17"/>
      <c r="O540" s="17"/>
      <c r="P540" s="10"/>
      <c r="Q540" s="10"/>
      <c r="R540" s="10"/>
      <c r="S540" s="10"/>
      <c r="T540" s="10"/>
      <c r="U540" s="10"/>
      <c r="V540" s="10"/>
      <c r="W540" s="10"/>
      <c r="X540" s="10"/>
      <c r="Y540" s="10"/>
      <c r="Z540" s="10"/>
      <c r="AA540" s="10"/>
      <c r="AB540" s="10"/>
      <c r="AC540" s="10"/>
      <c r="AD540" s="10"/>
      <c r="AE540" s="10"/>
      <c r="AF540" s="10"/>
      <c r="AG540" s="10"/>
      <c r="AH540" s="10"/>
      <c r="AI540" s="17"/>
      <c r="AJ540" s="10"/>
      <c r="AK540" s="10"/>
      <c r="AL540" s="10"/>
      <c r="AM540" s="10"/>
      <c r="AN540" s="10"/>
      <c r="AO540" s="10"/>
      <c r="AP540" s="10"/>
      <c r="AQ540" s="10"/>
      <c r="AR540" s="10"/>
      <c r="AS540" s="10"/>
      <c r="AT540" s="10"/>
      <c r="AU540" s="10"/>
      <c r="AV540" s="10"/>
      <c r="AW540" s="17"/>
      <c r="AX540" s="24"/>
      <c r="AY540" s="26"/>
      <c r="AZ540" s="27"/>
      <c r="BA540" s="28"/>
      <c r="BB540" s="28"/>
      <c r="BC540" s="29"/>
      <c r="BD540" s="10"/>
      <c r="BE540" s="29"/>
      <c r="BF540" s="29"/>
      <c r="BG540" s="29"/>
      <c r="BH540" s="29"/>
      <c r="BI540" s="10"/>
      <c r="BJ540" s="28"/>
      <c r="BK540" s="30"/>
      <c r="BL540" s="31"/>
      <c r="BM540" s="28"/>
      <c r="BN540" s="28"/>
      <c r="BO540" s="30"/>
      <c r="BP540" s="31"/>
      <c r="BQ540" s="32"/>
      <c r="BR540" s="32"/>
    </row>
    <row r="541" spans="1:70" ht="12" customHeight="1" x14ac:dyDescent="0.25">
      <c r="A541" s="10"/>
      <c r="B541" s="11"/>
      <c r="C541" s="12"/>
      <c r="D541" s="13"/>
      <c r="E541" s="13"/>
      <c r="F541" s="13"/>
      <c r="G541" s="14"/>
      <c r="H541" s="15"/>
      <c r="I541" s="27"/>
      <c r="J541" s="17"/>
      <c r="K541" s="17"/>
      <c r="L541" s="17"/>
      <c r="M541" s="17"/>
      <c r="N541" s="17"/>
      <c r="O541" s="17"/>
      <c r="P541" s="10"/>
      <c r="Q541" s="10"/>
      <c r="R541" s="10"/>
      <c r="S541" s="10"/>
      <c r="T541" s="10"/>
      <c r="U541" s="10"/>
      <c r="V541" s="10"/>
      <c r="W541" s="10"/>
      <c r="X541" s="10"/>
      <c r="Y541" s="10"/>
      <c r="Z541" s="10"/>
      <c r="AA541" s="10"/>
      <c r="AB541" s="10"/>
      <c r="AC541" s="10"/>
      <c r="AD541" s="10"/>
      <c r="AE541" s="10"/>
      <c r="AF541" s="10"/>
      <c r="AG541" s="10"/>
      <c r="AH541" s="10"/>
      <c r="AI541" s="17"/>
      <c r="AJ541" s="10"/>
      <c r="AK541" s="10"/>
      <c r="AL541" s="10"/>
      <c r="AM541" s="10"/>
      <c r="AN541" s="10"/>
      <c r="AO541" s="10"/>
      <c r="AP541" s="10"/>
      <c r="AQ541" s="10"/>
      <c r="AR541" s="10"/>
      <c r="AS541" s="10"/>
      <c r="AT541" s="10"/>
      <c r="AU541" s="10"/>
      <c r="AV541" s="10"/>
      <c r="AW541" s="17"/>
      <c r="AX541" s="24"/>
      <c r="AY541" s="26"/>
      <c r="AZ541" s="27"/>
      <c r="BA541" s="28"/>
      <c r="BB541" s="28"/>
      <c r="BC541" s="29"/>
      <c r="BD541" s="10"/>
      <c r="BE541" s="29"/>
      <c r="BF541" s="29"/>
      <c r="BG541" s="29"/>
      <c r="BH541" s="29"/>
      <c r="BI541" s="10"/>
      <c r="BJ541" s="28"/>
      <c r="BK541" s="30"/>
      <c r="BL541" s="31"/>
      <c r="BM541" s="28"/>
      <c r="BN541" s="28"/>
      <c r="BO541" s="30"/>
      <c r="BP541" s="31"/>
      <c r="BQ541" s="32"/>
      <c r="BR541" s="32"/>
    </row>
    <row r="542" spans="1:70" ht="12" customHeight="1" x14ac:dyDescent="0.25">
      <c r="A542" s="10"/>
      <c r="B542" s="11"/>
      <c r="C542" s="12"/>
      <c r="D542" s="13"/>
      <c r="E542" s="13"/>
      <c r="F542" s="13"/>
      <c r="G542" s="14"/>
      <c r="H542" s="15"/>
      <c r="I542" s="27"/>
      <c r="J542" s="17"/>
      <c r="K542" s="17"/>
      <c r="L542" s="17"/>
      <c r="M542" s="17"/>
      <c r="N542" s="17"/>
      <c r="O542" s="17"/>
      <c r="P542" s="10"/>
      <c r="Q542" s="10"/>
      <c r="R542" s="10"/>
      <c r="S542" s="10"/>
      <c r="T542" s="10"/>
      <c r="U542" s="10"/>
      <c r="V542" s="10"/>
      <c r="W542" s="10"/>
      <c r="X542" s="10"/>
      <c r="Y542" s="10"/>
      <c r="Z542" s="10"/>
      <c r="AA542" s="10"/>
      <c r="AB542" s="10"/>
      <c r="AC542" s="10"/>
      <c r="AD542" s="10"/>
      <c r="AE542" s="10"/>
      <c r="AF542" s="10"/>
      <c r="AG542" s="10"/>
      <c r="AH542" s="10"/>
      <c r="AI542" s="17"/>
      <c r="AJ542" s="10"/>
      <c r="AK542" s="10"/>
      <c r="AL542" s="10"/>
      <c r="AM542" s="10"/>
      <c r="AN542" s="10"/>
      <c r="AO542" s="10"/>
      <c r="AP542" s="10"/>
      <c r="AQ542" s="10"/>
      <c r="AR542" s="10"/>
      <c r="AS542" s="10"/>
      <c r="AT542" s="10"/>
      <c r="AU542" s="10"/>
      <c r="AV542" s="10"/>
      <c r="AW542" s="17"/>
      <c r="AX542" s="24"/>
      <c r="AY542" s="26"/>
      <c r="AZ542" s="27"/>
      <c r="BA542" s="28"/>
      <c r="BB542" s="28"/>
      <c r="BC542" s="29"/>
      <c r="BD542" s="10"/>
      <c r="BE542" s="29"/>
      <c r="BF542" s="29"/>
      <c r="BG542" s="29"/>
      <c r="BH542" s="29"/>
      <c r="BI542" s="10"/>
      <c r="BJ542" s="28"/>
      <c r="BK542" s="30"/>
      <c r="BL542" s="31"/>
      <c r="BM542" s="28"/>
      <c r="BN542" s="28"/>
      <c r="BO542" s="30"/>
      <c r="BP542" s="31"/>
      <c r="BQ542" s="32"/>
      <c r="BR542" s="32"/>
    </row>
    <row r="543" spans="1:70" ht="12" customHeight="1" x14ac:dyDescent="0.25">
      <c r="A543" s="10"/>
      <c r="B543" s="11"/>
      <c r="C543" s="12"/>
      <c r="D543" s="13"/>
      <c r="E543" s="13"/>
      <c r="F543" s="13"/>
      <c r="G543" s="14"/>
      <c r="H543" s="15"/>
      <c r="I543" s="27"/>
      <c r="J543" s="17"/>
      <c r="K543" s="17"/>
      <c r="L543" s="17"/>
      <c r="M543" s="17"/>
      <c r="N543" s="17"/>
      <c r="O543" s="17"/>
      <c r="P543" s="10"/>
      <c r="Q543" s="10"/>
      <c r="R543" s="10"/>
      <c r="S543" s="10"/>
      <c r="T543" s="10"/>
      <c r="U543" s="10"/>
      <c r="V543" s="10"/>
      <c r="W543" s="10"/>
      <c r="X543" s="10"/>
      <c r="Y543" s="10"/>
      <c r="Z543" s="10"/>
      <c r="AA543" s="10"/>
      <c r="AB543" s="10"/>
      <c r="AC543" s="10"/>
      <c r="AD543" s="10"/>
      <c r="AE543" s="10"/>
      <c r="AF543" s="10"/>
      <c r="AG543" s="10"/>
      <c r="AH543" s="10"/>
      <c r="AI543" s="17"/>
      <c r="AJ543" s="10"/>
      <c r="AK543" s="10"/>
      <c r="AL543" s="10"/>
      <c r="AM543" s="10"/>
      <c r="AN543" s="10"/>
      <c r="AO543" s="10"/>
      <c r="AP543" s="10"/>
      <c r="AQ543" s="10"/>
      <c r="AR543" s="10"/>
      <c r="AS543" s="10"/>
      <c r="AT543" s="10"/>
      <c r="AU543" s="10"/>
      <c r="AV543" s="10"/>
      <c r="AW543" s="17"/>
      <c r="AX543" s="24"/>
      <c r="AY543" s="26"/>
      <c r="AZ543" s="27"/>
      <c r="BA543" s="28"/>
      <c r="BB543" s="28"/>
      <c r="BC543" s="29"/>
      <c r="BD543" s="10"/>
      <c r="BE543" s="29"/>
      <c r="BF543" s="29"/>
      <c r="BG543" s="29"/>
      <c r="BH543" s="29"/>
      <c r="BI543" s="10"/>
      <c r="BJ543" s="28"/>
      <c r="BK543" s="30"/>
      <c r="BL543" s="31"/>
      <c r="BM543" s="28"/>
      <c r="BN543" s="28"/>
      <c r="BO543" s="30"/>
      <c r="BP543" s="31"/>
      <c r="BQ543" s="32"/>
      <c r="BR543" s="32"/>
    </row>
    <row r="544" spans="1:70" ht="12" customHeight="1" x14ac:dyDescent="0.25">
      <c r="A544" s="10"/>
      <c r="B544" s="11"/>
      <c r="C544" s="12"/>
      <c r="D544" s="13"/>
      <c r="E544" s="13"/>
      <c r="F544" s="13"/>
      <c r="G544" s="14"/>
      <c r="H544" s="15"/>
      <c r="I544" s="27"/>
      <c r="J544" s="17"/>
      <c r="K544" s="17"/>
      <c r="L544" s="17"/>
      <c r="M544" s="17"/>
      <c r="N544" s="17"/>
      <c r="O544" s="17"/>
      <c r="P544" s="10"/>
      <c r="Q544" s="10"/>
      <c r="R544" s="10"/>
      <c r="S544" s="10"/>
      <c r="T544" s="10"/>
      <c r="U544" s="10"/>
      <c r="V544" s="10"/>
      <c r="W544" s="10"/>
      <c r="X544" s="10"/>
      <c r="Y544" s="10"/>
      <c r="Z544" s="10"/>
      <c r="AA544" s="10"/>
      <c r="AB544" s="10"/>
      <c r="AC544" s="10"/>
      <c r="AD544" s="10"/>
      <c r="AE544" s="10"/>
      <c r="AF544" s="10"/>
      <c r="AG544" s="10"/>
      <c r="AH544" s="10"/>
      <c r="AI544" s="17"/>
      <c r="AJ544" s="10"/>
      <c r="AK544" s="10"/>
      <c r="AL544" s="10"/>
      <c r="AM544" s="10"/>
      <c r="AN544" s="10"/>
      <c r="AO544" s="10"/>
      <c r="AP544" s="10"/>
      <c r="AQ544" s="10"/>
      <c r="AR544" s="10"/>
      <c r="AS544" s="10"/>
      <c r="AT544" s="10"/>
      <c r="AU544" s="10"/>
      <c r="AV544" s="10"/>
      <c r="AW544" s="17"/>
      <c r="AX544" s="24"/>
      <c r="AY544" s="26"/>
      <c r="AZ544" s="27"/>
      <c r="BA544" s="28"/>
      <c r="BB544" s="28"/>
      <c r="BC544" s="29"/>
      <c r="BD544" s="10"/>
      <c r="BE544" s="29"/>
      <c r="BF544" s="29"/>
      <c r="BG544" s="29"/>
      <c r="BH544" s="29"/>
      <c r="BI544" s="10"/>
      <c r="BJ544" s="28"/>
      <c r="BK544" s="30"/>
      <c r="BL544" s="31"/>
      <c r="BM544" s="28"/>
      <c r="BN544" s="28"/>
      <c r="BO544" s="30"/>
      <c r="BP544" s="31"/>
      <c r="BQ544" s="32"/>
      <c r="BR544" s="32"/>
    </row>
    <row r="545" spans="1:70" ht="12" customHeight="1" x14ac:dyDescent="0.25">
      <c r="A545" s="10"/>
      <c r="B545" s="11"/>
      <c r="C545" s="12"/>
      <c r="D545" s="13"/>
      <c r="E545" s="13"/>
      <c r="F545" s="13"/>
      <c r="G545" s="14"/>
      <c r="H545" s="15"/>
      <c r="I545" s="27"/>
      <c r="J545" s="17"/>
      <c r="K545" s="17"/>
      <c r="L545" s="17"/>
      <c r="M545" s="17"/>
      <c r="N545" s="17"/>
      <c r="O545" s="17"/>
      <c r="P545" s="10"/>
      <c r="Q545" s="10"/>
      <c r="R545" s="10"/>
      <c r="S545" s="10"/>
      <c r="T545" s="10"/>
      <c r="U545" s="10"/>
      <c r="V545" s="10"/>
      <c r="W545" s="10"/>
      <c r="X545" s="10"/>
      <c r="Y545" s="10"/>
      <c r="Z545" s="10"/>
      <c r="AA545" s="10"/>
      <c r="AB545" s="10"/>
      <c r="AC545" s="10"/>
      <c r="AD545" s="10"/>
      <c r="AE545" s="10"/>
      <c r="AF545" s="10"/>
      <c r="AG545" s="10"/>
      <c r="AH545" s="10"/>
      <c r="AI545" s="17"/>
      <c r="AJ545" s="10"/>
      <c r="AK545" s="10"/>
      <c r="AL545" s="10"/>
      <c r="AM545" s="10"/>
      <c r="AN545" s="10"/>
      <c r="AO545" s="10"/>
      <c r="AP545" s="10"/>
      <c r="AQ545" s="10"/>
      <c r="AR545" s="10"/>
      <c r="AS545" s="10"/>
      <c r="AT545" s="10"/>
      <c r="AU545" s="10"/>
      <c r="AV545" s="10"/>
      <c r="AW545" s="17"/>
      <c r="AX545" s="24"/>
      <c r="AY545" s="26"/>
      <c r="AZ545" s="27"/>
      <c r="BA545" s="28"/>
      <c r="BB545" s="28"/>
      <c r="BC545" s="29"/>
      <c r="BD545" s="10"/>
      <c r="BE545" s="29"/>
      <c r="BF545" s="29"/>
      <c r="BG545" s="29"/>
      <c r="BH545" s="29"/>
      <c r="BI545" s="10"/>
      <c r="BJ545" s="28"/>
      <c r="BK545" s="30"/>
      <c r="BL545" s="31"/>
      <c r="BM545" s="28"/>
      <c r="BN545" s="28"/>
      <c r="BO545" s="30"/>
      <c r="BP545" s="31"/>
      <c r="BQ545" s="32"/>
      <c r="BR545" s="32"/>
    </row>
    <row r="546" spans="1:70" ht="12" customHeight="1" x14ac:dyDescent="0.25">
      <c r="A546" s="10"/>
      <c r="B546" s="11"/>
      <c r="C546" s="12"/>
      <c r="D546" s="13"/>
      <c r="E546" s="13"/>
      <c r="F546" s="13"/>
      <c r="G546" s="14"/>
      <c r="H546" s="15"/>
      <c r="I546" s="27"/>
      <c r="J546" s="17"/>
      <c r="K546" s="17"/>
      <c r="L546" s="17"/>
      <c r="M546" s="17"/>
      <c r="N546" s="17"/>
      <c r="O546" s="17"/>
      <c r="P546" s="10"/>
      <c r="Q546" s="10"/>
      <c r="R546" s="10"/>
      <c r="S546" s="10"/>
      <c r="T546" s="10"/>
      <c r="U546" s="10"/>
      <c r="V546" s="10"/>
      <c r="W546" s="10"/>
      <c r="X546" s="10"/>
      <c r="Y546" s="10"/>
      <c r="Z546" s="10"/>
      <c r="AA546" s="10"/>
      <c r="AB546" s="10"/>
      <c r="AC546" s="10"/>
      <c r="AD546" s="10"/>
      <c r="AE546" s="10"/>
      <c r="AF546" s="10"/>
      <c r="AG546" s="10"/>
      <c r="AH546" s="10"/>
      <c r="AI546" s="17"/>
      <c r="AJ546" s="10"/>
      <c r="AK546" s="10"/>
      <c r="AL546" s="10"/>
      <c r="AM546" s="10"/>
      <c r="AN546" s="10"/>
      <c r="AO546" s="10"/>
      <c r="AP546" s="10"/>
      <c r="AQ546" s="10"/>
      <c r="AR546" s="10"/>
      <c r="AS546" s="10"/>
      <c r="AT546" s="10"/>
      <c r="AU546" s="10"/>
      <c r="AV546" s="10"/>
      <c r="AW546" s="17"/>
      <c r="AX546" s="24"/>
      <c r="AY546" s="26"/>
      <c r="AZ546" s="27"/>
      <c r="BA546" s="28"/>
      <c r="BB546" s="28"/>
      <c r="BC546" s="29"/>
      <c r="BD546" s="10"/>
      <c r="BE546" s="29"/>
      <c r="BF546" s="29"/>
      <c r="BG546" s="29"/>
      <c r="BH546" s="29"/>
      <c r="BI546" s="10"/>
      <c r="BJ546" s="28"/>
      <c r="BK546" s="30"/>
      <c r="BL546" s="31"/>
      <c r="BM546" s="28"/>
      <c r="BN546" s="28"/>
      <c r="BO546" s="30"/>
      <c r="BP546" s="31"/>
      <c r="BQ546" s="32"/>
      <c r="BR546" s="32"/>
    </row>
    <row r="547" spans="1:70" ht="12" customHeight="1" x14ac:dyDescent="0.25">
      <c r="A547" s="10"/>
      <c r="B547" s="11"/>
      <c r="C547" s="12"/>
      <c r="D547" s="13"/>
      <c r="E547" s="13"/>
      <c r="F547" s="13"/>
      <c r="G547" s="14"/>
      <c r="H547" s="15"/>
      <c r="I547" s="27"/>
      <c r="J547" s="17"/>
      <c r="K547" s="17"/>
      <c r="L547" s="17"/>
      <c r="M547" s="17"/>
      <c r="N547" s="17"/>
      <c r="O547" s="17"/>
      <c r="P547" s="10"/>
      <c r="Q547" s="10"/>
      <c r="R547" s="10"/>
      <c r="S547" s="10"/>
      <c r="T547" s="10"/>
      <c r="U547" s="10"/>
      <c r="V547" s="10"/>
      <c r="W547" s="10"/>
      <c r="X547" s="10"/>
      <c r="Y547" s="10"/>
      <c r="Z547" s="10"/>
      <c r="AA547" s="10"/>
      <c r="AB547" s="10"/>
      <c r="AC547" s="10"/>
      <c r="AD547" s="10"/>
      <c r="AE547" s="10"/>
      <c r="AF547" s="10"/>
      <c r="AG547" s="10"/>
      <c r="AH547" s="10"/>
      <c r="AI547" s="17"/>
      <c r="AJ547" s="10"/>
      <c r="AK547" s="10"/>
      <c r="AL547" s="10"/>
      <c r="AM547" s="10"/>
      <c r="AN547" s="10"/>
      <c r="AO547" s="10"/>
      <c r="AP547" s="10"/>
      <c r="AQ547" s="10"/>
      <c r="AR547" s="10"/>
      <c r="AS547" s="10"/>
      <c r="AT547" s="10"/>
      <c r="AU547" s="10"/>
      <c r="AV547" s="10"/>
      <c r="AW547" s="17"/>
      <c r="AX547" s="24"/>
      <c r="AY547" s="26"/>
      <c r="AZ547" s="27"/>
      <c r="BA547" s="28"/>
      <c r="BB547" s="28"/>
      <c r="BC547" s="29"/>
      <c r="BD547" s="10"/>
      <c r="BE547" s="29"/>
      <c r="BF547" s="29"/>
      <c r="BG547" s="29"/>
      <c r="BH547" s="29"/>
      <c r="BI547" s="10"/>
      <c r="BJ547" s="28"/>
      <c r="BK547" s="30"/>
      <c r="BL547" s="31"/>
      <c r="BM547" s="28"/>
      <c r="BN547" s="28"/>
      <c r="BO547" s="30"/>
      <c r="BP547" s="31"/>
      <c r="BQ547" s="32"/>
      <c r="BR547" s="32"/>
    </row>
    <row r="548" spans="1:70" ht="12" customHeight="1" x14ac:dyDescent="0.25">
      <c r="A548" s="10"/>
      <c r="B548" s="11"/>
      <c r="C548" s="12"/>
      <c r="D548" s="13"/>
      <c r="E548" s="13"/>
      <c r="F548" s="13"/>
      <c r="G548" s="14"/>
      <c r="H548" s="15"/>
      <c r="I548" s="27"/>
      <c r="J548" s="17"/>
      <c r="K548" s="17"/>
      <c r="L548" s="17"/>
      <c r="M548" s="17"/>
      <c r="N548" s="17"/>
      <c r="O548" s="17"/>
      <c r="P548" s="10"/>
      <c r="Q548" s="10"/>
      <c r="R548" s="10"/>
      <c r="S548" s="10"/>
      <c r="T548" s="10"/>
      <c r="U548" s="10"/>
      <c r="V548" s="10"/>
      <c r="W548" s="10"/>
      <c r="X548" s="10"/>
      <c r="Y548" s="10"/>
      <c r="Z548" s="10"/>
      <c r="AA548" s="10"/>
      <c r="AB548" s="10"/>
      <c r="AC548" s="10"/>
      <c r="AD548" s="10"/>
      <c r="AE548" s="10"/>
      <c r="AF548" s="10"/>
      <c r="AG548" s="10"/>
      <c r="AH548" s="10"/>
      <c r="AI548" s="17"/>
      <c r="AJ548" s="10"/>
      <c r="AK548" s="10"/>
      <c r="AL548" s="10"/>
      <c r="AM548" s="10"/>
      <c r="AN548" s="10"/>
      <c r="AO548" s="10"/>
      <c r="AP548" s="10"/>
      <c r="AQ548" s="10"/>
      <c r="AR548" s="10"/>
      <c r="AS548" s="10"/>
      <c r="AT548" s="10"/>
      <c r="AU548" s="10"/>
      <c r="AV548" s="10"/>
      <c r="AW548" s="17"/>
      <c r="AX548" s="24"/>
      <c r="AY548" s="26"/>
      <c r="AZ548" s="27"/>
      <c r="BA548" s="28"/>
      <c r="BB548" s="28"/>
      <c r="BC548" s="29"/>
      <c r="BD548" s="10"/>
      <c r="BE548" s="29"/>
      <c r="BF548" s="29"/>
      <c r="BG548" s="29"/>
      <c r="BH548" s="29"/>
      <c r="BI548" s="10"/>
      <c r="BJ548" s="28"/>
      <c r="BK548" s="30"/>
      <c r="BL548" s="31"/>
      <c r="BM548" s="28"/>
      <c r="BN548" s="28"/>
      <c r="BO548" s="30"/>
      <c r="BP548" s="31"/>
      <c r="BQ548" s="32"/>
      <c r="BR548" s="32"/>
    </row>
    <row r="549" spans="1:70" ht="12" customHeight="1" x14ac:dyDescent="0.25">
      <c r="A549" s="10"/>
      <c r="B549" s="11"/>
      <c r="C549" s="12"/>
      <c r="D549" s="13"/>
      <c r="E549" s="13"/>
      <c r="F549" s="13"/>
      <c r="G549" s="14"/>
      <c r="H549" s="15"/>
      <c r="I549" s="27"/>
      <c r="J549" s="17"/>
      <c r="K549" s="17"/>
      <c r="L549" s="17"/>
      <c r="M549" s="17"/>
      <c r="N549" s="17"/>
      <c r="O549" s="17"/>
      <c r="P549" s="10"/>
      <c r="Q549" s="10"/>
      <c r="R549" s="10"/>
      <c r="S549" s="10"/>
      <c r="T549" s="10"/>
      <c r="U549" s="10"/>
      <c r="V549" s="10"/>
      <c r="W549" s="10"/>
      <c r="X549" s="10"/>
      <c r="Y549" s="10"/>
      <c r="Z549" s="10"/>
      <c r="AA549" s="10"/>
      <c r="AB549" s="10"/>
      <c r="AC549" s="10"/>
      <c r="AD549" s="10"/>
      <c r="AE549" s="10"/>
      <c r="AF549" s="10"/>
      <c r="AG549" s="10"/>
      <c r="AH549" s="10"/>
      <c r="AI549" s="17"/>
      <c r="AJ549" s="10"/>
      <c r="AK549" s="10"/>
      <c r="AL549" s="10"/>
      <c r="AM549" s="10"/>
      <c r="AN549" s="10"/>
      <c r="AO549" s="10"/>
      <c r="AP549" s="10"/>
      <c r="AQ549" s="10"/>
      <c r="AR549" s="10"/>
      <c r="AS549" s="10"/>
      <c r="AT549" s="10"/>
      <c r="AU549" s="10"/>
      <c r="AV549" s="10"/>
      <c r="AW549" s="17"/>
      <c r="AX549" s="24"/>
      <c r="AY549" s="26"/>
      <c r="AZ549" s="27"/>
      <c r="BA549" s="28"/>
      <c r="BB549" s="28"/>
      <c r="BC549" s="29"/>
      <c r="BD549" s="10"/>
      <c r="BE549" s="29"/>
      <c r="BF549" s="29"/>
      <c r="BG549" s="29"/>
      <c r="BH549" s="29"/>
      <c r="BI549" s="10"/>
      <c r="BJ549" s="28"/>
      <c r="BK549" s="30"/>
      <c r="BL549" s="31"/>
      <c r="BM549" s="28"/>
      <c r="BN549" s="28"/>
      <c r="BO549" s="30"/>
      <c r="BP549" s="31"/>
      <c r="BQ549" s="32"/>
      <c r="BR549" s="32"/>
    </row>
    <row r="550" spans="1:70" ht="12" customHeight="1" x14ac:dyDescent="0.25">
      <c r="A550" s="10"/>
      <c r="B550" s="11"/>
      <c r="C550" s="12"/>
      <c r="D550" s="13"/>
      <c r="E550" s="13"/>
      <c r="F550" s="13"/>
      <c r="G550" s="14"/>
      <c r="H550" s="15"/>
      <c r="I550" s="27"/>
      <c r="J550" s="17"/>
      <c r="K550" s="17"/>
      <c r="L550" s="17"/>
      <c r="M550" s="17"/>
      <c r="N550" s="17"/>
      <c r="O550" s="17"/>
      <c r="P550" s="10"/>
      <c r="Q550" s="10"/>
      <c r="R550" s="10"/>
      <c r="S550" s="10"/>
      <c r="T550" s="10"/>
      <c r="U550" s="10"/>
      <c r="V550" s="10"/>
      <c r="W550" s="10"/>
      <c r="X550" s="10"/>
      <c r="Y550" s="10"/>
      <c r="Z550" s="10"/>
      <c r="AA550" s="10"/>
      <c r="AB550" s="10"/>
      <c r="AC550" s="10"/>
      <c r="AD550" s="10"/>
      <c r="AE550" s="10"/>
      <c r="AF550" s="10"/>
      <c r="AG550" s="10"/>
      <c r="AH550" s="10"/>
      <c r="AI550" s="17"/>
      <c r="AJ550" s="10"/>
      <c r="AK550" s="10"/>
      <c r="AL550" s="10"/>
      <c r="AM550" s="10"/>
      <c r="AN550" s="10"/>
      <c r="AO550" s="10"/>
      <c r="AP550" s="10"/>
      <c r="AQ550" s="10"/>
      <c r="AR550" s="10"/>
      <c r="AS550" s="10"/>
      <c r="AT550" s="10"/>
      <c r="AU550" s="10"/>
      <c r="AV550" s="10"/>
      <c r="AW550" s="17"/>
      <c r="AX550" s="24"/>
      <c r="AY550" s="26"/>
      <c r="AZ550" s="27"/>
      <c r="BA550" s="28"/>
      <c r="BB550" s="28"/>
      <c r="BC550" s="29"/>
      <c r="BD550" s="10"/>
      <c r="BE550" s="29"/>
      <c r="BF550" s="29"/>
      <c r="BG550" s="29"/>
      <c r="BH550" s="29"/>
      <c r="BI550" s="10"/>
      <c r="BJ550" s="28"/>
      <c r="BK550" s="30"/>
      <c r="BL550" s="31"/>
      <c r="BM550" s="28"/>
      <c r="BN550" s="28"/>
      <c r="BO550" s="30"/>
      <c r="BP550" s="31"/>
      <c r="BQ550" s="32"/>
      <c r="BR550" s="32"/>
    </row>
    <row r="551" spans="1:70" ht="12" customHeight="1" x14ac:dyDescent="0.25">
      <c r="A551" s="10"/>
      <c r="B551" s="11"/>
      <c r="C551" s="12"/>
      <c r="D551" s="13"/>
      <c r="E551" s="13"/>
      <c r="F551" s="13"/>
      <c r="G551" s="14"/>
      <c r="H551" s="15"/>
      <c r="I551" s="27"/>
      <c r="J551" s="17"/>
      <c r="K551" s="17"/>
      <c r="L551" s="17"/>
      <c r="M551" s="17"/>
      <c r="N551" s="17"/>
      <c r="O551" s="17"/>
      <c r="P551" s="10"/>
      <c r="Q551" s="10"/>
      <c r="R551" s="10"/>
      <c r="S551" s="10"/>
      <c r="T551" s="10"/>
      <c r="U551" s="10"/>
      <c r="V551" s="10"/>
      <c r="W551" s="10"/>
      <c r="X551" s="10"/>
      <c r="Y551" s="10"/>
      <c r="Z551" s="10"/>
      <c r="AA551" s="10"/>
      <c r="AB551" s="10"/>
      <c r="AC551" s="10"/>
      <c r="AD551" s="10"/>
      <c r="AE551" s="10"/>
      <c r="AF551" s="10"/>
      <c r="AG551" s="10"/>
      <c r="AH551" s="10"/>
      <c r="AI551" s="17"/>
      <c r="AJ551" s="10"/>
      <c r="AK551" s="10"/>
      <c r="AL551" s="10"/>
      <c r="AM551" s="10"/>
      <c r="AN551" s="10"/>
      <c r="AO551" s="10"/>
      <c r="AP551" s="10"/>
      <c r="AQ551" s="10"/>
      <c r="AR551" s="10"/>
      <c r="AS551" s="10"/>
      <c r="AT551" s="10"/>
      <c r="AU551" s="10"/>
      <c r="AV551" s="10"/>
      <c r="AW551" s="17"/>
      <c r="AX551" s="24"/>
      <c r="AY551" s="26"/>
      <c r="AZ551" s="27"/>
      <c r="BA551" s="28"/>
      <c r="BB551" s="28"/>
      <c r="BC551" s="29"/>
      <c r="BD551" s="10"/>
      <c r="BE551" s="29"/>
      <c r="BF551" s="29"/>
      <c r="BG551" s="29"/>
      <c r="BH551" s="29"/>
      <c r="BI551" s="10"/>
      <c r="BJ551" s="28"/>
      <c r="BK551" s="30"/>
      <c r="BL551" s="31"/>
      <c r="BM551" s="28"/>
      <c r="BN551" s="28"/>
      <c r="BO551" s="30"/>
      <c r="BP551" s="31"/>
      <c r="BQ551" s="32"/>
      <c r="BR551" s="32"/>
    </row>
    <row r="552" spans="1:70" ht="12" customHeight="1" x14ac:dyDescent="0.25">
      <c r="A552" s="10"/>
      <c r="B552" s="11"/>
      <c r="C552" s="12"/>
      <c r="D552" s="13"/>
      <c r="E552" s="13"/>
      <c r="F552" s="13"/>
      <c r="G552" s="14"/>
      <c r="H552" s="15"/>
      <c r="I552" s="27"/>
      <c r="J552" s="17"/>
      <c r="K552" s="17"/>
      <c r="L552" s="17"/>
      <c r="M552" s="17"/>
      <c r="N552" s="17"/>
      <c r="O552" s="17"/>
      <c r="P552" s="10"/>
      <c r="Q552" s="10"/>
      <c r="R552" s="10"/>
      <c r="S552" s="10"/>
      <c r="T552" s="10"/>
      <c r="U552" s="10"/>
      <c r="V552" s="10"/>
      <c r="W552" s="10"/>
      <c r="X552" s="10"/>
      <c r="Y552" s="10"/>
      <c r="Z552" s="10"/>
      <c r="AA552" s="10"/>
      <c r="AB552" s="10"/>
      <c r="AC552" s="10"/>
      <c r="AD552" s="10"/>
      <c r="AE552" s="10"/>
      <c r="AF552" s="10"/>
      <c r="AG552" s="10"/>
      <c r="AH552" s="10"/>
      <c r="AI552" s="17"/>
      <c r="AJ552" s="10"/>
      <c r="AK552" s="10"/>
      <c r="AL552" s="10"/>
      <c r="AM552" s="10"/>
      <c r="AN552" s="10"/>
      <c r="AO552" s="10"/>
      <c r="AP552" s="10"/>
      <c r="AQ552" s="10"/>
      <c r="AR552" s="10"/>
      <c r="AS552" s="10"/>
      <c r="AT552" s="10"/>
      <c r="AU552" s="10"/>
      <c r="AV552" s="10"/>
      <c r="AW552" s="17"/>
      <c r="AX552" s="24"/>
      <c r="AY552" s="26"/>
      <c r="AZ552" s="27"/>
      <c r="BA552" s="28"/>
      <c r="BB552" s="28"/>
      <c r="BC552" s="29"/>
      <c r="BD552" s="10"/>
      <c r="BE552" s="29"/>
      <c r="BF552" s="29"/>
      <c r="BG552" s="29"/>
      <c r="BH552" s="29"/>
      <c r="BI552" s="10"/>
      <c r="BJ552" s="28"/>
      <c r="BK552" s="30"/>
      <c r="BL552" s="31"/>
      <c r="BM552" s="28"/>
      <c r="BN552" s="28"/>
      <c r="BO552" s="30"/>
      <c r="BP552" s="31"/>
      <c r="BQ552" s="32"/>
      <c r="BR552" s="32"/>
    </row>
    <row r="553" spans="1:70" ht="12" customHeight="1" x14ac:dyDescent="0.25">
      <c r="A553" s="10"/>
      <c r="B553" s="11"/>
      <c r="C553" s="12"/>
      <c r="D553" s="13"/>
      <c r="E553" s="13"/>
      <c r="F553" s="13"/>
      <c r="G553" s="14"/>
      <c r="H553" s="15"/>
      <c r="I553" s="27"/>
      <c r="J553" s="17"/>
      <c r="K553" s="17"/>
      <c r="L553" s="17"/>
      <c r="M553" s="17"/>
      <c r="N553" s="17"/>
      <c r="O553" s="17"/>
      <c r="P553" s="10"/>
      <c r="Q553" s="10"/>
      <c r="R553" s="10"/>
      <c r="S553" s="10"/>
      <c r="T553" s="10"/>
      <c r="U553" s="10"/>
      <c r="V553" s="10"/>
      <c r="W553" s="10"/>
      <c r="X553" s="10"/>
      <c r="Y553" s="10"/>
      <c r="Z553" s="10"/>
      <c r="AA553" s="10"/>
      <c r="AB553" s="10"/>
      <c r="AC553" s="10"/>
      <c r="AD553" s="10"/>
      <c r="AE553" s="10"/>
      <c r="AF553" s="10"/>
      <c r="AG553" s="10"/>
      <c r="AH553" s="10"/>
      <c r="AI553" s="17"/>
      <c r="AJ553" s="10"/>
      <c r="AK553" s="10"/>
      <c r="AL553" s="10"/>
      <c r="AM553" s="10"/>
      <c r="AN553" s="10"/>
      <c r="AO553" s="10"/>
      <c r="AP553" s="10"/>
      <c r="AQ553" s="10"/>
      <c r="AR553" s="10"/>
      <c r="AS553" s="10"/>
      <c r="AT553" s="10"/>
      <c r="AU553" s="10"/>
      <c r="AV553" s="10"/>
      <c r="AW553" s="17"/>
      <c r="AX553" s="24"/>
      <c r="AY553" s="26"/>
      <c r="AZ553" s="27"/>
      <c r="BA553" s="28"/>
      <c r="BB553" s="28"/>
      <c r="BC553" s="29"/>
      <c r="BD553" s="10"/>
      <c r="BE553" s="29"/>
      <c r="BF553" s="29"/>
      <c r="BG553" s="29"/>
      <c r="BH553" s="29"/>
      <c r="BI553" s="10"/>
      <c r="BJ553" s="28"/>
      <c r="BK553" s="30"/>
      <c r="BL553" s="31"/>
      <c r="BM553" s="28"/>
      <c r="BN553" s="28"/>
      <c r="BO553" s="30"/>
      <c r="BP553" s="31"/>
      <c r="BQ553" s="32"/>
      <c r="BR553" s="32"/>
    </row>
    <row r="554" spans="1:70" ht="12" customHeight="1" x14ac:dyDescent="0.25">
      <c r="A554" s="10"/>
      <c r="B554" s="11"/>
      <c r="C554" s="12"/>
      <c r="D554" s="13"/>
      <c r="E554" s="13"/>
      <c r="F554" s="13"/>
      <c r="G554" s="14"/>
      <c r="H554" s="15"/>
      <c r="I554" s="27"/>
      <c r="J554" s="17"/>
      <c r="K554" s="17"/>
      <c r="L554" s="17"/>
      <c r="M554" s="17"/>
      <c r="N554" s="17"/>
      <c r="O554" s="17"/>
      <c r="P554" s="10"/>
      <c r="Q554" s="10"/>
      <c r="R554" s="10"/>
      <c r="S554" s="10"/>
      <c r="T554" s="10"/>
      <c r="U554" s="10"/>
      <c r="V554" s="10"/>
      <c r="W554" s="10"/>
      <c r="X554" s="10"/>
      <c r="Y554" s="10"/>
      <c r="Z554" s="10"/>
      <c r="AA554" s="10"/>
      <c r="AB554" s="10"/>
      <c r="AC554" s="10"/>
      <c r="AD554" s="10"/>
      <c r="AE554" s="10"/>
      <c r="AF554" s="10"/>
      <c r="AG554" s="10"/>
      <c r="AH554" s="10"/>
      <c r="AI554" s="17"/>
      <c r="AJ554" s="10"/>
      <c r="AK554" s="10"/>
      <c r="AL554" s="10"/>
      <c r="AM554" s="10"/>
      <c r="AN554" s="10"/>
      <c r="AO554" s="10"/>
      <c r="AP554" s="10"/>
      <c r="AQ554" s="10"/>
      <c r="AR554" s="10"/>
      <c r="AS554" s="10"/>
      <c r="AT554" s="10"/>
      <c r="AU554" s="10"/>
      <c r="AV554" s="10"/>
      <c r="AW554" s="17"/>
      <c r="AX554" s="24"/>
      <c r="AY554" s="26"/>
      <c r="AZ554" s="27"/>
      <c r="BA554" s="28"/>
      <c r="BB554" s="28"/>
      <c r="BC554" s="29"/>
      <c r="BD554" s="10"/>
      <c r="BE554" s="29"/>
      <c r="BF554" s="29"/>
      <c r="BG554" s="29"/>
      <c r="BH554" s="29"/>
      <c r="BI554" s="10"/>
      <c r="BJ554" s="28"/>
      <c r="BK554" s="30"/>
      <c r="BL554" s="31"/>
      <c r="BM554" s="28"/>
      <c r="BN554" s="28"/>
      <c r="BO554" s="30"/>
      <c r="BP554" s="31"/>
      <c r="BQ554" s="32"/>
      <c r="BR554" s="32"/>
    </row>
    <row r="555" spans="1:70" ht="12" customHeight="1" x14ac:dyDescent="0.25">
      <c r="A555" s="10"/>
      <c r="B555" s="11"/>
      <c r="C555" s="12"/>
      <c r="D555" s="13"/>
      <c r="E555" s="13"/>
      <c r="F555" s="13"/>
      <c r="G555" s="14"/>
      <c r="H555" s="15"/>
      <c r="I555" s="27"/>
      <c r="J555" s="17"/>
      <c r="K555" s="17"/>
      <c r="L555" s="17"/>
      <c r="M555" s="17"/>
      <c r="N555" s="17"/>
      <c r="O555" s="17"/>
      <c r="P555" s="10"/>
      <c r="Q555" s="10"/>
      <c r="R555" s="10"/>
      <c r="S555" s="10"/>
      <c r="T555" s="10"/>
      <c r="U555" s="10"/>
      <c r="V555" s="10"/>
      <c r="W555" s="10"/>
      <c r="X555" s="10"/>
      <c r="Y555" s="10"/>
      <c r="Z555" s="10"/>
      <c r="AA555" s="10"/>
      <c r="AB555" s="10"/>
      <c r="AC555" s="10"/>
      <c r="AD555" s="10"/>
      <c r="AE555" s="10"/>
      <c r="AF555" s="10"/>
      <c r="AG555" s="10"/>
      <c r="AH555" s="10"/>
      <c r="AI555" s="17"/>
      <c r="AJ555" s="10"/>
      <c r="AK555" s="10"/>
      <c r="AL555" s="10"/>
      <c r="AM555" s="10"/>
      <c r="AN555" s="10"/>
      <c r="AO555" s="10"/>
      <c r="AP555" s="10"/>
      <c r="AQ555" s="10"/>
      <c r="AR555" s="10"/>
      <c r="AS555" s="10"/>
      <c r="AT555" s="10"/>
      <c r="AU555" s="10"/>
      <c r="AV555" s="10"/>
      <c r="AW555" s="17"/>
      <c r="AX555" s="24"/>
      <c r="AY555" s="26"/>
      <c r="AZ555" s="27"/>
      <c r="BA555" s="28"/>
      <c r="BB555" s="28"/>
      <c r="BC555" s="29"/>
      <c r="BD555" s="10"/>
      <c r="BE555" s="29"/>
      <c r="BF555" s="29"/>
      <c r="BG555" s="29"/>
      <c r="BH555" s="29"/>
      <c r="BI555" s="10"/>
      <c r="BJ555" s="28"/>
      <c r="BK555" s="30"/>
      <c r="BL555" s="31"/>
      <c r="BM555" s="28"/>
      <c r="BN555" s="28"/>
      <c r="BO555" s="30"/>
      <c r="BP555" s="31"/>
      <c r="BQ555" s="32"/>
      <c r="BR555" s="32"/>
    </row>
    <row r="556" spans="1:70" ht="12" customHeight="1" x14ac:dyDescent="0.25">
      <c r="A556" s="10"/>
      <c r="B556" s="11"/>
      <c r="C556" s="12"/>
      <c r="D556" s="13"/>
      <c r="E556" s="13"/>
      <c r="F556" s="13"/>
      <c r="G556" s="14"/>
      <c r="H556" s="15"/>
      <c r="I556" s="27"/>
      <c r="J556" s="17"/>
      <c r="K556" s="17"/>
      <c r="L556" s="17"/>
      <c r="M556" s="17"/>
      <c r="N556" s="17"/>
      <c r="O556" s="17"/>
      <c r="P556" s="10"/>
      <c r="Q556" s="10"/>
      <c r="R556" s="10"/>
      <c r="S556" s="10"/>
      <c r="T556" s="10"/>
      <c r="U556" s="10"/>
      <c r="V556" s="10"/>
      <c r="W556" s="10"/>
      <c r="X556" s="10"/>
      <c r="Y556" s="10"/>
      <c r="Z556" s="10"/>
      <c r="AA556" s="10"/>
      <c r="AB556" s="10"/>
      <c r="AC556" s="10"/>
      <c r="AD556" s="10"/>
      <c r="AE556" s="10"/>
      <c r="AF556" s="10"/>
      <c r="AG556" s="10"/>
      <c r="AH556" s="10"/>
      <c r="AI556" s="17"/>
      <c r="AJ556" s="10"/>
      <c r="AK556" s="10"/>
      <c r="AL556" s="10"/>
      <c r="AM556" s="10"/>
      <c r="AN556" s="10"/>
      <c r="AO556" s="10"/>
      <c r="AP556" s="10"/>
      <c r="AQ556" s="10"/>
      <c r="AR556" s="10"/>
      <c r="AS556" s="10"/>
      <c r="AT556" s="10"/>
      <c r="AU556" s="10"/>
      <c r="AV556" s="10"/>
      <c r="AW556" s="17"/>
      <c r="AX556" s="24"/>
      <c r="AY556" s="26"/>
      <c r="AZ556" s="27"/>
      <c r="BA556" s="28"/>
      <c r="BB556" s="28"/>
      <c r="BC556" s="29"/>
      <c r="BD556" s="10"/>
      <c r="BE556" s="29"/>
      <c r="BF556" s="29"/>
      <c r="BG556" s="29"/>
      <c r="BH556" s="29"/>
      <c r="BI556" s="10"/>
      <c r="BJ556" s="28"/>
      <c r="BK556" s="30"/>
      <c r="BL556" s="31"/>
      <c r="BM556" s="28"/>
      <c r="BN556" s="28"/>
      <c r="BO556" s="30"/>
      <c r="BP556" s="31"/>
      <c r="BQ556" s="32"/>
      <c r="BR556" s="32"/>
    </row>
    <row r="557" spans="1:70" ht="12" customHeight="1" x14ac:dyDescent="0.25">
      <c r="A557" s="10"/>
      <c r="B557" s="11"/>
      <c r="C557" s="12"/>
      <c r="D557" s="13"/>
      <c r="E557" s="13"/>
      <c r="F557" s="13"/>
      <c r="G557" s="14"/>
      <c r="H557" s="15"/>
      <c r="I557" s="27"/>
      <c r="J557" s="17"/>
      <c r="K557" s="17"/>
      <c r="L557" s="17"/>
      <c r="M557" s="17"/>
      <c r="N557" s="17"/>
      <c r="O557" s="17"/>
      <c r="P557" s="10"/>
      <c r="Q557" s="10"/>
      <c r="R557" s="10"/>
      <c r="S557" s="10"/>
      <c r="T557" s="10"/>
      <c r="U557" s="10"/>
      <c r="V557" s="10"/>
      <c r="W557" s="10"/>
      <c r="X557" s="10"/>
      <c r="Y557" s="10"/>
      <c r="Z557" s="10"/>
      <c r="AA557" s="10"/>
      <c r="AB557" s="10"/>
      <c r="AC557" s="10"/>
      <c r="AD557" s="10"/>
      <c r="AE557" s="10"/>
      <c r="AF557" s="10"/>
      <c r="AG557" s="10"/>
      <c r="AH557" s="10"/>
      <c r="AI557" s="17"/>
      <c r="AJ557" s="10"/>
      <c r="AK557" s="10"/>
      <c r="AL557" s="10"/>
      <c r="AM557" s="10"/>
      <c r="AN557" s="10"/>
      <c r="AO557" s="10"/>
      <c r="AP557" s="10"/>
      <c r="AQ557" s="10"/>
      <c r="AR557" s="10"/>
      <c r="AS557" s="10"/>
      <c r="AT557" s="10"/>
      <c r="AU557" s="10"/>
      <c r="AV557" s="10"/>
      <c r="AW557" s="17"/>
      <c r="AX557" s="24"/>
      <c r="AY557" s="26"/>
      <c r="AZ557" s="27"/>
      <c r="BA557" s="28"/>
      <c r="BB557" s="28"/>
      <c r="BC557" s="29"/>
      <c r="BD557" s="10"/>
      <c r="BE557" s="29"/>
      <c r="BF557" s="29"/>
      <c r="BG557" s="29"/>
      <c r="BH557" s="29"/>
      <c r="BI557" s="10"/>
      <c r="BJ557" s="28"/>
      <c r="BK557" s="30"/>
      <c r="BL557" s="31"/>
      <c r="BM557" s="28"/>
      <c r="BN557" s="28"/>
      <c r="BO557" s="30"/>
      <c r="BP557" s="31"/>
      <c r="BQ557" s="32"/>
      <c r="BR557" s="32"/>
    </row>
    <row r="558" spans="1:70" ht="12" customHeight="1" x14ac:dyDescent="0.25">
      <c r="A558" s="10"/>
      <c r="B558" s="11"/>
      <c r="C558" s="12"/>
      <c r="D558" s="13"/>
      <c r="E558" s="13"/>
      <c r="F558" s="13"/>
      <c r="G558" s="14"/>
      <c r="H558" s="15"/>
      <c r="I558" s="27"/>
      <c r="J558" s="17"/>
      <c r="K558" s="17"/>
      <c r="L558" s="17"/>
      <c r="M558" s="17"/>
      <c r="N558" s="17"/>
      <c r="O558" s="17"/>
      <c r="P558" s="10"/>
      <c r="Q558" s="10"/>
      <c r="R558" s="10"/>
      <c r="S558" s="10"/>
      <c r="T558" s="10"/>
      <c r="U558" s="10"/>
      <c r="V558" s="10"/>
      <c r="W558" s="10"/>
      <c r="X558" s="10"/>
      <c r="Y558" s="10"/>
      <c r="Z558" s="10"/>
      <c r="AA558" s="10"/>
      <c r="AB558" s="10"/>
      <c r="AC558" s="10"/>
      <c r="AD558" s="10"/>
      <c r="AE558" s="10"/>
      <c r="AF558" s="10"/>
      <c r="AG558" s="10"/>
      <c r="AH558" s="10"/>
      <c r="AI558" s="17"/>
      <c r="AJ558" s="10"/>
      <c r="AK558" s="10"/>
      <c r="AL558" s="10"/>
      <c r="AM558" s="10"/>
      <c r="AN558" s="10"/>
      <c r="AO558" s="10"/>
      <c r="AP558" s="10"/>
      <c r="AQ558" s="10"/>
      <c r="AR558" s="10"/>
      <c r="AS558" s="10"/>
      <c r="AT558" s="10"/>
      <c r="AU558" s="10"/>
      <c r="AV558" s="10"/>
      <c r="AW558" s="17"/>
      <c r="AX558" s="24"/>
      <c r="AY558" s="26"/>
      <c r="AZ558" s="27"/>
      <c r="BA558" s="28"/>
      <c r="BB558" s="28"/>
      <c r="BC558" s="29"/>
      <c r="BD558" s="10"/>
      <c r="BE558" s="29"/>
      <c r="BF558" s="29"/>
      <c r="BG558" s="29"/>
      <c r="BH558" s="29"/>
      <c r="BI558" s="10"/>
      <c r="BJ558" s="28"/>
      <c r="BK558" s="30"/>
      <c r="BL558" s="31"/>
      <c r="BM558" s="28"/>
      <c r="BN558" s="28"/>
      <c r="BO558" s="30"/>
      <c r="BP558" s="31"/>
      <c r="BQ558" s="32"/>
      <c r="BR558" s="32"/>
    </row>
    <row r="559" spans="1:70" ht="12" customHeight="1" x14ac:dyDescent="0.25">
      <c r="A559" s="10"/>
      <c r="B559" s="11"/>
      <c r="C559" s="12"/>
      <c r="D559" s="13"/>
      <c r="E559" s="13"/>
      <c r="F559" s="13"/>
      <c r="G559" s="14"/>
      <c r="H559" s="15"/>
      <c r="I559" s="27"/>
      <c r="J559" s="17"/>
      <c r="K559" s="17"/>
      <c r="L559" s="17"/>
      <c r="M559" s="17"/>
      <c r="N559" s="17"/>
      <c r="O559" s="17"/>
      <c r="P559" s="10"/>
      <c r="Q559" s="10"/>
      <c r="R559" s="10"/>
      <c r="S559" s="10"/>
      <c r="T559" s="10"/>
      <c r="U559" s="10"/>
      <c r="V559" s="10"/>
      <c r="W559" s="10"/>
      <c r="X559" s="10"/>
      <c r="Y559" s="10"/>
      <c r="Z559" s="10"/>
      <c r="AA559" s="10"/>
      <c r="AB559" s="10"/>
      <c r="AC559" s="10"/>
      <c r="AD559" s="10"/>
      <c r="AE559" s="10"/>
      <c r="AF559" s="10"/>
      <c r="AG559" s="10"/>
      <c r="AH559" s="10"/>
      <c r="AI559" s="17"/>
      <c r="AJ559" s="10"/>
      <c r="AK559" s="10"/>
      <c r="AL559" s="10"/>
      <c r="AM559" s="10"/>
      <c r="AN559" s="10"/>
      <c r="AO559" s="10"/>
      <c r="AP559" s="10"/>
      <c r="AQ559" s="10"/>
      <c r="AR559" s="10"/>
      <c r="AS559" s="10"/>
      <c r="AT559" s="10"/>
      <c r="AU559" s="10"/>
      <c r="AV559" s="10"/>
      <c r="AW559" s="17"/>
      <c r="AX559" s="24"/>
      <c r="AY559" s="26"/>
      <c r="AZ559" s="27"/>
      <c r="BA559" s="28"/>
      <c r="BB559" s="28"/>
      <c r="BC559" s="29"/>
      <c r="BD559" s="10"/>
      <c r="BE559" s="29"/>
      <c r="BF559" s="29"/>
      <c r="BG559" s="29"/>
      <c r="BH559" s="29"/>
      <c r="BI559" s="10"/>
      <c r="BJ559" s="28"/>
      <c r="BK559" s="30"/>
      <c r="BL559" s="31"/>
      <c r="BM559" s="28"/>
      <c r="BN559" s="28"/>
      <c r="BO559" s="30"/>
      <c r="BP559" s="31"/>
      <c r="BQ559" s="32"/>
      <c r="BR559" s="32"/>
    </row>
    <row r="560" spans="1:70" ht="12" customHeight="1" x14ac:dyDescent="0.25">
      <c r="A560" s="10"/>
      <c r="B560" s="11"/>
      <c r="C560" s="12"/>
      <c r="D560" s="13"/>
      <c r="E560" s="13"/>
      <c r="F560" s="13"/>
      <c r="G560" s="14"/>
      <c r="H560" s="15"/>
      <c r="I560" s="27"/>
      <c r="J560" s="17"/>
      <c r="K560" s="17"/>
      <c r="L560" s="17"/>
      <c r="M560" s="17"/>
      <c r="N560" s="17"/>
      <c r="O560" s="17"/>
      <c r="P560" s="10"/>
      <c r="Q560" s="10"/>
      <c r="R560" s="10"/>
      <c r="S560" s="10"/>
      <c r="T560" s="10"/>
      <c r="U560" s="10"/>
      <c r="V560" s="10"/>
      <c r="W560" s="10"/>
      <c r="X560" s="10"/>
      <c r="Y560" s="10"/>
      <c r="Z560" s="10"/>
      <c r="AA560" s="10"/>
      <c r="AB560" s="10"/>
      <c r="AC560" s="10"/>
      <c r="AD560" s="10"/>
      <c r="AE560" s="10"/>
      <c r="AF560" s="10"/>
      <c r="AG560" s="10"/>
      <c r="AH560" s="10"/>
      <c r="AI560" s="17"/>
      <c r="AJ560" s="10"/>
      <c r="AK560" s="10"/>
      <c r="AL560" s="10"/>
      <c r="AM560" s="10"/>
      <c r="AN560" s="10"/>
      <c r="AO560" s="10"/>
      <c r="AP560" s="10"/>
      <c r="AQ560" s="10"/>
      <c r="AR560" s="10"/>
      <c r="AS560" s="10"/>
      <c r="AT560" s="10"/>
      <c r="AU560" s="10"/>
      <c r="AV560" s="10"/>
      <c r="AW560" s="17"/>
      <c r="AX560" s="24"/>
      <c r="AY560" s="26"/>
      <c r="AZ560" s="27"/>
      <c r="BA560" s="28"/>
      <c r="BB560" s="28"/>
      <c r="BC560" s="29"/>
      <c r="BD560" s="10"/>
      <c r="BE560" s="29"/>
      <c r="BF560" s="29"/>
      <c r="BG560" s="29"/>
      <c r="BH560" s="29"/>
      <c r="BI560" s="10"/>
      <c r="BJ560" s="28"/>
      <c r="BK560" s="30"/>
      <c r="BL560" s="31"/>
      <c r="BM560" s="28"/>
      <c r="BN560" s="28"/>
      <c r="BO560" s="30"/>
      <c r="BP560" s="31"/>
      <c r="BQ560" s="32"/>
      <c r="BR560" s="32"/>
    </row>
    <row r="561" spans="1:70" ht="12" customHeight="1" x14ac:dyDescent="0.25">
      <c r="A561" s="10"/>
      <c r="B561" s="11"/>
      <c r="C561" s="12"/>
      <c r="D561" s="13"/>
      <c r="E561" s="13"/>
      <c r="F561" s="13"/>
      <c r="G561" s="14"/>
      <c r="H561" s="15"/>
      <c r="I561" s="27"/>
      <c r="J561" s="17"/>
      <c r="K561" s="17"/>
      <c r="L561" s="17"/>
      <c r="M561" s="17"/>
      <c r="N561" s="17"/>
      <c r="O561" s="17"/>
      <c r="P561" s="10"/>
      <c r="Q561" s="10"/>
      <c r="R561" s="10"/>
      <c r="S561" s="10"/>
      <c r="T561" s="10"/>
      <c r="U561" s="10"/>
      <c r="V561" s="10"/>
      <c r="W561" s="10"/>
      <c r="X561" s="10"/>
      <c r="Y561" s="10"/>
      <c r="Z561" s="10"/>
      <c r="AA561" s="10"/>
      <c r="AB561" s="10"/>
      <c r="AC561" s="10"/>
      <c r="AD561" s="10"/>
      <c r="AE561" s="10"/>
      <c r="AF561" s="10"/>
      <c r="AG561" s="10"/>
      <c r="AH561" s="10"/>
      <c r="AI561" s="17"/>
      <c r="AJ561" s="10"/>
      <c r="AK561" s="10"/>
      <c r="AL561" s="10"/>
      <c r="AM561" s="10"/>
      <c r="AN561" s="10"/>
      <c r="AO561" s="10"/>
      <c r="AP561" s="10"/>
      <c r="AQ561" s="10"/>
      <c r="AR561" s="10"/>
      <c r="AS561" s="10"/>
      <c r="AT561" s="10"/>
      <c r="AU561" s="10"/>
      <c r="AV561" s="10"/>
      <c r="AW561" s="17"/>
      <c r="AX561" s="24"/>
      <c r="AY561" s="26"/>
      <c r="AZ561" s="27"/>
      <c r="BA561" s="28"/>
      <c r="BB561" s="28"/>
      <c r="BC561" s="29"/>
      <c r="BD561" s="10"/>
      <c r="BE561" s="29"/>
      <c r="BF561" s="29"/>
      <c r="BG561" s="29"/>
      <c r="BH561" s="29"/>
      <c r="BI561" s="10"/>
      <c r="BJ561" s="28"/>
      <c r="BK561" s="30"/>
      <c r="BL561" s="31"/>
      <c r="BM561" s="28"/>
      <c r="BN561" s="28"/>
      <c r="BO561" s="30"/>
      <c r="BP561" s="31"/>
      <c r="BQ561" s="32"/>
      <c r="BR561" s="32"/>
    </row>
    <row r="562" spans="1:70" ht="12" customHeight="1" x14ac:dyDescent="0.25">
      <c r="A562" s="10"/>
      <c r="B562" s="11"/>
      <c r="C562" s="12"/>
      <c r="D562" s="13"/>
      <c r="E562" s="13"/>
      <c r="F562" s="13"/>
      <c r="G562" s="14"/>
      <c r="H562" s="15"/>
      <c r="I562" s="27"/>
      <c r="J562" s="17"/>
      <c r="K562" s="17"/>
      <c r="L562" s="17"/>
      <c r="M562" s="17"/>
      <c r="N562" s="17"/>
      <c r="O562" s="17"/>
      <c r="P562" s="10"/>
      <c r="Q562" s="10"/>
      <c r="R562" s="10"/>
      <c r="S562" s="10"/>
      <c r="T562" s="10"/>
      <c r="U562" s="10"/>
      <c r="V562" s="10"/>
      <c r="W562" s="10"/>
      <c r="X562" s="10"/>
      <c r="Y562" s="10"/>
      <c r="Z562" s="10"/>
      <c r="AA562" s="10"/>
      <c r="AB562" s="10"/>
      <c r="AC562" s="10"/>
      <c r="AD562" s="10"/>
      <c r="AE562" s="10"/>
      <c r="AF562" s="10"/>
      <c r="AG562" s="10"/>
      <c r="AH562" s="10"/>
      <c r="AI562" s="17"/>
      <c r="AJ562" s="10"/>
      <c r="AK562" s="10"/>
      <c r="AL562" s="10"/>
      <c r="AM562" s="10"/>
      <c r="AN562" s="10"/>
      <c r="AO562" s="10"/>
      <c r="AP562" s="10"/>
      <c r="AQ562" s="10"/>
      <c r="AR562" s="10"/>
      <c r="AS562" s="10"/>
      <c r="AT562" s="10"/>
      <c r="AU562" s="10"/>
      <c r="AV562" s="10"/>
      <c r="AW562" s="17"/>
      <c r="AX562" s="24"/>
      <c r="AY562" s="26"/>
      <c r="AZ562" s="27"/>
      <c r="BA562" s="28"/>
      <c r="BB562" s="28"/>
      <c r="BC562" s="29"/>
      <c r="BD562" s="10"/>
      <c r="BE562" s="29"/>
      <c r="BF562" s="29"/>
      <c r="BG562" s="29"/>
      <c r="BH562" s="29"/>
      <c r="BI562" s="10"/>
      <c r="BJ562" s="28"/>
      <c r="BK562" s="30"/>
      <c r="BL562" s="31"/>
      <c r="BM562" s="28"/>
      <c r="BN562" s="28"/>
      <c r="BO562" s="30"/>
      <c r="BP562" s="31"/>
      <c r="BQ562" s="32"/>
      <c r="BR562" s="32"/>
    </row>
    <row r="563" spans="1:70" ht="12" customHeight="1" x14ac:dyDescent="0.25">
      <c r="A563" s="10"/>
      <c r="B563" s="11"/>
      <c r="C563" s="12"/>
      <c r="D563" s="13"/>
      <c r="E563" s="13"/>
      <c r="F563" s="13"/>
      <c r="G563" s="14"/>
      <c r="H563" s="15"/>
      <c r="I563" s="27"/>
      <c r="J563" s="17"/>
      <c r="K563" s="17"/>
      <c r="L563" s="17"/>
      <c r="M563" s="17"/>
      <c r="N563" s="17"/>
      <c r="O563" s="17"/>
      <c r="P563" s="10"/>
      <c r="Q563" s="10"/>
      <c r="R563" s="10"/>
      <c r="S563" s="10"/>
      <c r="T563" s="10"/>
      <c r="U563" s="10"/>
      <c r="V563" s="10"/>
      <c r="W563" s="10"/>
      <c r="X563" s="10"/>
      <c r="Y563" s="10"/>
      <c r="Z563" s="10"/>
      <c r="AA563" s="10"/>
      <c r="AB563" s="10"/>
      <c r="AC563" s="10"/>
      <c r="AD563" s="10"/>
      <c r="AE563" s="10"/>
      <c r="AF563" s="10"/>
      <c r="AG563" s="10"/>
      <c r="AH563" s="10"/>
      <c r="AI563" s="17"/>
      <c r="AJ563" s="10"/>
      <c r="AK563" s="10"/>
      <c r="AL563" s="10"/>
      <c r="AM563" s="10"/>
      <c r="AN563" s="10"/>
      <c r="AO563" s="10"/>
      <c r="AP563" s="10"/>
      <c r="AQ563" s="10"/>
      <c r="AR563" s="10"/>
      <c r="AS563" s="10"/>
      <c r="AT563" s="10"/>
      <c r="AU563" s="10"/>
      <c r="AV563" s="10"/>
      <c r="AW563" s="17"/>
      <c r="AX563" s="24"/>
      <c r="AY563" s="26"/>
      <c r="AZ563" s="27"/>
      <c r="BA563" s="28"/>
      <c r="BB563" s="28"/>
      <c r="BC563" s="29"/>
      <c r="BD563" s="10"/>
      <c r="BE563" s="29"/>
      <c r="BF563" s="29"/>
      <c r="BG563" s="29"/>
      <c r="BH563" s="29"/>
      <c r="BI563" s="10"/>
      <c r="BJ563" s="28"/>
      <c r="BK563" s="30"/>
      <c r="BL563" s="31"/>
      <c r="BM563" s="28"/>
      <c r="BN563" s="28"/>
      <c r="BO563" s="30"/>
      <c r="BP563" s="31"/>
      <c r="BQ563" s="32"/>
      <c r="BR563" s="32"/>
    </row>
    <row r="564" spans="1:70" ht="12" customHeight="1" x14ac:dyDescent="0.25">
      <c r="A564" s="10"/>
      <c r="B564" s="11"/>
      <c r="C564" s="12"/>
      <c r="D564" s="13"/>
      <c r="E564" s="13"/>
      <c r="F564" s="13"/>
      <c r="G564" s="14"/>
      <c r="H564" s="15"/>
      <c r="I564" s="27"/>
      <c r="J564" s="17"/>
      <c r="K564" s="17"/>
      <c r="L564" s="17"/>
      <c r="M564" s="17"/>
      <c r="N564" s="17"/>
      <c r="O564" s="17"/>
      <c r="P564" s="10"/>
      <c r="Q564" s="10"/>
      <c r="R564" s="10"/>
      <c r="S564" s="10"/>
      <c r="T564" s="10"/>
      <c r="U564" s="10"/>
      <c r="V564" s="10"/>
      <c r="W564" s="10"/>
      <c r="X564" s="10"/>
      <c r="Y564" s="10"/>
      <c r="Z564" s="10"/>
      <c r="AA564" s="10"/>
      <c r="AB564" s="10"/>
      <c r="AC564" s="10"/>
      <c r="AD564" s="10"/>
      <c r="AE564" s="10"/>
      <c r="AF564" s="10"/>
      <c r="AG564" s="10"/>
      <c r="AH564" s="10"/>
      <c r="AI564" s="17"/>
      <c r="AJ564" s="10"/>
      <c r="AK564" s="10"/>
      <c r="AL564" s="10"/>
      <c r="AM564" s="10"/>
      <c r="AN564" s="10"/>
      <c r="AO564" s="10"/>
      <c r="AP564" s="10"/>
      <c r="AQ564" s="10"/>
      <c r="AR564" s="10"/>
      <c r="AS564" s="10"/>
      <c r="AT564" s="10"/>
      <c r="AU564" s="10"/>
      <c r="AV564" s="10"/>
      <c r="AW564" s="17"/>
      <c r="AX564" s="24"/>
      <c r="AY564" s="26"/>
      <c r="AZ564" s="27"/>
      <c r="BA564" s="28"/>
      <c r="BB564" s="28"/>
      <c r="BC564" s="29"/>
      <c r="BD564" s="10"/>
      <c r="BE564" s="29"/>
      <c r="BF564" s="29"/>
      <c r="BG564" s="29"/>
      <c r="BH564" s="29"/>
      <c r="BI564" s="10"/>
      <c r="BJ564" s="28"/>
      <c r="BK564" s="30"/>
      <c r="BL564" s="31"/>
      <c r="BM564" s="28"/>
      <c r="BN564" s="28"/>
      <c r="BO564" s="30"/>
      <c r="BP564" s="31"/>
      <c r="BQ564" s="32"/>
      <c r="BR564" s="32"/>
    </row>
    <row r="565" spans="1:70" ht="12" customHeight="1" x14ac:dyDescent="0.25">
      <c r="A565" s="10"/>
      <c r="B565" s="11"/>
      <c r="C565" s="12"/>
      <c r="D565" s="13"/>
      <c r="E565" s="13"/>
      <c r="F565" s="13"/>
      <c r="G565" s="14"/>
      <c r="H565" s="15"/>
      <c r="I565" s="27"/>
      <c r="J565" s="17"/>
      <c r="K565" s="17"/>
      <c r="L565" s="17"/>
      <c r="M565" s="17"/>
      <c r="N565" s="17"/>
      <c r="O565" s="17"/>
      <c r="P565" s="10"/>
      <c r="Q565" s="10"/>
      <c r="R565" s="10"/>
      <c r="S565" s="10"/>
      <c r="T565" s="10"/>
      <c r="U565" s="10"/>
      <c r="V565" s="10"/>
      <c r="W565" s="10"/>
      <c r="X565" s="10"/>
      <c r="Y565" s="10"/>
      <c r="Z565" s="10"/>
      <c r="AA565" s="10"/>
      <c r="AB565" s="10"/>
      <c r="AC565" s="10"/>
      <c r="AD565" s="10"/>
      <c r="AE565" s="10"/>
      <c r="AF565" s="10"/>
      <c r="AG565" s="10"/>
      <c r="AH565" s="10"/>
      <c r="AI565" s="17"/>
      <c r="AJ565" s="10"/>
      <c r="AK565" s="10"/>
      <c r="AL565" s="10"/>
      <c r="AM565" s="10"/>
      <c r="AN565" s="10"/>
      <c r="AO565" s="10"/>
      <c r="AP565" s="10"/>
      <c r="AQ565" s="10"/>
      <c r="AR565" s="10"/>
      <c r="AS565" s="10"/>
      <c r="AT565" s="10"/>
      <c r="AU565" s="10"/>
      <c r="AV565" s="10"/>
      <c r="AW565" s="17"/>
      <c r="AX565" s="24"/>
      <c r="AY565" s="26"/>
      <c r="AZ565" s="27"/>
      <c r="BA565" s="28"/>
      <c r="BB565" s="28"/>
      <c r="BC565" s="29"/>
      <c r="BD565" s="10"/>
      <c r="BE565" s="29"/>
      <c r="BF565" s="29"/>
      <c r="BG565" s="29"/>
      <c r="BH565" s="29"/>
      <c r="BI565" s="10"/>
      <c r="BJ565" s="28"/>
      <c r="BK565" s="30"/>
      <c r="BL565" s="31"/>
      <c r="BM565" s="28"/>
      <c r="BN565" s="28"/>
      <c r="BO565" s="30"/>
      <c r="BP565" s="31"/>
      <c r="BQ565" s="32"/>
      <c r="BR565" s="32"/>
    </row>
    <row r="566" spans="1:70" ht="12" customHeight="1" x14ac:dyDescent="0.25">
      <c r="A566" s="10"/>
      <c r="B566" s="11"/>
      <c r="C566" s="12"/>
      <c r="D566" s="13"/>
      <c r="E566" s="13"/>
      <c r="F566" s="13"/>
      <c r="G566" s="14"/>
      <c r="H566" s="15"/>
      <c r="I566" s="27"/>
      <c r="J566" s="17"/>
      <c r="K566" s="17"/>
      <c r="L566" s="17"/>
      <c r="M566" s="17"/>
      <c r="N566" s="17"/>
      <c r="O566" s="17"/>
      <c r="P566" s="10"/>
      <c r="Q566" s="10"/>
      <c r="R566" s="10"/>
      <c r="S566" s="10"/>
      <c r="T566" s="10"/>
      <c r="U566" s="10"/>
      <c r="V566" s="10"/>
      <c r="W566" s="10"/>
      <c r="X566" s="10"/>
      <c r="Y566" s="10"/>
      <c r="Z566" s="10"/>
      <c r="AA566" s="10"/>
      <c r="AB566" s="10"/>
      <c r="AC566" s="10"/>
      <c r="AD566" s="10"/>
      <c r="AE566" s="10"/>
      <c r="AF566" s="10"/>
      <c r="AG566" s="10"/>
      <c r="AH566" s="10"/>
      <c r="AI566" s="17"/>
      <c r="AJ566" s="10"/>
      <c r="AK566" s="10"/>
      <c r="AL566" s="10"/>
      <c r="AM566" s="10"/>
      <c r="AN566" s="10"/>
      <c r="AO566" s="10"/>
      <c r="AP566" s="10"/>
      <c r="AQ566" s="10"/>
      <c r="AR566" s="10"/>
      <c r="AS566" s="10"/>
      <c r="AT566" s="10"/>
      <c r="AU566" s="10"/>
      <c r="AV566" s="10"/>
      <c r="AW566" s="17"/>
      <c r="AX566" s="24"/>
      <c r="AY566" s="26"/>
      <c r="AZ566" s="27"/>
      <c r="BA566" s="28"/>
      <c r="BB566" s="28"/>
      <c r="BC566" s="29"/>
      <c r="BD566" s="10"/>
      <c r="BE566" s="29"/>
      <c r="BF566" s="29"/>
      <c r="BG566" s="29"/>
      <c r="BH566" s="29"/>
      <c r="BI566" s="10"/>
      <c r="BJ566" s="28"/>
      <c r="BK566" s="30"/>
      <c r="BL566" s="31"/>
      <c r="BM566" s="28"/>
      <c r="BN566" s="28"/>
      <c r="BO566" s="30"/>
      <c r="BP566" s="31"/>
      <c r="BQ566" s="32"/>
      <c r="BR566" s="32"/>
    </row>
    <row r="567" spans="1:70" ht="12" customHeight="1" x14ac:dyDescent="0.25">
      <c r="A567" s="10"/>
      <c r="B567" s="11"/>
      <c r="C567" s="12"/>
      <c r="D567" s="13"/>
      <c r="E567" s="13"/>
      <c r="F567" s="13"/>
      <c r="G567" s="14"/>
      <c r="H567" s="15"/>
      <c r="I567" s="27"/>
      <c r="J567" s="17"/>
      <c r="K567" s="17"/>
      <c r="L567" s="17"/>
      <c r="M567" s="17"/>
      <c r="N567" s="17"/>
      <c r="O567" s="17"/>
      <c r="P567" s="10"/>
      <c r="Q567" s="10"/>
      <c r="R567" s="10"/>
      <c r="S567" s="10"/>
      <c r="T567" s="10"/>
      <c r="U567" s="10"/>
      <c r="V567" s="10"/>
      <c r="W567" s="10"/>
      <c r="X567" s="10"/>
      <c r="Y567" s="10"/>
      <c r="Z567" s="10"/>
      <c r="AA567" s="10"/>
      <c r="AB567" s="10"/>
      <c r="AC567" s="10"/>
      <c r="AD567" s="10"/>
      <c r="AE567" s="10"/>
      <c r="AF567" s="10"/>
      <c r="AG567" s="10"/>
      <c r="AH567" s="10"/>
      <c r="AI567" s="17"/>
      <c r="AJ567" s="10"/>
      <c r="AK567" s="10"/>
      <c r="AL567" s="10"/>
      <c r="AM567" s="10"/>
      <c r="AN567" s="10"/>
      <c r="AO567" s="10"/>
      <c r="AP567" s="10"/>
      <c r="AQ567" s="10"/>
      <c r="AR567" s="10"/>
      <c r="AS567" s="10"/>
      <c r="AT567" s="10"/>
      <c r="AU567" s="10"/>
      <c r="AV567" s="10"/>
      <c r="AW567" s="17"/>
      <c r="AX567" s="24"/>
      <c r="AY567" s="26"/>
      <c r="AZ567" s="27"/>
      <c r="BA567" s="28"/>
      <c r="BB567" s="28"/>
      <c r="BC567" s="29"/>
      <c r="BD567" s="10"/>
      <c r="BE567" s="29"/>
      <c r="BF567" s="29"/>
      <c r="BG567" s="29"/>
      <c r="BH567" s="29"/>
      <c r="BI567" s="10"/>
      <c r="BJ567" s="28"/>
      <c r="BK567" s="30"/>
      <c r="BL567" s="31"/>
      <c r="BM567" s="28"/>
      <c r="BN567" s="28"/>
      <c r="BO567" s="30"/>
      <c r="BP567" s="31"/>
      <c r="BQ567" s="32"/>
      <c r="BR567" s="32"/>
    </row>
    <row r="568" spans="1:70" ht="12" customHeight="1" x14ac:dyDescent="0.25">
      <c r="A568" s="10"/>
      <c r="B568" s="11"/>
      <c r="C568" s="12"/>
      <c r="D568" s="13"/>
      <c r="E568" s="13"/>
      <c r="F568" s="13"/>
      <c r="G568" s="14"/>
      <c r="H568" s="15"/>
      <c r="I568" s="27"/>
      <c r="J568" s="17"/>
      <c r="K568" s="17"/>
      <c r="L568" s="17"/>
      <c r="M568" s="17"/>
      <c r="N568" s="17"/>
      <c r="O568" s="17"/>
      <c r="P568" s="10"/>
      <c r="Q568" s="10"/>
      <c r="R568" s="10"/>
      <c r="S568" s="10"/>
      <c r="T568" s="10"/>
      <c r="U568" s="10"/>
      <c r="V568" s="10"/>
      <c r="W568" s="10"/>
      <c r="X568" s="10"/>
      <c r="Y568" s="10"/>
      <c r="Z568" s="10"/>
      <c r="AA568" s="10"/>
      <c r="AB568" s="10"/>
      <c r="AC568" s="10"/>
      <c r="AD568" s="10"/>
      <c r="AE568" s="10"/>
      <c r="AF568" s="10"/>
      <c r="AG568" s="10"/>
      <c r="AH568" s="10"/>
      <c r="AI568" s="17"/>
      <c r="AJ568" s="10"/>
      <c r="AK568" s="10"/>
      <c r="AL568" s="10"/>
      <c r="AM568" s="10"/>
      <c r="AN568" s="10"/>
      <c r="AO568" s="10"/>
      <c r="AP568" s="10"/>
      <c r="AQ568" s="10"/>
      <c r="AR568" s="10"/>
      <c r="AS568" s="10"/>
      <c r="AT568" s="10"/>
      <c r="AU568" s="10"/>
      <c r="AV568" s="10"/>
      <c r="AW568" s="17"/>
      <c r="AX568" s="24"/>
      <c r="AY568" s="26"/>
      <c r="AZ568" s="27"/>
      <c r="BA568" s="28"/>
      <c r="BB568" s="28"/>
      <c r="BC568" s="29"/>
      <c r="BD568" s="10"/>
      <c r="BE568" s="29"/>
      <c r="BF568" s="29"/>
      <c r="BG568" s="29"/>
      <c r="BH568" s="29"/>
      <c r="BI568" s="10"/>
      <c r="BJ568" s="28"/>
      <c r="BK568" s="30"/>
      <c r="BL568" s="31"/>
      <c r="BM568" s="28"/>
      <c r="BN568" s="28"/>
      <c r="BO568" s="30"/>
      <c r="BP568" s="31"/>
      <c r="BQ568" s="32"/>
      <c r="BR568" s="32"/>
    </row>
    <row r="569" spans="1:70" ht="12" customHeight="1" x14ac:dyDescent="0.25">
      <c r="A569" s="10"/>
      <c r="B569" s="11"/>
      <c r="C569" s="12"/>
      <c r="D569" s="13"/>
      <c r="E569" s="13"/>
      <c r="F569" s="13"/>
      <c r="G569" s="14"/>
      <c r="H569" s="15"/>
      <c r="I569" s="27"/>
      <c r="J569" s="17"/>
      <c r="K569" s="17"/>
      <c r="L569" s="17"/>
      <c r="M569" s="17"/>
      <c r="N569" s="17"/>
      <c r="O569" s="17"/>
      <c r="P569" s="10"/>
      <c r="Q569" s="10"/>
      <c r="R569" s="10"/>
      <c r="S569" s="10"/>
      <c r="T569" s="10"/>
      <c r="U569" s="10"/>
      <c r="V569" s="10"/>
      <c r="W569" s="10"/>
      <c r="X569" s="10"/>
      <c r="Y569" s="10"/>
      <c r="Z569" s="10"/>
      <c r="AA569" s="10"/>
      <c r="AB569" s="10"/>
      <c r="AC569" s="10"/>
      <c r="AD569" s="10"/>
      <c r="AE569" s="10"/>
      <c r="AF569" s="10"/>
      <c r="AG569" s="10"/>
      <c r="AH569" s="10"/>
      <c r="AI569" s="17"/>
      <c r="AJ569" s="10"/>
      <c r="AK569" s="10"/>
      <c r="AL569" s="10"/>
      <c r="AM569" s="10"/>
      <c r="AN569" s="10"/>
      <c r="AO569" s="10"/>
      <c r="AP569" s="10"/>
      <c r="AQ569" s="10"/>
      <c r="AR569" s="10"/>
      <c r="AS569" s="10"/>
      <c r="AT569" s="10"/>
      <c r="AU569" s="10"/>
      <c r="AV569" s="10"/>
      <c r="AW569" s="17"/>
      <c r="AX569" s="24"/>
      <c r="AY569" s="26"/>
      <c r="AZ569" s="27"/>
      <c r="BA569" s="28"/>
      <c r="BB569" s="28"/>
      <c r="BC569" s="29"/>
      <c r="BD569" s="10"/>
      <c r="BE569" s="29"/>
      <c r="BF569" s="29"/>
      <c r="BG569" s="29"/>
      <c r="BH569" s="29"/>
      <c r="BI569" s="10"/>
      <c r="BJ569" s="28"/>
      <c r="BK569" s="30"/>
      <c r="BL569" s="31"/>
      <c r="BM569" s="28"/>
      <c r="BN569" s="28"/>
      <c r="BO569" s="30"/>
      <c r="BP569" s="31"/>
      <c r="BQ569" s="32"/>
      <c r="BR569" s="32"/>
    </row>
    <row r="570" spans="1:70" ht="12" customHeight="1" x14ac:dyDescent="0.25">
      <c r="A570" s="10"/>
      <c r="B570" s="11"/>
      <c r="C570" s="12"/>
      <c r="D570" s="13"/>
      <c r="E570" s="13"/>
      <c r="F570" s="13"/>
      <c r="G570" s="14"/>
      <c r="H570" s="15"/>
      <c r="I570" s="27"/>
      <c r="J570" s="17"/>
      <c r="K570" s="17"/>
      <c r="L570" s="17"/>
      <c r="M570" s="17"/>
      <c r="N570" s="17"/>
      <c r="O570" s="17"/>
      <c r="P570" s="10"/>
      <c r="Q570" s="10"/>
      <c r="R570" s="10"/>
      <c r="S570" s="10"/>
      <c r="T570" s="10"/>
      <c r="U570" s="10"/>
      <c r="V570" s="10"/>
      <c r="W570" s="10"/>
      <c r="X570" s="10"/>
      <c r="Y570" s="10"/>
      <c r="Z570" s="10"/>
      <c r="AA570" s="10"/>
      <c r="AB570" s="10"/>
      <c r="AC570" s="10"/>
      <c r="AD570" s="10"/>
      <c r="AE570" s="10"/>
      <c r="AF570" s="10"/>
      <c r="AG570" s="10"/>
      <c r="AH570" s="10"/>
      <c r="AI570" s="17"/>
      <c r="AJ570" s="10"/>
      <c r="AK570" s="10"/>
      <c r="AL570" s="10"/>
      <c r="AM570" s="10"/>
      <c r="AN570" s="10"/>
      <c r="AO570" s="10"/>
      <c r="AP570" s="10"/>
      <c r="AQ570" s="10"/>
      <c r="AR570" s="10"/>
      <c r="AS570" s="10"/>
      <c r="AT570" s="10"/>
      <c r="AU570" s="10"/>
      <c r="AV570" s="10"/>
      <c r="AW570" s="17"/>
      <c r="AX570" s="24"/>
      <c r="AY570" s="26"/>
      <c r="AZ570" s="27"/>
      <c r="BA570" s="28"/>
      <c r="BB570" s="28"/>
      <c r="BC570" s="29"/>
      <c r="BD570" s="10"/>
      <c r="BE570" s="29"/>
      <c r="BF570" s="29"/>
      <c r="BG570" s="29"/>
      <c r="BH570" s="29"/>
      <c r="BI570" s="10"/>
      <c r="BJ570" s="28"/>
      <c r="BK570" s="30"/>
      <c r="BL570" s="31"/>
      <c r="BM570" s="28"/>
      <c r="BN570" s="28"/>
      <c r="BO570" s="30"/>
      <c r="BP570" s="31"/>
      <c r="BQ570" s="32"/>
      <c r="BR570" s="32"/>
    </row>
    <row r="571" spans="1:70" ht="12" customHeight="1" x14ac:dyDescent="0.25">
      <c r="A571" s="10"/>
      <c r="B571" s="11"/>
      <c r="C571" s="12"/>
      <c r="D571" s="13"/>
      <c r="E571" s="13"/>
      <c r="F571" s="13"/>
      <c r="G571" s="14"/>
      <c r="H571" s="15"/>
      <c r="I571" s="27"/>
      <c r="J571" s="17"/>
      <c r="K571" s="17"/>
      <c r="L571" s="17"/>
      <c r="M571" s="17"/>
      <c r="N571" s="17"/>
      <c r="O571" s="17"/>
      <c r="P571" s="10"/>
      <c r="Q571" s="10"/>
      <c r="R571" s="10"/>
      <c r="S571" s="10"/>
      <c r="T571" s="10"/>
      <c r="U571" s="10"/>
      <c r="V571" s="10"/>
      <c r="W571" s="10"/>
      <c r="X571" s="10"/>
      <c r="Y571" s="10"/>
      <c r="Z571" s="10"/>
      <c r="AA571" s="10"/>
      <c r="AB571" s="10"/>
      <c r="AC571" s="10"/>
      <c r="AD571" s="10"/>
      <c r="AE571" s="10"/>
      <c r="AF571" s="10"/>
      <c r="AG571" s="10"/>
      <c r="AH571" s="10"/>
      <c r="AI571" s="17"/>
      <c r="AJ571" s="10"/>
      <c r="AK571" s="10"/>
      <c r="AL571" s="10"/>
      <c r="AM571" s="10"/>
      <c r="AN571" s="10"/>
      <c r="AO571" s="10"/>
      <c r="AP571" s="10"/>
      <c r="AQ571" s="10"/>
      <c r="AR571" s="10"/>
      <c r="AS571" s="10"/>
      <c r="AT571" s="10"/>
      <c r="AU571" s="10"/>
      <c r="AV571" s="10"/>
      <c r="AW571" s="17"/>
      <c r="AX571" s="24"/>
      <c r="AY571" s="26"/>
      <c r="AZ571" s="27"/>
      <c r="BA571" s="28"/>
      <c r="BB571" s="28"/>
      <c r="BC571" s="29"/>
      <c r="BD571" s="10"/>
      <c r="BE571" s="29"/>
      <c r="BF571" s="29"/>
      <c r="BG571" s="29"/>
      <c r="BH571" s="29"/>
      <c r="BI571" s="10"/>
      <c r="BJ571" s="28"/>
      <c r="BK571" s="30"/>
      <c r="BL571" s="31"/>
      <c r="BM571" s="28"/>
      <c r="BN571" s="28"/>
      <c r="BO571" s="30"/>
      <c r="BP571" s="31"/>
      <c r="BQ571" s="32"/>
      <c r="BR571" s="32"/>
    </row>
    <row r="572" spans="1:70" ht="12" customHeight="1" x14ac:dyDescent="0.25">
      <c r="A572" s="10"/>
      <c r="B572" s="11"/>
      <c r="C572" s="12"/>
      <c r="D572" s="13"/>
      <c r="E572" s="13"/>
      <c r="F572" s="13"/>
      <c r="G572" s="14"/>
      <c r="H572" s="15"/>
      <c r="I572" s="27"/>
      <c r="J572" s="17"/>
      <c r="K572" s="17"/>
      <c r="L572" s="17"/>
      <c r="M572" s="17"/>
      <c r="N572" s="17"/>
      <c r="O572" s="17"/>
      <c r="P572" s="10"/>
      <c r="Q572" s="10"/>
      <c r="R572" s="10"/>
      <c r="S572" s="10"/>
      <c r="T572" s="10"/>
      <c r="U572" s="10"/>
      <c r="V572" s="10"/>
      <c r="W572" s="10"/>
      <c r="X572" s="10"/>
      <c r="Y572" s="10"/>
      <c r="Z572" s="10"/>
      <c r="AA572" s="10"/>
      <c r="AB572" s="10"/>
      <c r="AC572" s="10"/>
      <c r="AD572" s="10"/>
      <c r="AE572" s="10"/>
      <c r="AF572" s="10"/>
      <c r="AG572" s="10"/>
      <c r="AH572" s="10"/>
      <c r="AI572" s="17"/>
      <c r="AJ572" s="10"/>
      <c r="AK572" s="10"/>
      <c r="AL572" s="10"/>
      <c r="AM572" s="10"/>
      <c r="AN572" s="10"/>
      <c r="AO572" s="10"/>
      <c r="AP572" s="10"/>
      <c r="AQ572" s="10"/>
      <c r="AR572" s="10"/>
      <c r="AS572" s="10"/>
      <c r="AT572" s="10"/>
      <c r="AU572" s="10"/>
      <c r="AV572" s="10"/>
      <c r="AW572" s="17"/>
      <c r="AX572" s="24"/>
      <c r="AY572" s="26"/>
      <c r="AZ572" s="27"/>
      <c r="BA572" s="28"/>
      <c r="BB572" s="28"/>
      <c r="BC572" s="29"/>
      <c r="BD572" s="10"/>
      <c r="BE572" s="29"/>
      <c r="BF572" s="29"/>
      <c r="BG572" s="29"/>
      <c r="BH572" s="29"/>
      <c r="BI572" s="10"/>
      <c r="BJ572" s="28"/>
      <c r="BK572" s="30"/>
      <c r="BL572" s="31"/>
      <c r="BM572" s="28"/>
      <c r="BN572" s="28"/>
      <c r="BO572" s="30"/>
      <c r="BP572" s="31"/>
      <c r="BQ572" s="32"/>
      <c r="BR572" s="32"/>
    </row>
    <row r="573" spans="1:70" ht="12" customHeight="1" x14ac:dyDescent="0.25">
      <c r="A573" s="10"/>
      <c r="B573" s="11"/>
      <c r="C573" s="12"/>
      <c r="D573" s="13"/>
      <c r="E573" s="13"/>
      <c r="F573" s="13"/>
      <c r="G573" s="14"/>
      <c r="H573" s="15"/>
      <c r="I573" s="27"/>
      <c r="J573" s="17"/>
      <c r="K573" s="17"/>
      <c r="L573" s="17"/>
      <c r="M573" s="17"/>
      <c r="N573" s="17"/>
      <c r="O573" s="17"/>
      <c r="P573" s="10"/>
      <c r="Q573" s="10"/>
      <c r="R573" s="10"/>
      <c r="S573" s="10"/>
      <c r="T573" s="10"/>
      <c r="U573" s="10"/>
      <c r="V573" s="10"/>
      <c r="W573" s="10"/>
      <c r="X573" s="10"/>
      <c r="Y573" s="10"/>
      <c r="Z573" s="10"/>
      <c r="AA573" s="10"/>
      <c r="AB573" s="10"/>
      <c r="AC573" s="10"/>
      <c r="AD573" s="10"/>
      <c r="AE573" s="10"/>
      <c r="AF573" s="10"/>
      <c r="AG573" s="10"/>
      <c r="AH573" s="10"/>
      <c r="AI573" s="17"/>
      <c r="AJ573" s="10"/>
      <c r="AK573" s="10"/>
      <c r="AL573" s="10"/>
      <c r="AM573" s="10"/>
      <c r="AN573" s="10"/>
      <c r="AO573" s="10"/>
      <c r="AP573" s="10"/>
      <c r="AQ573" s="10"/>
      <c r="AR573" s="10"/>
      <c r="AS573" s="10"/>
      <c r="AT573" s="10"/>
      <c r="AU573" s="10"/>
      <c r="AV573" s="10"/>
      <c r="AW573" s="17"/>
      <c r="AX573" s="24"/>
      <c r="AY573" s="26"/>
      <c r="AZ573" s="27"/>
      <c r="BA573" s="28"/>
      <c r="BB573" s="28"/>
      <c r="BC573" s="29"/>
      <c r="BD573" s="10"/>
      <c r="BE573" s="29"/>
      <c r="BF573" s="29"/>
      <c r="BG573" s="29"/>
      <c r="BH573" s="29"/>
      <c r="BI573" s="10"/>
      <c r="BJ573" s="28"/>
      <c r="BK573" s="30"/>
      <c r="BL573" s="31"/>
      <c r="BM573" s="28"/>
      <c r="BN573" s="28"/>
      <c r="BO573" s="30"/>
      <c r="BP573" s="31"/>
      <c r="BQ573" s="32"/>
      <c r="BR573" s="32"/>
    </row>
    <row r="574" spans="1:70" ht="12" customHeight="1" x14ac:dyDescent="0.25">
      <c r="A574" s="10"/>
      <c r="B574" s="11"/>
      <c r="C574" s="12"/>
      <c r="D574" s="13"/>
      <c r="E574" s="13"/>
      <c r="F574" s="13"/>
      <c r="G574" s="14"/>
      <c r="H574" s="15"/>
      <c r="I574" s="27"/>
      <c r="J574" s="17"/>
      <c r="K574" s="17"/>
      <c r="L574" s="17"/>
      <c r="M574" s="17"/>
      <c r="N574" s="17"/>
      <c r="O574" s="17"/>
      <c r="P574" s="10"/>
      <c r="Q574" s="10"/>
      <c r="R574" s="10"/>
      <c r="S574" s="10"/>
      <c r="T574" s="10"/>
      <c r="U574" s="10"/>
      <c r="V574" s="10"/>
      <c r="W574" s="10"/>
      <c r="X574" s="10"/>
      <c r="Y574" s="10"/>
      <c r="Z574" s="10"/>
      <c r="AA574" s="10"/>
      <c r="AB574" s="10"/>
      <c r="AC574" s="10"/>
      <c r="AD574" s="10"/>
      <c r="AE574" s="10"/>
      <c r="AF574" s="10"/>
      <c r="AG574" s="10"/>
      <c r="AH574" s="10"/>
      <c r="AI574" s="17"/>
      <c r="AJ574" s="10"/>
      <c r="AK574" s="10"/>
      <c r="AL574" s="10"/>
      <c r="AM574" s="10"/>
      <c r="AN574" s="10"/>
      <c r="AO574" s="10"/>
      <c r="AP574" s="10"/>
      <c r="AQ574" s="10"/>
      <c r="AR574" s="10"/>
      <c r="AS574" s="10"/>
      <c r="AT574" s="10"/>
      <c r="AU574" s="10"/>
      <c r="AV574" s="10"/>
      <c r="AW574" s="17"/>
      <c r="AX574" s="24"/>
      <c r="AY574" s="26"/>
      <c r="AZ574" s="27"/>
      <c r="BA574" s="28"/>
      <c r="BB574" s="28"/>
      <c r="BC574" s="29"/>
      <c r="BD574" s="10"/>
      <c r="BE574" s="29"/>
      <c r="BF574" s="29"/>
      <c r="BG574" s="29"/>
      <c r="BH574" s="29"/>
      <c r="BI574" s="10"/>
      <c r="BJ574" s="28"/>
      <c r="BK574" s="30"/>
      <c r="BL574" s="31"/>
      <c r="BM574" s="28"/>
      <c r="BN574" s="28"/>
      <c r="BO574" s="30"/>
      <c r="BP574" s="31"/>
      <c r="BQ574" s="32"/>
      <c r="BR574" s="32"/>
    </row>
    <row r="575" spans="1:70" ht="12" customHeight="1" x14ac:dyDescent="0.25">
      <c r="A575" s="10"/>
      <c r="B575" s="11"/>
      <c r="C575" s="12"/>
      <c r="D575" s="13"/>
      <c r="E575" s="13"/>
      <c r="F575" s="13"/>
      <c r="G575" s="14"/>
      <c r="H575" s="15"/>
      <c r="I575" s="27"/>
      <c r="J575" s="17"/>
      <c r="K575" s="17"/>
      <c r="L575" s="17"/>
      <c r="M575" s="17"/>
      <c r="N575" s="17"/>
      <c r="O575" s="17"/>
      <c r="P575" s="10"/>
      <c r="Q575" s="10"/>
      <c r="R575" s="10"/>
      <c r="S575" s="10"/>
      <c r="T575" s="10"/>
      <c r="U575" s="10"/>
      <c r="V575" s="10"/>
      <c r="W575" s="10"/>
      <c r="X575" s="10"/>
      <c r="Y575" s="10"/>
      <c r="Z575" s="10"/>
      <c r="AA575" s="10"/>
      <c r="AB575" s="10"/>
      <c r="AC575" s="10"/>
      <c r="AD575" s="10"/>
      <c r="AE575" s="10"/>
      <c r="AF575" s="10"/>
      <c r="AG575" s="10"/>
      <c r="AH575" s="10"/>
      <c r="AI575" s="17"/>
      <c r="AJ575" s="10"/>
      <c r="AK575" s="10"/>
      <c r="AL575" s="10"/>
      <c r="AM575" s="10"/>
      <c r="AN575" s="10"/>
      <c r="AO575" s="10"/>
      <c r="AP575" s="10"/>
      <c r="AQ575" s="10"/>
      <c r="AR575" s="10"/>
      <c r="AS575" s="10"/>
      <c r="AT575" s="10"/>
      <c r="AU575" s="10"/>
      <c r="AV575" s="10"/>
      <c r="AW575" s="17"/>
      <c r="AX575" s="24"/>
      <c r="AY575" s="26"/>
      <c r="AZ575" s="27"/>
      <c r="BA575" s="28"/>
      <c r="BB575" s="28"/>
      <c r="BC575" s="29"/>
      <c r="BD575" s="10"/>
      <c r="BE575" s="29"/>
      <c r="BF575" s="29"/>
      <c r="BG575" s="29"/>
      <c r="BH575" s="29"/>
      <c r="BI575" s="10"/>
      <c r="BJ575" s="28"/>
      <c r="BK575" s="30"/>
      <c r="BL575" s="31"/>
      <c r="BM575" s="28"/>
      <c r="BN575" s="28"/>
      <c r="BO575" s="30"/>
      <c r="BP575" s="31"/>
      <c r="BQ575" s="32"/>
      <c r="BR575" s="32"/>
    </row>
    <row r="576" spans="1:70" ht="12" customHeight="1" x14ac:dyDescent="0.25">
      <c r="A576" s="10"/>
      <c r="B576" s="11"/>
      <c r="C576" s="12"/>
      <c r="D576" s="13"/>
      <c r="E576" s="13"/>
      <c r="F576" s="13"/>
      <c r="G576" s="14"/>
      <c r="H576" s="15"/>
      <c r="I576" s="27"/>
      <c r="J576" s="17"/>
      <c r="K576" s="17"/>
      <c r="L576" s="17"/>
      <c r="M576" s="17"/>
      <c r="N576" s="17"/>
      <c r="O576" s="17"/>
      <c r="P576" s="10"/>
      <c r="Q576" s="10"/>
      <c r="R576" s="10"/>
      <c r="S576" s="10"/>
      <c r="T576" s="10"/>
      <c r="U576" s="10"/>
      <c r="V576" s="10"/>
      <c r="W576" s="10"/>
      <c r="X576" s="10"/>
      <c r="Y576" s="10"/>
      <c r="Z576" s="10"/>
      <c r="AA576" s="10"/>
      <c r="AB576" s="10"/>
      <c r="AC576" s="10"/>
      <c r="AD576" s="10"/>
      <c r="AE576" s="10"/>
      <c r="AF576" s="10"/>
      <c r="AG576" s="10"/>
      <c r="AH576" s="10"/>
      <c r="AI576" s="17"/>
      <c r="AJ576" s="10"/>
      <c r="AK576" s="10"/>
      <c r="AL576" s="10"/>
      <c r="AM576" s="10"/>
      <c r="AN576" s="10"/>
      <c r="AO576" s="10"/>
      <c r="AP576" s="10"/>
      <c r="AQ576" s="10"/>
      <c r="AR576" s="10"/>
      <c r="AS576" s="10"/>
      <c r="AT576" s="10"/>
      <c r="AU576" s="10"/>
      <c r="AV576" s="10"/>
      <c r="AW576" s="17"/>
      <c r="AX576" s="24"/>
      <c r="AY576" s="26"/>
      <c r="AZ576" s="27"/>
      <c r="BA576" s="28"/>
      <c r="BB576" s="28"/>
      <c r="BC576" s="29"/>
      <c r="BD576" s="10"/>
      <c r="BE576" s="29"/>
      <c r="BF576" s="29"/>
      <c r="BG576" s="29"/>
      <c r="BH576" s="29"/>
      <c r="BI576" s="10"/>
      <c r="BJ576" s="28"/>
      <c r="BK576" s="30"/>
      <c r="BL576" s="31"/>
      <c r="BM576" s="28"/>
      <c r="BN576" s="28"/>
      <c r="BO576" s="30"/>
      <c r="BP576" s="31"/>
      <c r="BQ576" s="32"/>
      <c r="BR576" s="32"/>
    </row>
    <row r="577" spans="1:70" ht="12" customHeight="1" x14ac:dyDescent="0.25">
      <c r="A577" s="10"/>
      <c r="B577" s="11"/>
      <c r="C577" s="12"/>
      <c r="D577" s="13"/>
      <c r="E577" s="13"/>
      <c r="F577" s="13"/>
      <c r="G577" s="14"/>
      <c r="H577" s="15"/>
      <c r="I577" s="27"/>
      <c r="J577" s="17"/>
      <c r="K577" s="17"/>
      <c r="L577" s="17"/>
      <c r="M577" s="17"/>
      <c r="N577" s="17"/>
      <c r="O577" s="17"/>
      <c r="P577" s="10"/>
      <c r="Q577" s="10"/>
      <c r="R577" s="10"/>
      <c r="S577" s="10"/>
      <c r="T577" s="10"/>
      <c r="U577" s="10"/>
      <c r="V577" s="10"/>
      <c r="W577" s="10"/>
      <c r="X577" s="10"/>
      <c r="Y577" s="10"/>
      <c r="Z577" s="10"/>
      <c r="AA577" s="10"/>
      <c r="AB577" s="10"/>
      <c r="AC577" s="10"/>
      <c r="AD577" s="10"/>
      <c r="AE577" s="10"/>
      <c r="AF577" s="10"/>
      <c r="AG577" s="10"/>
      <c r="AH577" s="10"/>
      <c r="AI577" s="17"/>
      <c r="AJ577" s="10"/>
      <c r="AK577" s="10"/>
      <c r="AL577" s="10"/>
      <c r="AM577" s="10"/>
      <c r="AN577" s="10"/>
      <c r="AO577" s="10"/>
      <c r="AP577" s="10"/>
      <c r="AQ577" s="10"/>
      <c r="AR577" s="10"/>
      <c r="AS577" s="10"/>
      <c r="AT577" s="10"/>
      <c r="AU577" s="10"/>
      <c r="AV577" s="10"/>
      <c r="AW577" s="17"/>
      <c r="AX577" s="24"/>
      <c r="AY577" s="26"/>
      <c r="AZ577" s="27"/>
      <c r="BA577" s="28"/>
      <c r="BB577" s="28"/>
      <c r="BC577" s="29"/>
      <c r="BD577" s="10"/>
      <c r="BE577" s="29"/>
      <c r="BF577" s="29"/>
      <c r="BG577" s="29"/>
      <c r="BH577" s="29"/>
      <c r="BI577" s="10"/>
      <c r="BJ577" s="28"/>
      <c r="BK577" s="30"/>
      <c r="BL577" s="31"/>
      <c r="BM577" s="28"/>
      <c r="BN577" s="28"/>
      <c r="BO577" s="30"/>
      <c r="BP577" s="31"/>
      <c r="BQ577" s="32"/>
      <c r="BR577" s="32"/>
    </row>
    <row r="578" spans="1:70" ht="12" customHeight="1" x14ac:dyDescent="0.25">
      <c r="A578" s="10"/>
      <c r="B578" s="11"/>
      <c r="C578" s="12"/>
      <c r="D578" s="13"/>
      <c r="E578" s="13"/>
      <c r="F578" s="13"/>
      <c r="G578" s="14"/>
      <c r="H578" s="15"/>
      <c r="I578" s="27"/>
      <c r="J578" s="17"/>
      <c r="K578" s="17"/>
      <c r="L578" s="17"/>
      <c r="M578" s="17"/>
      <c r="N578" s="17"/>
      <c r="O578" s="17"/>
      <c r="P578" s="10"/>
      <c r="Q578" s="10"/>
      <c r="R578" s="10"/>
      <c r="S578" s="10"/>
      <c r="T578" s="10"/>
      <c r="U578" s="10"/>
      <c r="V578" s="10"/>
      <c r="W578" s="10"/>
      <c r="X578" s="10"/>
      <c r="Y578" s="10"/>
      <c r="Z578" s="10"/>
      <c r="AA578" s="10"/>
      <c r="AB578" s="10"/>
      <c r="AC578" s="10"/>
      <c r="AD578" s="10"/>
      <c r="AE578" s="10"/>
      <c r="AF578" s="10"/>
      <c r="AG578" s="10"/>
      <c r="AH578" s="10"/>
      <c r="AI578" s="17"/>
      <c r="AJ578" s="10"/>
      <c r="AK578" s="10"/>
      <c r="AL578" s="10"/>
      <c r="AM578" s="10"/>
      <c r="AN578" s="10"/>
      <c r="AO578" s="10"/>
      <c r="AP578" s="10"/>
      <c r="AQ578" s="10"/>
      <c r="AR578" s="10"/>
      <c r="AS578" s="10"/>
      <c r="AT578" s="10"/>
      <c r="AU578" s="10"/>
      <c r="AV578" s="10"/>
      <c r="AW578" s="17"/>
      <c r="AX578" s="24"/>
      <c r="AY578" s="26"/>
      <c r="AZ578" s="27"/>
      <c r="BA578" s="28"/>
      <c r="BB578" s="28"/>
      <c r="BC578" s="29"/>
      <c r="BD578" s="10"/>
      <c r="BE578" s="29"/>
      <c r="BF578" s="29"/>
      <c r="BG578" s="29"/>
      <c r="BH578" s="29"/>
      <c r="BI578" s="10"/>
      <c r="BJ578" s="28"/>
      <c r="BK578" s="30"/>
      <c r="BL578" s="31"/>
      <c r="BM578" s="28"/>
      <c r="BN578" s="28"/>
      <c r="BO578" s="30"/>
      <c r="BP578" s="31"/>
      <c r="BQ578" s="32"/>
      <c r="BR578" s="32"/>
    </row>
    <row r="579" spans="1:70" ht="12" customHeight="1" x14ac:dyDescent="0.25">
      <c r="A579" s="10"/>
      <c r="B579" s="11"/>
      <c r="C579" s="12"/>
      <c r="D579" s="13"/>
      <c r="E579" s="13"/>
      <c r="F579" s="13"/>
      <c r="G579" s="14"/>
      <c r="H579" s="15"/>
      <c r="I579" s="27"/>
      <c r="J579" s="17"/>
      <c r="K579" s="17"/>
      <c r="L579" s="17"/>
      <c r="M579" s="17"/>
      <c r="N579" s="17"/>
      <c r="O579" s="17"/>
      <c r="P579" s="10"/>
      <c r="Q579" s="10"/>
      <c r="R579" s="10"/>
      <c r="S579" s="10"/>
      <c r="T579" s="10"/>
      <c r="U579" s="10"/>
      <c r="V579" s="10"/>
      <c r="W579" s="10"/>
      <c r="X579" s="10"/>
      <c r="Y579" s="10"/>
      <c r="Z579" s="10"/>
      <c r="AA579" s="10"/>
      <c r="AB579" s="10"/>
      <c r="AC579" s="10"/>
      <c r="AD579" s="10"/>
      <c r="AE579" s="10"/>
      <c r="AF579" s="10"/>
      <c r="AG579" s="10"/>
      <c r="AH579" s="10"/>
      <c r="AI579" s="17"/>
      <c r="AJ579" s="10"/>
      <c r="AK579" s="10"/>
      <c r="AL579" s="10"/>
      <c r="AM579" s="10"/>
      <c r="AN579" s="10"/>
      <c r="AO579" s="10"/>
      <c r="AP579" s="10"/>
      <c r="AQ579" s="10"/>
      <c r="AR579" s="10"/>
      <c r="AS579" s="10"/>
      <c r="AT579" s="10"/>
      <c r="AU579" s="10"/>
      <c r="AV579" s="10"/>
      <c r="AW579" s="17"/>
      <c r="AX579" s="24"/>
      <c r="AY579" s="26"/>
      <c r="AZ579" s="27"/>
      <c r="BA579" s="28"/>
      <c r="BB579" s="28"/>
      <c r="BC579" s="29"/>
      <c r="BD579" s="10"/>
      <c r="BE579" s="29"/>
      <c r="BF579" s="29"/>
      <c r="BG579" s="29"/>
      <c r="BH579" s="29"/>
      <c r="BI579" s="10"/>
      <c r="BJ579" s="28"/>
      <c r="BK579" s="30"/>
      <c r="BL579" s="31"/>
      <c r="BM579" s="28"/>
      <c r="BN579" s="28"/>
      <c r="BO579" s="30"/>
      <c r="BP579" s="31"/>
      <c r="BQ579" s="32"/>
      <c r="BR579" s="32"/>
    </row>
    <row r="580" spans="1:70" ht="12" customHeight="1" x14ac:dyDescent="0.25">
      <c r="A580" s="10"/>
      <c r="B580" s="11"/>
      <c r="C580" s="12"/>
      <c r="D580" s="13"/>
      <c r="E580" s="13"/>
      <c r="F580" s="13"/>
      <c r="G580" s="14"/>
      <c r="H580" s="15"/>
      <c r="I580" s="27"/>
      <c r="J580" s="17"/>
      <c r="K580" s="17"/>
      <c r="L580" s="17"/>
      <c r="M580" s="17"/>
      <c r="N580" s="17"/>
      <c r="O580" s="17"/>
      <c r="P580" s="10"/>
      <c r="Q580" s="10"/>
      <c r="R580" s="10"/>
      <c r="S580" s="10"/>
      <c r="T580" s="10"/>
      <c r="U580" s="10"/>
      <c r="V580" s="10"/>
      <c r="W580" s="10"/>
      <c r="X580" s="10"/>
      <c r="Y580" s="10"/>
      <c r="Z580" s="10"/>
      <c r="AA580" s="10"/>
      <c r="AB580" s="10"/>
      <c r="AC580" s="10"/>
      <c r="AD580" s="10"/>
      <c r="AE580" s="10"/>
      <c r="AF580" s="10"/>
      <c r="AG580" s="10"/>
      <c r="AH580" s="10"/>
      <c r="AI580" s="17"/>
      <c r="AJ580" s="10"/>
      <c r="AK580" s="10"/>
      <c r="AL580" s="10"/>
      <c r="AM580" s="10"/>
      <c r="AN580" s="10"/>
      <c r="AO580" s="10"/>
      <c r="AP580" s="10"/>
      <c r="AQ580" s="10"/>
      <c r="AR580" s="10"/>
      <c r="AS580" s="10"/>
      <c r="AT580" s="10"/>
      <c r="AU580" s="10"/>
      <c r="AV580" s="10"/>
      <c r="AW580" s="17"/>
      <c r="AX580" s="24"/>
      <c r="AY580" s="26"/>
      <c r="AZ580" s="27"/>
      <c r="BA580" s="28"/>
      <c r="BB580" s="28"/>
      <c r="BC580" s="29"/>
      <c r="BD580" s="10"/>
      <c r="BE580" s="29"/>
      <c r="BF580" s="29"/>
      <c r="BG580" s="29"/>
      <c r="BH580" s="29"/>
      <c r="BI580" s="10"/>
      <c r="BJ580" s="28"/>
      <c r="BK580" s="30"/>
      <c r="BL580" s="31"/>
      <c r="BM580" s="28"/>
      <c r="BN580" s="28"/>
      <c r="BO580" s="30"/>
      <c r="BP580" s="31"/>
      <c r="BQ580" s="32"/>
      <c r="BR580" s="32"/>
    </row>
    <row r="581" spans="1:70" ht="12" customHeight="1" x14ac:dyDescent="0.25">
      <c r="A581" s="10"/>
      <c r="B581" s="11"/>
      <c r="C581" s="12"/>
      <c r="D581" s="13"/>
      <c r="E581" s="13"/>
      <c r="F581" s="13"/>
      <c r="G581" s="14"/>
      <c r="H581" s="15"/>
      <c r="I581" s="27"/>
      <c r="J581" s="17"/>
      <c r="K581" s="17"/>
      <c r="L581" s="17"/>
      <c r="M581" s="17"/>
      <c r="N581" s="17"/>
      <c r="O581" s="17"/>
      <c r="P581" s="10"/>
      <c r="Q581" s="10"/>
      <c r="R581" s="10"/>
      <c r="S581" s="10"/>
      <c r="T581" s="10"/>
      <c r="U581" s="10"/>
      <c r="V581" s="10"/>
      <c r="W581" s="10"/>
      <c r="X581" s="10"/>
      <c r="Y581" s="10"/>
      <c r="Z581" s="10"/>
      <c r="AA581" s="10"/>
      <c r="AB581" s="10"/>
      <c r="AC581" s="10"/>
      <c r="AD581" s="10"/>
      <c r="AE581" s="10"/>
      <c r="AF581" s="10"/>
      <c r="AG581" s="10"/>
      <c r="AH581" s="10"/>
      <c r="AI581" s="17"/>
      <c r="AJ581" s="10"/>
      <c r="AK581" s="10"/>
      <c r="AL581" s="10"/>
      <c r="AM581" s="10"/>
      <c r="AN581" s="10"/>
      <c r="AO581" s="10"/>
      <c r="AP581" s="10"/>
      <c r="AQ581" s="10"/>
      <c r="AR581" s="10"/>
      <c r="AS581" s="10"/>
      <c r="AT581" s="10"/>
      <c r="AU581" s="10"/>
      <c r="AV581" s="10"/>
      <c r="AW581" s="17"/>
      <c r="AX581" s="24"/>
      <c r="AY581" s="26"/>
      <c r="AZ581" s="27"/>
      <c r="BA581" s="28"/>
      <c r="BB581" s="28"/>
      <c r="BC581" s="29"/>
      <c r="BD581" s="10"/>
      <c r="BE581" s="29"/>
      <c r="BF581" s="29"/>
      <c r="BG581" s="29"/>
      <c r="BH581" s="29"/>
      <c r="BI581" s="10"/>
      <c r="BJ581" s="28"/>
      <c r="BK581" s="30"/>
      <c r="BL581" s="31"/>
      <c r="BM581" s="28"/>
      <c r="BN581" s="28"/>
      <c r="BO581" s="30"/>
      <c r="BP581" s="31"/>
      <c r="BQ581" s="32"/>
      <c r="BR581" s="32"/>
    </row>
    <row r="582" spans="1:70" ht="12" customHeight="1" x14ac:dyDescent="0.25">
      <c r="A582" s="10"/>
      <c r="B582" s="11"/>
      <c r="C582" s="12"/>
      <c r="D582" s="13"/>
      <c r="E582" s="13"/>
      <c r="F582" s="13"/>
      <c r="G582" s="14"/>
      <c r="H582" s="15"/>
      <c r="I582" s="27"/>
      <c r="J582" s="17"/>
      <c r="K582" s="17"/>
      <c r="L582" s="17"/>
      <c r="M582" s="17"/>
      <c r="N582" s="17"/>
      <c r="O582" s="17"/>
      <c r="P582" s="10"/>
      <c r="Q582" s="10"/>
      <c r="R582" s="10"/>
      <c r="S582" s="10"/>
      <c r="T582" s="10"/>
      <c r="U582" s="10"/>
      <c r="V582" s="10"/>
      <c r="W582" s="10"/>
      <c r="X582" s="10"/>
      <c r="Y582" s="10"/>
      <c r="Z582" s="10"/>
      <c r="AA582" s="10"/>
      <c r="AB582" s="10"/>
      <c r="AC582" s="10"/>
      <c r="AD582" s="10"/>
      <c r="AE582" s="10"/>
      <c r="AF582" s="10"/>
      <c r="AG582" s="10"/>
      <c r="AH582" s="10"/>
      <c r="AI582" s="17"/>
      <c r="AJ582" s="10"/>
      <c r="AK582" s="10"/>
      <c r="AL582" s="10"/>
      <c r="AM582" s="10"/>
      <c r="AN582" s="10"/>
      <c r="AO582" s="10"/>
      <c r="AP582" s="10"/>
      <c r="AQ582" s="10"/>
      <c r="AR582" s="10"/>
      <c r="AS582" s="10"/>
      <c r="AT582" s="10"/>
      <c r="AU582" s="10"/>
      <c r="AV582" s="10"/>
      <c r="AW582" s="17"/>
      <c r="AX582" s="24"/>
      <c r="AY582" s="26"/>
      <c r="AZ582" s="27"/>
      <c r="BA582" s="28"/>
      <c r="BB582" s="28"/>
      <c r="BC582" s="29"/>
      <c r="BD582" s="10"/>
      <c r="BE582" s="29"/>
      <c r="BF582" s="29"/>
      <c r="BG582" s="29"/>
      <c r="BH582" s="29"/>
      <c r="BI582" s="10"/>
      <c r="BJ582" s="28"/>
      <c r="BK582" s="30"/>
      <c r="BL582" s="31"/>
      <c r="BM582" s="28"/>
      <c r="BN582" s="28"/>
      <c r="BO582" s="30"/>
      <c r="BP582" s="31"/>
      <c r="BQ582" s="32"/>
      <c r="BR582" s="32"/>
    </row>
    <row r="583" spans="1:70" ht="12" customHeight="1" x14ac:dyDescent="0.25">
      <c r="A583" s="10"/>
      <c r="B583" s="11"/>
      <c r="C583" s="12"/>
      <c r="D583" s="13"/>
      <c r="E583" s="13"/>
      <c r="F583" s="13"/>
      <c r="G583" s="14"/>
      <c r="H583" s="15"/>
      <c r="I583" s="27"/>
      <c r="J583" s="17"/>
      <c r="K583" s="17"/>
      <c r="L583" s="17"/>
      <c r="M583" s="17"/>
      <c r="N583" s="17"/>
      <c r="O583" s="17"/>
      <c r="P583" s="10"/>
      <c r="Q583" s="10"/>
      <c r="R583" s="10"/>
      <c r="S583" s="10"/>
      <c r="T583" s="10"/>
      <c r="U583" s="10"/>
      <c r="V583" s="10"/>
      <c r="W583" s="10"/>
      <c r="X583" s="10"/>
      <c r="Y583" s="10"/>
      <c r="Z583" s="10"/>
      <c r="AA583" s="10"/>
      <c r="AB583" s="10"/>
      <c r="AC583" s="10"/>
      <c r="AD583" s="10"/>
      <c r="AE583" s="10"/>
      <c r="AF583" s="10"/>
      <c r="AG583" s="10"/>
      <c r="AH583" s="10"/>
      <c r="AI583" s="17"/>
      <c r="AJ583" s="10"/>
      <c r="AK583" s="10"/>
      <c r="AL583" s="10"/>
      <c r="AM583" s="10"/>
      <c r="AN583" s="10"/>
      <c r="AO583" s="10"/>
      <c r="AP583" s="10"/>
      <c r="AQ583" s="10"/>
      <c r="AR583" s="10"/>
      <c r="AS583" s="10"/>
      <c r="AT583" s="10"/>
      <c r="AU583" s="10"/>
      <c r="AV583" s="10"/>
      <c r="AW583" s="17"/>
      <c r="AX583" s="24"/>
      <c r="AY583" s="26"/>
      <c r="AZ583" s="27"/>
      <c r="BA583" s="28"/>
      <c r="BB583" s="28"/>
      <c r="BC583" s="29"/>
      <c r="BD583" s="10"/>
      <c r="BE583" s="29"/>
      <c r="BF583" s="29"/>
      <c r="BG583" s="29"/>
      <c r="BH583" s="29"/>
      <c r="BI583" s="10"/>
      <c r="BJ583" s="28"/>
      <c r="BK583" s="30"/>
      <c r="BL583" s="31"/>
      <c r="BM583" s="28"/>
      <c r="BN583" s="28"/>
      <c r="BO583" s="30"/>
      <c r="BP583" s="31"/>
      <c r="BQ583" s="32"/>
      <c r="BR583" s="32"/>
    </row>
    <row r="584" spans="1:70" ht="12" customHeight="1" x14ac:dyDescent="0.25">
      <c r="A584" s="10"/>
      <c r="B584" s="11"/>
      <c r="C584" s="12"/>
      <c r="D584" s="13"/>
      <c r="E584" s="13"/>
      <c r="F584" s="13"/>
      <c r="G584" s="14"/>
      <c r="H584" s="15"/>
      <c r="I584" s="27"/>
      <c r="J584" s="17"/>
      <c r="K584" s="17"/>
      <c r="L584" s="17"/>
      <c r="M584" s="17"/>
      <c r="N584" s="17"/>
      <c r="O584" s="17"/>
      <c r="P584" s="10"/>
      <c r="Q584" s="10"/>
      <c r="R584" s="10"/>
      <c r="S584" s="10"/>
      <c r="T584" s="10"/>
      <c r="U584" s="10"/>
      <c r="V584" s="10"/>
      <c r="W584" s="10"/>
      <c r="X584" s="10"/>
      <c r="Y584" s="10"/>
      <c r="Z584" s="10"/>
      <c r="AA584" s="10"/>
      <c r="AB584" s="10"/>
      <c r="AC584" s="10"/>
      <c r="AD584" s="10"/>
      <c r="AE584" s="10"/>
      <c r="AF584" s="10"/>
      <c r="AG584" s="10"/>
      <c r="AH584" s="10"/>
      <c r="AI584" s="17"/>
      <c r="AJ584" s="10"/>
      <c r="AK584" s="10"/>
      <c r="AL584" s="10"/>
      <c r="AM584" s="10"/>
      <c r="AN584" s="10"/>
      <c r="AO584" s="10"/>
      <c r="AP584" s="10"/>
      <c r="AQ584" s="10"/>
      <c r="AR584" s="10"/>
      <c r="AS584" s="10"/>
      <c r="AT584" s="10"/>
      <c r="AU584" s="10"/>
      <c r="AV584" s="10"/>
      <c r="AW584" s="17"/>
      <c r="AX584" s="24"/>
      <c r="AY584" s="26"/>
      <c r="AZ584" s="27"/>
      <c r="BA584" s="28"/>
      <c r="BB584" s="28"/>
      <c r="BC584" s="29"/>
      <c r="BD584" s="10"/>
      <c r="BE584" s="29"/>
      <c r="BF584" s="29"/>
      <c r="BG584" s="29"/>
      <c r="BH584" s="29"/>
      <c r="BI584" s="10"/>
      <c r="BJ584" s="28"/>
      <c r="BK584" s="30"/>
      <c r="BL584" s="31"/>
      <c r="BM584" s="28"/>
      <c r="BN584" s="28"/>
      <c r="BO584" s="30"/>
      <c r="BP584" s="31"/>
      <c r="BQ584" s="32"/>
      <c r="BR584" s="32"/>
    </row>
    <row r="585" spans="1:70" ht="12" customHeight="1" x14ac:dyDescent="0.25">
      <c r="A585" s="10"/>
      <c r="B585" s="11"/>
      <c r="C585" s="12"/>
      <c r="D585" s="13"/>
      <c r="E585" s="13"/>
      <c r="F585" s="13"/>
      <c r="G585" s="14"/>
      <c r="H585" s="15"/>
      <c r="I585" s="27"/>
      <c r="J585" s="17"/>
      <c r="K585" s="17"/>
      <c r="L585" s="17"/>
      <c r="M585" s="17"/>
      <c r="N585" s="17"/>
      <c r="O585" s="17"/>
      <c r="P585" s="10"/>
      <c r="Q585" s="10"/>
      <c r="R585" s="10"/>
      <c r="S585" s="10"/>
      <c r="T585" s="10"/>
      <c r="U585" s="10"/>
      <c r="V585" s="10"/>
      <c r="W585" s="10"/>
      <c r="X585" s="10"/>
      <c r="Y585" s="10"/>
      <c r="Z585" s="10"/>
      <c r="AA585" s="10"/>
      <c r="AB585" s="10"/>
      <c r="AC585" s="10"/>
      <c r="AD585" s="10"/>
      <c r="AE585" s="10"/>
      <c r="AF585" s="10"/>
      <c r="AG585" s="10"/>
      <c r="AH585" s="10"/>
      <c r="AI585" s="17"/>
      <c r="AJ585" s="10"/>
      <c r="AK585" s="10"/>
      <c r="AL585" s="10"/>
      <c r="AM585" s="10"/>
      <c r="AN585" s="10"/>
      <c r="AO585" s="10"/>
      <c r="AP585" s="10"/>
      <c r="AQ585" s="10"/>
      <c r="AR585" s="10"/>
      <c r="AS585" s="10"/>
      <c r="AT585" s="10"/>
      <c r="AU585" s="10"/>
      <c r="AV585" s="10"/>
      <c r="AW585" s="17"/>
      <c r="AX585" s="24"/>
      <c r="AY585" s="26"/>
      <c r="AZ585" s="27"/>
      <c r="BA585" s="28"/>
      <c r="BB585" s="28"/>
      <c r="BC585" s="29"/>
      <c r="BD585" s="10"/>
      <c r="BE585" s="29"/>
      <c r="BF585" s="29"/>
      <c r="BG585" s="29"/>
      <c r="BH585" s="29"/>
      <c r="BI585" s="10"/>
      <c r="BJ585" s="28"/>
      <c r="BK585" s="30"/>
      <c r="BL585" s="31"/>
      <c r="BM585" s="28"/>
      <c r="BN585" s="28"/>
      <c r="BO585" s="30"/>
      <c r="BP585" s="31"/>
      <c r="BQ585" s="32"/>
      <c r="BR585" s="32"/>
    </row>
    <row r="586" spans="1:70" ht="12" customHeight="1" x14ac:dyDescent="0.25">
      <c r="A586" s="10"/>
      <c r="B586" s="11"/>
      <c r="C586" s="12"/>
      <c r="D586" s="13"/>
      <c r="E586" s="13"/>
      <c r="F586" s="13"/>
      <c r="G586" s="14"/>
      <c r="H586" s="15"/>
      <c r="I586" s="27"/>
      <c r="J586" s="17"/>
      <c r="K586" s="17"/>
      <c r="L586" s="17"/>
      <c r="M586" s="17"/>
      <c r="N586" s="17"/>
      <c r="O586" s="17"/>
      <c r="P586" s="10"/>
      <c r="Q586" s="10"/>
      <c r="R586" s="10"/>
      <c r="S586" s="10"/>
      <c r="T586" s="10"/>
      <c r="U586" s="10"/>
      <c r="V586" s="10"/>
      <c r="W586" s="10"/>
      <c r="X586" s="10"/>
      <c r="Y586" s="10"/>
      <c r="Z586" s="10"/>
      <c r="AA586" s="10"/>
      <c r="AB586" s="10"/>
      <c r="AC586" s="10"/>
      <c r="AD586" s="10"/>
      <c r="AE586" s="10"/>
      <c r="AF586" s="10"/>
      <c r="AG586" s="10"/>
      <c r="AH586" s="10"/>
      <c r="AI586" s="17"/>
      <c r="AJ586" s="10"/>
      <c r="AK586" s="10"/>
      <c r="AL586" s="10"/>
      <c r="AM586" s="10"/>
      <c r="AN586" s="10"/>
      <c r="AO586" s="10"/>
      <c r="AP586" s="10"/>
      <c r="AQ586" s="10"/>
      <c r="AR586" s="10"/>
      <c r="AS586" s="10"/>
      <c r="AT586" s="10"/>
      <c r="AU586" s="10"/>
      <c r="AV586" s="10"/>
      <c r="AW586" s="17"/>
      <c r="AX586" s="24"/>
      <c r="AY586" s="26"/>
      <c r="AZ586" s="27"/>
      <c r="BA586" s="28"/>
      <c r="BB586" s="28"/>
      <c r="BC586" s="29"/>
      <c r="BD586" s="10"/>
      <c r="BE586" s="29"/>
      <c r="BF586" s="29"/>
      <c r="BG586" s="29"/>
      <c r="BH586" s="29"/>
      <c r="BI586" s="10"/>
      <c r="BJ586" s="28"/>
      <c r="BK586" s="30"/>
      <c r="BL586" s="31"/>
      <c r="BM586" s="28"/>
      <c r="BN586" s="28"/>
      <c r="BO586" s="30"/>
      <c r="BP586" s="31"/>
      <c r="BQ586" s="32"/>
      <c r="BR586" s="32"/>
    </row>
    <row r="587" spans="1:70" ht="12" customHeight="1" x14ac:dyDescent="0.25">
      <c r="A587" s="10"/>
      <c r="B587" s="11"/>
      <c r="C587" s="12"/>
      <c r="D587" s="13"/>
      <c r="E587" s="13"/>
      <c r="F587" s="13"/>
      <c r="G587" s="14"/>
      <c r="H587" s="15"/>
      <c r="I587" s="27"/>
      <c r="J587" s="17"/>
      <c r="K587" s="17"/>
      <c r="L587" s="17"/>
      <c r="M587" s="17"/>
      <c r="N587" s="17"/>
      <c r="O587" s="17"/>
      <c r="P587" s="10"/>
      <c r="Q587" s="10"/>
      <c r="R587" s="10"/>
      <c r="S587" s="10"/>
      <c r="T587" s="10"/>
      <c r="U587" s="10"/>
      <c r="V587" s="10"/>
      <c r="W587" s="10"/>
      <c r="X587" s="10"/>
      <c r="Y587" s="10"/>
      <c r="Z587" s="10"/>
      <c r="AA587" s="10"/>
      <c r="AB587" s="10"/>
      <c r="AC587" s="10"/>
      <c r="AD587" s="10"/>
      <c r="AE587" s="10"/>
      <c r="AF587" s="10"/>
      <c r="AG587" s="10"/>
      <c r="AH587" s="10"/>
      <c r="AI587" s="17"/>
      <c r="AJ587" s="10"/>
      <c r="AK587" s="10"/>
      <c r="AL587" s="10"/>
      <c r="AM587" s="10"/>
      <c r="AN587" s="10"/>
      <c r="AO587" s="10"/>
      <c r="AP587" s="10"/>
      <c r="AQ587" s="10"/>
      <c r="AR587" s="10"/>
      <c r="AS587" s="10"/>
      <c r="AT587" s="10"/>
      <c r="AU587" s="10"/>
      <c r="AV587" s="10"/>
      <c r="AW587" s="17"/>
      <c r="AX587" s="24"/>
      <c r="AY587" s="26"/>
      <c r="AZ587" s="27"/>
      <c r="BA587" s="28"/>
      <c r="BB587" s="28"/>
      <c r="BC587" s="29"/>
      <c r="BD587" s="10"/>
      <c r="BE587" s="29"/>
      <c r="BF587" s="29"/>
      <c r="BG587" s="29"/>
      <c r="BH587" s="29"/>
      <c r="BI587" s="10"/>
      <c r="BJ587" s="28"/>
      <c r="BK587" s="30"/>
      <c r="BL587" s="31"/>
      <c r="BM587" s="28"/>
      <c r="BN587" s="28"/>
      <c r="BO587" s="30"/>
      <c r="BP587" s="31"/>
      <c r="BQ587" s="32"/>
      <c r="BR587" s="32"/>
    </row>
    <row r="588" spans="1:70" ht="12" customHeight="1" x14ac:dyDescent="0.25">
      <c r="A588" s="10"/>
      <c r="B588" s="11"/>
      <c r="C588" s="12"/>
      <c r="D588" s="13"/>
      <c r="E588" s="13"/>
      <c r="F588" s="13"/>
      <c r="G588" s="14"/>
      <c r="H588" s="15"/>
      <c r="I588" s="27"/>
      <c r="J588" s="17"/>
      <c r="K588" s="17"/>
      <c r="L588" s="17"/>
      <c r="M588" s="17"/>
      <c r="N588" s="17"/>
      <c r="O588" s="17"/>
      <c r="P588" s="10"/>
      <c r="Q588" s="10"/>
      <c r="R588" s="10"/>
      <c r="S588" s="10"/>
      <c r="T588" s="10"/>
      <c r="U588" s="10"/>
      <c r="V588" s="10"/>
      <c r="W588" s="10"/>
      <c r="X588" s="10"/>
      <c r="Y588" s="10"/>
      <c r="Z588" s="10"/>
      <c r="AA588" s="10"/>
      <c r="AB588" s="10"/>
      <c r="AC588" s="10"/>
      <c r="AD588" s="10"/>
      <c r="AE588" s="10"/>
      <c r="AF588" s="10"/>
      <c r="AG588" s="10"/>
      <c r="AH588" s="10"/>
      <c r="AI588" s="17"/>
      <c r="AJ588" s="10"/>
      <c r="AK588" s="10"/>
      <c r="AL588" s="10"/>
      <c r="AM588" s="10"/>
      <c r="AN588" s="10"/>
      <c r="AO588" s="10"/>
      <c r="AP588" s="10"/>
      <c r="AQ588" s="10"/>
      <c r="AR588" s="10"/>
      <c r="AS588" s="10"/>
      <c r="AT588" s="10"/>
      <c r="AU588" s="10"/>
      <c r="AV588" s="10"/>
      <c r="AW588" s="17"/>
      <c r="AX588" s="24"/>
      <c r="AY588" s="26"/>
      <c r="AZ588" s="27"/>
      <c r="BA588" s="28"/>
      <c r="BB588" s="28"/>
      <c r="BC588" s="29"/>
      <c r="BD588" s="10"/>
      <c r="BE588" s="29"/>
      <c r="BF588" s="29"/>
      <c r="BG588" s="29"/>
      <c r="BH588" s="29"/>
      <c r="BI588" s="10"/>
      <c r="BJ588" s="28"/>
      <c r="BK588" s="30"/>
      <c r="BL588" s="31"/>
      <c r="BM588" s="28"/>
      <c r="BN588" s="28"/>
      <c r="BO588" s="30"/>
      <c r="BP588" s="31"/>
      <c r="BQ588" s="32"/>
      <c r="BR588" s="32"/>
    </row>
    <row r="589" spans="1:70" ht="12" customHeight="1" x14ac:dyDescent="0.25">
      <c r="A589" s="10"/>
      <c r="B589" s="11"/>
      <c r="C589" s="12"/>
      <c r="D589" s="13"/>
      <c r="E589" s="13"/>
      <c r="F589" s="13"/>
      <c r="G589" s="14"/>
      <c r="H589" s="15"/>
      <c r="I589" s="27"/>
      <c r="J589" s="17"/>
      <c r="K589" s="17"/>
      <c r="L589" s="17"/>
      <c r="M589" s="17"/>
      <c r="N589" s="17"/>
      <c r="O589" s="17"/>
      <c r="P589" s="10"/>
      <c r="Q589" s="10"/>
      <c r="R589" s="10"/>
      <c r="S589" s="10"/>
      <c r="T589" s="10"/>
      <c r="U589" s="10"/>
      <c r="V589" s="10"/>
      <c r="W589" s="10"/>
      <c r="X589" s="10"/>
      <c r="Y589" s="10"/>
      <c r="Z589" s="10"/>
      <c r="AA589" s="10"/>
      <c r="AB589" s="10"/>
      <c r="AC589" s="10"/>
      <c r="AD589" s="10"/>
      <c r="AE589" s="10"/>
      <c r="AF589" s="10"/>
      <c r="AG589" s="10"/>
      <c r="AH589" s="10"/>
      <c r="AI589" s="17"/>
      <c r="AJ589" s="10"/>
      <c r="AK589" s="10"/>
      <c r="AL589" s="10"/>
      <c r="AM589" s="10"/>
      <c r="AN589" s="10"/>
      <c r="AO589" s="10"/>
      <c r="AP589" s="10"/>
      <c r="AQ589" s="10"/>
      <c r="AR589" s="10"/>
      <c r="AS589" s="10"/>
      <c r="AT589" s="10"/>
      <c r="AU589" s="10"/>
      <c r="AV589" s="10"/>
      <c r="AW589" s="17"/>
      <c r="AX589" s="24"/>
      <c r="AY589" s="26"/>
      <c r="AZ589" s="27"/>
      <c r="BA589" s="28"/>
      <c r="BB589" s="28"/>
      <c r="BC589" s="29"/>
      <c r="BD589" s="10"/>
      <c r="BE589" s="29"/>
      <c r="BF589" s="29"/>
      <c r="BG589" s="29"/>
      <c r="BH589" s="29"/>
      <c r="BI589" s="10"/>
      <c r="BJ589" s="28"/>
      <c r="BK589" s="30"/>
      <c r="BL589" s="31"/>
      <c r="BM589" s="28"/>
      <c r="BN589" s="28"/>
      <c r="BO589" s="30"/>
      <c r="BP589" s="31"/>
      <c r="BQ589" s="32"/>
      <c r="BR589" s="32"/>
    </row>
    <row r="590" spans="1:70" ht="12" customHeight="1" x14ac:dyDescent="0.25">
      <c r="A590" s="10"/>
      <c r="B590" s="11"/>
      <c r="C590" s="12"/>
      <c r="D590" s="13"/>
      <c r="E590" s="13"/>
      <c r="F590" s="13"/>
      <c r="G590" s="14"/>
      <c r="H590" s="15"/>
      <c r="I590" s="27"/>
      <c r="J590" s="17"/>
      <c r="K590" s="17"/>
      <c r="L590" s="17"/>
      <c r="M590" s="17"/>
      <c r="N590" s="17"/>
      <c r="O590" s="17"/>
      <c r="P590" s="10"/>
      <c r="Q590" s="10"/>
      <c r="R590" s="10"/>
      <c r="S590" s="10"/>
      <c r="T590" s="10"/>
      <c r="U590" s="10"/>
      <c r="V590" s="10"/>
      <c r="W590" s="10"/>
      <c r="X590" s="10"/>
      <c r="Y590" s="10"/>
      <c r="Z590" s="10"/>
      <c r="AA590" s="10"/>
      <c r="AB590" s="10"/>
      <c r="AC590" s="10"/>
      <c r="AD590" s="10"/>
      <c r="AE590" s="10"/>
      <c r="AF590" s="10"/>
      <c r="AG590" s="10"/>
      <c r="AH590" s="10"/>
      <c r="AI590" s="17"/>
      <c r="AJ590" s="10"/>
      <c r="AK590" s="10"/>
      <c r="AL590" s="10"/>
      <c r="AM590" s="10"/>
      <c r="AN590" s="10"/>
      <c r="AO590" s="10"/>
      <c r="AP590" s="10"/>
      <c r="AQ590" s="10"/>
      <c r="AR590" s="10"/>
      <c r="AS590" s="10"/>
      <c r="AT590" s="10"/>
      <c r="AU590" s="10"/>
      <c r="AV590" s="10"/>
      <c r="AW590" s="17"/>
      <c r="AX590" s="24"/>
      <c r="AY590" s="26"/>
      <c r="AZ590" s="27"/>
      <c r="BA590" s="28"/>
      <c r="BB590" s="28"/>
      <c r="BC590" s="29"/>
      <c r="BD590" s="10"/>
      <c r="BE590" s="29"/>
      <c r="BF590" s="29"/>
      <c r="BG590" s="29"/>
      <c r="BH590" s="29"/>
      <c r="BI590" s="10"/>
      <c r="BJ590" s="28"/>
      <c r="BK590" s="30"/>
      <c r="BL590" s="31"/>
      <c r="BM590" s="28"/>
      <c r="BN590" s="28"/>
      <c r="BO590" s="30"/>
      <c r="BP590" s="31"/>
      <c r="BQ590" s="32"/>
      <c r="BR590" s="32"/>
    </row>
    <row r="591" spans="1:70" ht="12" customHeight="1" x14ac:dyDescent="0.25">
      <c r="A591" s="10"/>
      <c r="B591" s="11"/>
      <c r="C591" s="12"/>
      <c r="D591" s="13"/>
      <c r="E591" s="13"/>
      <c r="F591" s="13"/>
      <c r="G591" s="14"/>
      <c r="H591" s="15"/>
      <c r="I591" s="27"/>
      <c r="J591" s="17"/>
      <c r="K591" s="17"/>
      <c r="L591" s="17"/>
      <c r="M591" s="17"/>
      <c r="N591" s="17"/>
      <c r="O591" s="17"/>
      <c r="P591" s="10"/>
      <c r="Q591" s="10"/>
      <c r="R591" s="10"/>
      <c r="S591" s="10"/>
      <c r="T591" s="10"/>
      <c r="U591" s="10"/>
      <c r="V591" s="10"/>
      <c r="W591" s="10"/>
      <c r="X591" s="10"/>
      <c r="Y591" s="10"/>
      <c r="Z591" s="10"/>
      <c r="AA591" s="10"/>
      <c r="AB591" s="10"/>
      <c r="AC591" s="10"/>
      <c r="AD591" s="10"/>
      <c r="AE591" s="10"/>
      <c r="AF591" s="10"/>
      <c r="AG591" s="10"/>
      <c r="AH591" s="10"/>
      <c r="AI591" s="17"/>
      <c r="AJ591" s="10"/>
      <c r="AK591" s="10"/>
      <c r="AL591" s="10"/>
      <c r="AM591" s="10"/>
      <c r="AN591" s="10"/>
      <c r="AO591" s="10"/>
      <c r="AP591" s="10"/>
      <c r="AQ591" s="10"/>
      <c r="AR591" s="10"/>
      <c r="AS591" s="10"/>
      <c r="AT591" s="10"/>
      <c r="AU591" s="10"/>
      <c r="AV591" s="10"/>
      <c r="AW591" s="17"/>
      <c r="AX591" s="24"/>
      <c r="AY591" s="26"/>
      <c r="AZ591" s="27"/>
      <c r="BA591" s="28"/>
      <c r="BB591" s="28"/>
      <c r="BC591" s="29"/>
      <c r="BD591" s="10"/>
      <c r="BE591" s="29"/>
      <c r="BF591" s="29"/>
      <c r="BG591" s="29"/>
      <c r="BH591" s="29"/>
      <c r="BI591" s="10"/>
      <c r="BJ591" s="28"/>
      <c r="BK591" s="30"/>
      <c r="BL591" s="31"/>
      <c r="BM591" s="28"/>
      <c r="BN591" s="28"/>
      <c r="BO591" s="30"/>
      <c r="BP591" s="31"/>
      <c r="BQ591" s="32"/>
      <c r="BR591" s="32"/>
    </row>
    <row r="592" spans="1:70" ht="12" customHeight="1" x14ac:dyDescent="0.25">
      <c r="A592" s="10"/>
      <c r="B592" s="11"/>
      <c r="C592" s="12"/>
      <c r="D592" s="13"/>
      <c r="E592" s="13"/>
      <c r="F592" s="13"/>
      <c r="G592" s="14"/>
      <c r="H592" s="15"/>
      <c r="I592" s="27"/>
      <c r="J592" s="17"/>
      <c r="K592" s="17"/>
      <c r="L592" s="17"/>
      <c r="M592" s="17"/>
      <c r="N592" s="17"/>
      <c r="O592" s="17"/>
      <c r="P592" s="10"/>
      <c r="Q592" s="10"/>
      <c r="R592" s="10"/>
      <c r="S592" s="10"/>
      <c r="T592" s="10"/>
      <c r="U592" s="10"/>
      <c r="V592" s="10"/>
      <c r="W592" s="10"/>
      <c r="X592" s="10"/>
      <c r="Y592" s="10"/>
      <c r="Z592" s="10"/>
      <c r="AA592" s="10"/>
      <c r="AB592" s="10"/>
      <c r="AC592" s="10"/>
      <c r="AD592" s="10"/>
      <c r="AE592" s="10"/>
      <c r="AF592" s="10"/>
      <c r="AG592" s="10"/>
      <c r="AH592" s="10"/>
      <c r="AI592" s="17"/>
      <c r="AJ592" s="10"/>
      <c r="AK592" s="10"/>
      <c r="AL592" s="10"/>
      <c r="AM592" s="10"/>
      <c r="AN592" s="10"/>
      <c r="AO592" s="10"/>
      <c r="AP592" s="10"/>
      <c r="AQ592" s="10"/>
      <c r="AR592" s="10"/>
      <c r="AS592" s="10"/>
      <c r="AT592" s="10"/>
      <c r="AU592" s="10"/>
      <c r="AV592" s="10"/>
      <c r="AW592" s="17"/>
      <c r="AX592" s="24"/>
      <c r="AY592" s="26"/>
      <c r="AZ592" s="27"/>
      <c r="BA592" s="28"/>
      <c r="BB592" s="28"/>
      <c r="BC592" s="29"/>
      <c r="BD592" s="10"/>
      <c r="BE592" s="29"/>
      <c r="BF592" s="29"/>
      <c r="BG592" s="29"/>
      <c r="BH592" s="29"/>
      <c r="BI592" s="10"/>
      <c r="BJ592" s="28"/>
      <c r="BK592" s="30"/>
      <c r="BL592" s="31"/>
      <c r="BM592" s="28"/>
      <c r="BN592" s="28"/>
      <c r="BO592" s="30"/>
      <c r="BP592" s="31"/>
      <c r="BQ592" s="32"/>
      <c r="BR592" s="32"/>
    </row>
    <row r="593" spans="1:70" ht="12" customHeight="1" x14ac:dyDescent="0.25">
      <c r="A593" s="10"/>
      <c r="B593" s="11"/>
      <c r="C593" s="12"/>
      <c r="D593" s="13"/>
      <c r="E593" s="13"/>
      <c r="F593" s="13"/>
      <c r="G593" s="14"/>
      <c r="H593" s="15"/>
      <c r="I593" s="27"/>
      <c r="J593" s="17"/>
      <c r="K593" s="17"/>
      <c r="L593" s="17"/>
      <c r="M593" s="17"/>
      <c r="N593" s="17"/>
      <c r="O593" s="17"/>
      <c r="P593" s="10"/>
      <c r="Q593" s="10"/>
      <c r="R593" s="10"/>
      <c r="S593" s="10"/>
      <c r="T593" s="10"/>
      <c r="U593" s="10"/>
      <c r="V593" s="10"/>
      <c r="W593" s="10"/>
      <c r="X593" s="10"/>
      <c r="Y593" s="10"/>
      <c r="Z593" s="10"/>
      <c r="AA593" s="10"/>
      <c r="AB593" s="10"/>
      <c r="AC593" s="10"/>
      <c r="AD593" s="10"/>
      <c r="AE593" s="10"/>
      <c r="AF593" s="10"/>
      <c r="AG593" s="10"/>
      <c r="AH593" s="10"/>
      <c r="AI593" s="17"/>
      <c r="AJ593" s="10"/>
      <c r="AK593" s="10"/>
      <c r="AL593" s="10"/>
      <c r="AM593" s="10"/>
      <c r="AN593" s="10"/>
      <c r="AO593" s="10"/>
      <c r="AP593" s="10"/>
      <c r="AQ593" s="10"/>
      <c r="AR593" s="10"/>
      <c r="AS593" s="10"/>
      <c r="AT593" s="10"/>
      <c r="AU593" s="10"/>
      <c r="AV593" s="10"/>
      <c r="AW593" s="17"/>
      <c r="AX593" s="24"/>
      <c r="AY593" s="26"/>
      <c r="AZ593" s="27"/>
      <c r="BA593" s="28"/>
      <c r="BB593" s="28"/>
      <c r="BC593" s="29"/>
      <c r="BD593" s="10"/>
      <c r="BE593" s="29"/>
      <c r="BF593" s="29"/>
      <c r="BG593" s="29"/>
      <c r="BH593" s="29"/>
      <c r="BI593" s="10"/>
      <c r="BJ593" s="28"/>
      <c r="BK593" s="30"/>
      <c r="BL593" s="31"/>
      <c r="BM593" s="28"/>
      <c r="BN593" s="28"/>
      <c r="BO593" s="30"/>
      <c r="BP593" s="31"/>
      <c r="BQ593" s="32"/>
      <c r="BR593" s="32"/>
    </row>
    <row r="594" spans="1:70" ht="12" customHeight="1" x14ac:dyDescent="0.25">
      <c r="A594" s="10"/>
      <c r="B594" s="11"/>
      <c r="C594" s="12"/>
      <c r="D594" s="13"/>
      <c r="E594" s="13"/>
      <c r="F594" s="13"/>
      <c r="G594" s="14"/>
      <c r="H594" s="15"/>
      <c r="I594" s="27"/>
      <c r="J594" s="17"/>
      <c r="K594" s="17"/>
      <c r="L594" s="17"/>
      <c r="M594" s="17"/>
      <c r="N594" s="17"/>
      <c r="O594" s="17"/>
      <c r="P594" s="10"/>
      <c r="Q594" s="10"/>
      <c r="R594" s="10"/>
      <c r="S594" s="10"/>
      <c r="T594" s="10"/>
      <c r="U594" s="10"/>
      <c r="V594" s="10"/>
      <c r="W594" s="10"/>
      <c r="X594" s="10"/>
      <c r="Y594" s="10"/>
      <c r="Z594" s="10"/>
      <c r="AA594" s="10"/>
      <c r="AB594" s="10"/>
      <c r="AC594" s="10"/>
      <c r="AD594" s="10"/>
      <c r="AE594" s="10"/>
      <c r="AF594" s="10"/>
      <c r="AG594" s="10"/>
      <c r="AH594" s="10"/>
      <c r="AI594" s="17"/>
      <c r="AJ594" s="10"/>
      <c r="AK594" s="10"/>
      <c r="AL594" s="10"/>
      <c r="AM594" s="10"/>
      <c r="AN594" s="10"/>
      <c r="AO594" s="10"/>
      <c r="AP594" s="10"/>
      <c r="AQ594" s="10"/>
      <c r="AR594" s="10"/>
      <c r="AS594" s="10"/>
      <c r="AT594" s="10"/>
      <c r="AU594" s="10"/>
      <c r="AV594" s="10"/>
      <c r="AW594" s="17"/>
      <c r="AX594" s="24"/>
      <c r="AY594" s="26"/>
      <c r="AZ594" s="27"/>
      <c r="BA594" s="28"/>
      <c r="BB594" s="28"/>
      <c r="BC594" s="29"/>
      <c r="BD594" s="10"/>
      <c r="BE594" s="29"/>
      <c r="BF594" s="29"/>
      <c r="BG594" s="29"/>
      <c r="BH594" s="29"/>
      <c r="BI594" s="10"/>
      <c r="BJ594" s="28"/>
      <c r="BK594" s="30"/>
      <c r="BL594" s="31"/>
      <c r="BM594" s="28"/>
      <c r="BN594" s="28"/>
      <c r="BO594" s="30"/>
      <c r="BP594" s="31"/>
      <c r="BQ594" s="32"/>
      <c r="BR594" s="32"/>
    </row>
    <row r="595" spans="1:70" ht="12" customHeight="1" x14ac:dyDescent="0.25">
      <c r="A595" s="10"/>
      <c r="B595" s="11"/>
      <c r="C595" s="12"/>
      <c r="D595" s="13"/>
      <c r="E595" s="13"/>
      <c r="F595" s="13"/>
      <c r="G595" s="14"/>
      <c r="H595" s="15"/>
      <c r="I595" s="27"/>
      <c r="J595" s="17"/>
      <c r="K595" s="17"/>
      <c r="L595" s="17"/>
      <c r="M595" s="17"/>
      <c r="N595" s="17"/>
      <c r="O595" s="17"/>
      <c r="P595" s="10"/>
      <c r="Q595" s="10"/>
      <c r="R595" s="10"/>
      <c r="S595" s="10"/>
      <c r="T595" s="10"/>
      <c r="U595" s="10"/>
      <c r="V595" s="10"/>
      <c r="W595" s="10"/>
      <c r="X595" s="10"/>
      <c r="Y595" s="10"/>
      <c r="Z595" s="10"/>
      <c r="AA595" s="10"/>
      <c r="AB595" s="10"/>
      <c r="AC595" s="10"/>
      <c r="AD595" s="10"/>
      <c r="AE595" s="10"/>
      <c r="AF595" s="10"/>
      <c r="AG595" s="10"/>
      <c r="AH595" s="10"/>
      <c r="AI595" s="17"/>
      <c r="AJ595" s="10"/>
      <c r="AK595" s="10"/>
      <c r="AL595" s="10"/>
      <c r="AM595" s="10"/>
      <c r="AN595" s="10"/>
      <c r="AO595" s="10"/>
      <c r="AP595" s="10"/>
      <c r="AQ595" s="10"/>
      <c r="AR595" s="10"/>
      <c r="AS595" s="10"/>
      <c r="AT595" s="10"/>
      <c r="AU595" s="10"/>
      <c r="AV595" s="10"/>
      <c r="AW595" s="17"/>
      <c r="AX595" s="24"/>
      <c r="AY595" s="26"/>
      <c r="AZ595" s="27"/>
      <c r="BA595" s="28"/>
      <c r="BB595" s="28"/>
      <c r="BC595" s="29"/>
      <c r="BD595" s="10"/>
      <c r="BE595" s="29"/>
      <c r="BF595" s="29"/>
      <c r="BG595" s="29"/>
      <c r="BH595" s="29"/>
      <c r="BI595" s="10"/>
      <c r="BJ595" s="28"/>
      <c r="BK595" s="30"/>
      <c r="BL595" s="31"/>
      <c r="BM595" s="28"/>
      <c r="BN595" s="28"/>
      <c r="BO595" s="30"/>
      <c r="BP595" s="31"/>
      <c r="BQ595" s="32"/>
      <c r="BR595" s="32"/>
    </row>
    <row r="596" spans="1:70" ht="12" customHeight="1" x14ac:dyDescent="0.25">
      <c r="A596" s="10"/>
      <c r="B596" s="11"/>
      <c r="C596" s="12"/>
      <c r="D596" s="13"/>
      <c r="E596" s="13"/>
      <c r="F596" s="13"/>
      <c r="G596" s="14"/>
      <c r="H596" s="15"/>
      <c r="I596" s="27"/>
      <c r="J596" s="17"/>
      <c r="K596" s="17"/>
      <c r="L596" s="17"/>
      <c r="M596" s="17"/>
      <c r="N596" s="17"/>
      <c r="O596" s="17"/>
      <c r="P596" s="10"/>
      <c r="Q596" s="10"/>
      <c r="R596" s="10"/>
      <c r="S596" s="10"/>
      <c r="T596" s="10"/>
      <c r="U596" s="10"/>
      <c r="V596" s="10"/>
      <c r="W596" s="10"/>
      <c r="X596" s="10"/>
      <c r="Y596" s="10"/>
      <c r="Z596" s="10"/>
      <c r="AA596" s="10"/>
      <c r="AB596" s="10"/>
      <c r="AC596" s="10"/>
      <c r="AD596" s="10"/>
      <c r="AE596" s="10"/>
      <c r="AF596" s="10"/>
      <c r="AG596" s="10"/>
      <c r="AH596" s="10"/>
      <c r="AI596" s="17"/>
      <c r="AJ596" s="10"/>
      <c r="AK596" s="10"/>
      <c r="AL596" s="10"/>
      <c r="AM596" s="10"/>
      <c r="AN596" s="10"/>
      <c r="AO596" s="10"/>
      <c r="AP596" s="10"/>
      <c r="AQ596" s="10"/>
      <c r="AR596" s="10"/>
      <c r="AS596" s="10"/>
      <c r="AT596" s="10"/>
      <c r="AU596" s="10"/>
      <c r="AV596" s="10"/>
      <c r="AW596" s="17"/>
      <c r="AX596" s="24"/>
      <c r="AY596" s="26"/>
      <c r="AZ596" s="27"/>
      <c r="BA596" s="28"/>
      <c r="BB596" s="28"/>
      <c r="BC596" s="29"/>
      <c r="BD596" s="10"/>
      <c r="BE596" s="29"/>
      <c r="BF596" s="29"/>
      <c r="BG596" s="29"/>
      <c r="BH596" s="29"/>
      <c r="BI596" s="10"/>
      <c r="BJ596" s="28"/>
      <c r="BK596" s="30"/>
      <c r="BL596" s="31"/>
      <c r="BM596" s="28"/>
      <c r="BN596" s="28"/>
      <c r="BO596" s="30"/>
      <c r="BP596" s="31"/>
      <c r="BQ596" s="32"/>
      <c r="BR596" s="32"/>
    </row>
    <row r="597" spans="1:70" ht="12" customHeight="1" x14ac:dyDescent="0.25">
      <c r="A597" s="10"/>
      <c r="B597" s="11"/>
      <c r="C597" s="12"/>
      <c r="D597" s="13"/>
      <c r="E597" s="13"/>
      <c r="F597" s="13"/>
      <c r="G597" s="14"/>
      <c r="H597" s="15"/>
      <c r="I597" s="27"/>
      <c r="J597" s="17"/>
      <c r="K597" s="17"/>
      <c r="L597" s="17"/>
      <c r="M597" s="17"/>
      <c r="N597" s="17"/>
      <c r="O597" s="17"/>
      <c r="P597" s="10"/>
      <c r="Q597" s="10"/>
      <c r="R597" s="10"/>
      <c r="S597" s="10"/>
      <c r="T597" s="10"/>
      <c r="U597" s="10"/>
      <c r="V597" s="10"/>
      <c r="W597" s="10"/>
      <c r="X597" s="10"/>
      <c r="Y597" s="10"/>
      <c r="Z597" s="10"/>
      <c r="AA597" s="10"/>
      <c r="AB597" s="10"/>
      <c r="AC597" s="10"/>
      <c r="AD597" s="10"/>
      <c r="AE597" s="10"/>
      <c r="AF597" s="10"/>
      <c r="AG597" s="10"/>
      <c r="AH597" s="10"/>
      <c r="AI597" s="17"/>
      <c r="AJ597" s="10"/>
      <c r="AK597" s="10"/>
      <c r="AL597" s="10"/>
      <c r="AM597" s="10"/>
      <c r="AN597" s="10"/>
      <c r="AO597" s="10"/>
      <c r="AP597" s="10"/>
      <c r="AQ597" s="10"/>
      <c r="AR597" s="10"/>
      <c r="AS597" s="10"/>
      <c r="AT597" s="10"/>
      <c r="AU597" s="10"/>
      <c r="AV597" s="10"/>
      <c r="AW597" s="17"/>
      <c r="AX597" s="24"/>
      <c r="AY597" s="26"/>
      <c r="AZ597" s="27"/>
      <c r="BA597" s="28"/>
      <c r="BB597" s="28"/>
      <c r="BC597" s="29"/>
      <c r="BD597" s="10"/>
      <c r="BE597" s="29"/>
      <c r="BF597" s="29"/>
      <c r="BG597" s="29"/>
      <c r="BH597" s="29"/>
      <c r="BI597" s="10"/>
      <c r="BJ597" s="28"/>
      <c r="BK597" s="30"/>
      <c r="BL597" s="31"/>
      <c r="BM597" s="28"/>
      <c r="BN597" s="28"/>
      <c r="BO597" s="30"/>
      <c r="BP597" s="31"/>
      <c r="BQ597" s="32"/>
      <c r="BR597" s="32"/>
    </row>
    <row r="598" spans="1:70" ht="12" customHeight="1" x14ac:dyDescent="0.25">
      <c r="A598" s="10"/>
      <c r="B598" s="11"/>
      <c r="C598" s="12"/>
      <c r="D598" s="13"/>
      <c r="E598" s="13"/>
      <c r="F598" s="13"/>
      <c r="G598" s="14"/>
      <c r="H598" s="15"/>
      <c r="I598" s="27"/>
      <c r="J598" s="17"/>
      <c r="K598" s="17"/>
      <c r="L598" s="17"/>
      <c r="M598" s="17"/>
      <c r="N598" s="17"/>
      <c r="O598" s="17"/>
      <c r="P598" s="10"/>
      <c r="Q598" s="10"/>
      <c r="R598" s="10"/>
      <c r="S598" s="10"/>
      <c r="T598" s="10"/>
      <c r="U598" s="10"/>
      <c r="V598" s="10"/>
      <c r="W598" s="10"/>
      <c r="X598" s="10"/>
      <c r="Y598" s="10"/>
      <c r="Z598" s="10"/>
      <c r="AA598" s="10"/>
      <c r="AB598" s="10"/>
      <c r="AC598" s="10"/>
      <c r="AD598" s="10"/>
      <c r="AE598" s="10"/>
      <c r="AF598" s="10"/>
      <c r="AG598" s="10"/>
      <c r="AH598" s="10"/>
      <c r="AI598" s="17"/>
      <c r="AJ598" s="10"/>
      <c r="AK598" s="10"/>
      <c r="AL598" s="10"/>
      <c r="AM598" s="10"/>
      <c r="AN598" s="10"/>
      <c r="AO598" s="10"/>
      <c r="AP598" s="10"/>
      <c r="AQ598" s="10"/>
      <c r="AR598" s="10"/>
      <c r="AS598" s="10"/>
      <c r="AT598" s="10"/>
      <c r="AU598" s="10"/>
      <c r="AV598" s="10"/>
      <c r="AW598" s="17"/>
      <c r="AX598" s="24"/>
      <c r="AY598" s="26"/>
      <c r="AZ598" s="27"/>
      <c r="BA598" s="28"/>
      <c r="BB598" s="28"/>
      <c r="BC598" s="29"/>
      <c r="BD598" s="10"/>
      <c r="BE598" s="29"/>
      <c r="BF598" s="29"/>
      <c r="BG598" s="29"/>
      <c r="BH598" s="29"/>
      <c r="BI598" s="10"/>
      <c r="BJ598" s="28"/>
      <c r="BK598" s="30"/>
      <c r="BL598" s="31"/>
      <c r="BM598" s="28"/>
      <c r="BN598" s="28"/>
      <c r="BO598" s="30"/>
      <c r="BP598" s="31"/>
      <c r="BQ598" s="32"/>
      <c r="BR598" s="32"/>
    </row>
    <row r="599" spans="1:70" ht="12" customHeight="1" x14ac:dyDescent="0.25">
      <c r="A599" s="10"/>
      <c r="B599" s="11"/>
      <c r="C599" s="12"/>
      <c r="D599" s="13"/>
      <c r="E599" s="13"/>
      <c r="F599" s="13"/>
      <c r="G599" s="14"/>
      <c r="H599" s="15"/>
      <c r="I599" s="27"/>
      <c r="J599" s="17"/>
      <c r="K599" s="17"/>
      <c r="L599" s="17"/>
      <c r="M599" s="17"/>
      <c r="N599" s="17"/>
      <c r="O599" s="17"/>
      <c r="P599" s="10"/>
      <c r="Q599" s="10"/>
      <c r="R599" s="10"/>
      <c r="S599" s="10"/>
      <c r="T599" s="10"/>
      <c r="U599" s="10"/>
      <c r="V599" s="10"/>
      <c r="W599" s="10"/>
      <c r="X599" s="10"/>
      <c r="Y599" s="10"/>
      <c r="Z599" s="10"/>
      <c r="AA599" s="10"/>
      <c r="AB599" s="10"/>
      <c r="AC599" s="10"/>
      <c r="AD599" s="10"/>
      <c r="AE599" s="10"/>
      <c r="AF599" s="10"/>
      <c r="AG599" s="10"/>
      <c r="AH599" s="10"/>
      <c r="AI599" s="17"/>
      <c r="AJ599" s="10"/>
      <c r="AK599" s="10"/>
      <c r="AL599" s="10"/>
      <c r="AM599" s="10"/>
      <c r="AN599" s="10"/>
      <c r="AO599" s="10"/>
      <c r="AP599" s="10"/>
      <c r="AQ599" s="10"/>
      <c r="AR599" s="10"/>
      <c r="AS599" s="10"/>
      <c r="AT599" s="10"/>
      <c r="AU599" s="10"/>
      <c r="AV599" s="10"/>
      <c r="AW599" s="17"/>
      <c r="AX599" s="24"/>
      <c r="AY599" s="26"/>
      <c r="AZ599" s="27"/>
      <c r="BA599" s="28"/>
      <c r="BB599" s="28"/>
      <c r="BC599" s="29"/>
      <c r="BD599" s="10"/>
      <c r="BE599" s="29"/>
      <c r="BF599" s="29"/>
      <c r="BG599" s="29"/>
      <c r="BH599" s="29"/>
      <c r="BI599" s="10"/>
      <c r="BJ599" s="28"/>
      <c r="BK599" s="30"/>
      <c r="BL599" s="31"/>
      <c r="BM599" s="28"/>
      <c r="BN599" s="28"/>
      <c r="BO599" s="30"/>
      <c r="BP599" s="31"/>
      <c r="BQ599" s="32"/>
      <c r="BR599" s="32"/>
    </row>
    <row r="600" spans="1:70" ht="12" customHeight="1" x14ac:dyDescent="0.25">
      <c r="A600" s="10"/>
      <c r="B600" s="11"/>
      <c r="C600" s="12"/>
      <c r="D600" s="13"/>
      <c r="E600" s="13"/>
      <c r="F600" s="13"/>
      <c r="G600" s="14"/>
      <c r="H600" s="15"/>
      <c r="I600" s="27"/>
      <c r="J600" s="17"/>
      <c r="K600" s="17"/>
      <c r="L600" s="17"/>
      <c r="M600" s="17"/>
      <c r="N600" s="17"/>
      <c r="O600" s="17"/>
      <c r="P600" s="10"/>
      <c r="Q600" s="10"/>
      <c r="R600" s="10"/>
      <c r="S600" s="10"/>
      <c r="T600" s="10"/>
      <c r="U600" s="10"/>
      <c r="V600" s="10"/>
      <c r="W600" s="10"/>
      <c r="X600" s="10"/>
      <c r="Y600" s="10"/>
      <c r="Z600" s="10"/>
      <c r="AA600" s="10"/>
      <c r="AB600" s="10"/>
      <c r="AC600" s="10"/>
      <c r="AD600" s="10"/>
      <c r="AE600" s="10"/>
      <c r="AF600" s="10"/>
      <c r="AG600" s="10"/>
      <c r="AH600" s="10"/>
      <c r="AI600" s="17"/>
      <c r="AJ600" s="10"/>
      <c r="AK600" s="10"/>
      <c r="AL600" s="10"/>
      <c r="AM600" s="10"/>
      <c r="AN600" s="10"/>
      <c r="AO600" s="10"/>
      <c r="AP600" s="10"/>
      <c r="AQ600" s="10"/>
      <c r="AR600" s="10"/>
      <c r="AS600" s="10"/>
      <c r="AT600" s="10"/>
      <c r="AU600" s="10"/>
      <c r="AV600" s="10"/>
      <c r="AW600" s="17"/>
      <c r="AX600" s="24"/>
      <c r="AY600" s="26"/>
      <c r="AZ600" s="27"/>
      <c r="BA600" s="28"/>
      <c r="BB600" s="28"/>
      <c r="BC600" s="29"/>
      <c r="BD600" s="10"/>
      <c r="BE600" s="29"/>
      <c r="BF600" s="29"/>
      <c r="BG600" s="29"/>
      <c r="BH600" s="29"/>
      <c r="BI600" s="10"/>
      <c r="BJ600" s="28"/>
      <c r="BK600" s="30"/>
      <c r="BL600" s="31"/>
      <c r="BM600" s="28"/>
      <c r="BN600" s="28"/>
      <c r="BO600" s="30"/>
      <c r="BP600" s="31"/>
      <c r="BQ600" s="32"/>
      <c r="BR600" s="32"/>
    </row>
    <row r="601" spans="1:70" ht="12" customHeight="1" x14ac:dyDescent="0.25">
      <c r="A601" s="10"/>
      <c r="B601" s="11"/>
      <c r="C601" s="12"/>
      <c r="D601" s="13"/>
      <c r="E601" s="13"/>
      <c r="F601" s="13"/>
      <c r="G601" s="14"/>
      <c r="H601" s="15"/>
      <c r="I601" s="27"/>
      <c r="J601" s="17"/>
      <c r="K601" s="17"/>
      <c r="L601" s="17"/>
      <c r="M601" s="17"/>
      <c r="N601" s="17"/>
      <c r="O601" s="17"/>
      <c r="P601" s="10"/>
      <c r="Q601" s="10"/>
      <c r="R601" s="10"/>
      <c r="S601" s="10"/>
      <c r="T601" s="10"/>
      <c r="U601" s="10"/>
      <c r="V601" s="10"/>
      <c r="W601" s="10"/>
      <c r="X601" s="10"/>
      <c r="Y601" s="10"/>
      <c r="Z601" s="10"/>
      <c r="AA601" s="10"/>
      <c r="AB601" s="10"/>
      <c r="AC601" s="10"/>
      <c r="AD601" s="10"/>
      <c r="AE601" s="10"/>
      <c r="AF601" s="10"/>
      <c r="AG601" s="10"/>
      <c r="AH601" s="10"/>
      <c r="AI601" s="17"/>
      <c r="AJ601" s="10"/>
      <c r="AK601" s="10"/>
      <c r="AL601" s="10"/>
      <c r="AM601" s="10"/>
      <c r="AN601" s="10"/>
      <c r="AO601" s="10"/>
      <c r="AP601" s="10"/>
      <c r="AQ601" s="10"/>
      <c r="AR601" s="10"/>
      <c r="AS601" s="10"/>
      <c r="AT601" s="10"/>
      <c r="AU601" s="10"/>
      <c r="AV601" s="10"/>
      <c r="AW601" s="17"/>
      <c r="AX601" s="24"/>
      <c r="AY601" s="26"/>
      <c r="AZ601" s="27"/>
      <c r="BA601" s="28"/>
      <c r="BB601" s="28"/>
      <c r="BC601" s="29"/>
      <c r="BD601" s="10"/>
      <c r="BE601" s="29"/>
      <c r="BF601" s="29"/>
      <c r="BG601" s="29"/>
      <c r="BH601" s="29"/>
      <c r="BI601" s="10"/>
      <c r="BJ601" s="28"/>
      <c r="BK601" s="30"/>
      <c r="BL601" s="31"/>
      <c r="BM601" s="28"/>
      <c r="BN601" s="28"/>
      <c r="BO601" s="30"/>
      <c r="BP601" s="31"/>
      <c r="BQ601" s="32"/>
      <c r="BR601" s="32"/>
    </row>
    <row r="602" spans="1:70" ht="12" customHeight="1" x14ac:dyDescent="0.25">
      <c r="A602" s="10"/>
      <c r="B602" s="11"/>
      <c r="C602" s="12"/>
      <c r="D602" s="13"/>
      <c r="E602" s="13"/>
      <c r="F602" s="13"/>
      <c r="G602" s="14"/>
      <c r="H602" s="15"/>
      <c r="I602" s="27"/>
      <c r="J602" s="17"/>
      <c r="K602" s="17"/>
      <c r="L602" s="17"/>
      <c r="M602" s="17"/>
      <c r="N602" s="17"/>
      <c r="O602" s="17"/>
      <c r="P602" s="10"/>
      <c r="Q602" s="10"/>
      <c r="R602" s="10"/>
      <c r="S602" s="10"/>
      <c r="T602" s="10"/>
      <c r="U602" s="10"/>
      <c r="V602" s="10"/>
      <c r="W602" s="10"/>
      <c r="X602" s="10"/>
      <c r="Y602" s="10"/>
      <c r="Z602" s="10"/>
      <c r="AA602" s="10"/>
      <c r="AB602" s="10"/>
      <c r="AC602" s="10"/>
      <c r="AD602" s="10"/>
      <c r="AE602" s="10"/>
      <c r="AF602" s="10"/>
      <c r="AG602" s="10"/>
      <c r="AH602" s="10"/>
      <c r="AI602" s="17"/>
      <c r="AJ602" s="10"/>
      <c r="AK602" s="10"/>
      <c r="AL602" s="10"/>
      <c r="AM602" s="10"/>
      <c r="AN602" s="10"/>
      <c r="AO602" s="10"/>
      <c r="AP602" s="10"/>
      <c r="AQ602" s="10"/>
      <c r="AR602" s="10"/>
      <c r="AS602" s="10"/>
      <c r="AT602" s="10"/>
      <c r="AU602" s="10"/>
      <c r="AV602" s="10"/>
      <c r="AW602" s="17"/>
      <c r="AX602" s="24"/>
      <c r="AY602" s="26"/>
      <c r="AZ602" s="27"/>
      <c r="BA602" s="28"/>
      <c r="BB602" s="28"/>
      <c r="BC602" s="29"/>
      <c r="BD602" s="10"/>
      <c r="BE602" s="29"/>
      <c r="BF602" s="29"/>
      <c r="BG602" s="29"/>
      <c r="BH602" s="29"/>
      <c r="BI602" s="10"/>
      <c r="BJ602" s="28"/>
      <c r="BK602" s="30"/>
      <c r="BL602" s="31"/>
      <c r="BM602" s="28"/>
      <c r="BN602" s="28"/>
      <c r="BO602" s="30"/>
      <c r="BP602" s="31"/>
      <c r="BQ602" s="32"/>
      <c r="BR602" s="32"/>
    </row>
    <row r="603" spans="1:70" ht="12" customHeight="1" x14ac:dyDescent="0.25">
      <c r="A603" s="10"/>
      <c r="B603" s="11"/>
      <c r="C603" s="12"/>
      <c r="D603" s="13"/>
      <c r="E603" s="13"/>
      <c r="F603" s="13"/>
      <c r="G603" s="14"/>
      <c r="H603" s="15"/>
      <c r="I603" s="27"/>
      <c r="J603" s="17"/>
      <c r="K603" s="17"/>
      <c r="L603" s="17"/>
      <c r="M603" s="17"/>
      <c r="N603" s="17"/>
      <c r="O603" s="17"/>
      <c r="P603" s="10"/>
      <c r="Q603" s="10"/>
      <c r="R603" s="10"/>
      <c r="S603" s="10"/>
      <c r="T603" s="10"/>
      <c r="U603" s="10"/>
      <c r="V603" s="10"/>
      <c r="W603" s="10"/>
      <c r="X603" s="10"/>
      <c r="Y603" s="10"/>
      <c r="Z603" s="10"/>
      <c r="AA603" s="10"/>
      <c r="AB603" s="10"/>
      <c r="AC603" s="10"/>
      <c r="AD603" s="10"/>
      <c r="AE603" s="10"/>
      <c r="AF603" s="10"/>
      <c r="AG603" s="10"/>
      <c r="AH603" s="10"/>
      <c r="AI603" s="17"/>
      <c r="AJ603" s="10"/>
      <c r="AK603" s="10"/>
      <c r="AL603" s="10"/>
      <c r="AM603" s="10"/>
      <c r="AN603" s="10"/>
      <c r="AO603" s="10"/>
      <c r="AP603" s="10"/>
      <c r="AQ603" s="10"/>
      <c r="AR603" s="10"/>
      <c r="AS603" s="10"/>
      <c r="AT603" s="10"/>
      <c r="AU603" s="10"/>
      <c r="AV603" s="10"/>
      <c r="AW603" s="17"/>
      <c r="AX603" s="24"/>
      <c r="AY603" s="26"/>
      <c r="AZ603" s="27"/>
      <c r="BA603" s="28"/>
      <c r="BB603" s="28"/>
      <c r="BC603" s="29"/>
      <c r="BD603" s="10"/>
      <c r="BE603" s="29"/>
      <c r="BF603" s="29"/>
      <c r="BG603" s="29"/>
      <c r="BH603" s="29"/>
      <c r="BI603" s="10"/>
      <c r="BJ603" s="28"/>
      <c r="BK603" s="30"/>
      <c r="BL603" s="31"/>
      <c r="BM603" s="28"/>
      <c r="BN603" s="28"/>
      <c r="BO603" s="30"/>
      <c r="BP603" s="31"/>
      <c r="BQ603" s="32"/>
      <c r="BR603" s="32"/>
    </row>
    <row r="604" spans="1:70" ht="12" customHeight="1" x14ac:dyDescent="0.25">
      <c r="A604" s="10"/>
      <c r="B604" s="11"/>
      <c r="C604" s="12"/>
      <c r="D604" s="13"/>
      <c r="E604" s="13"/>
      <c r="F604" s="13"/>
      <c r="G604" s="14"/>
      <c r="H604" s="15"/>
      <c r="I604" s="27"/>
      <c r="J604" s="17"/>
      <c r="K604" s="17"/>
      <c r="L604" s="17"/>
      <c r="M604" s="17"/>
      <c r="N604" s="17"/>
      <c r="O604" s="17"/>
      <c r="P604" s="10"/>
      <c r="Q604" s="10"/>
      <c r="R604" s="10"/>
      <c r="S604" s="10"/>
      <c r="T604" s="10"/>
      <c r="U604" s="10"/>
      <c r="V604" s="10"/>
      <c r="W604" s="10"/>
      <c r="X604" s="10"/>
      <c r="Y604" s="10"/>
      <c r="Z604" s="10"/>
      <c r="AA604" s="10"/>
      <c r="AB604" s="10"/>
      <c r="AC604" s="10"/>
      <c r="AD604" s="10"/>
      <c r="AE604" s="10"/>
      <c r="AF604" s="10"/>
      <c r="AG604" s="10"/>
      <c r="AH604" s="10"/>
      <c r="AI604" s="17"/>
      <c r="AJ604" s="10"/>
      <c r="AK604" s="10"/>
      <c r="AL604" s="10"/>
      <c r="AM604" s="10"/>
      <c r="AN604" s="10"/>
      <c r="AO604" s="10"/>
      <c r="AP604" s="10"/>
      <c r="AQ604" s="10"/>
      <c r="AR604" s="10"/>
      <c r="AS604" s="10"/>
      <c r="AT604" s="10"/>
      <c r="AU604" s="10"/>
      <c r="AV604" s="10"/>
      <c r="AW604" s="17"/>
      <c r="AX604" s="24"/>
      <c r="AY604" s="26"/>
      <c r="AZ604" s="27"/>
      <c r="BA604" s="28"/>
      <c r="BB604" s="28"/>
      <c r="BC604" s="29"/>
      <c r="BD604" s="10"/>
      <c r="BE604" s="29"/>
      <c r="BF604" s="29"/>
      <c r="BG604" s="29"/>
      <c r="BH604" s="29"/>
      <c r="BI604" s="10"/>
      <c r="BJ604" s="28"/>
      <c r="BK604" s="30"/>
      <c r="BL604" s="31"/>
      <c r="BM604" s="28"/>
      <c r="BN604" s="28"/>
      <c r="BO604" s="30"/>
      <c r="BP604" s="31"/>
      <c r="BQ604" s="32"/>
      <c r="BR604" s="32"/>
    </row>
    <row r="605" spans="1:70" ht="12" customHeight="1" x14ac:dyDescent="0.25">
      <c r="A605" s="10"/>
      <c r="B605" s="11"/>
      <c r="C605" s="12"/>
      <c r="D605" s="13"/>
      <c r="E605" s="13"/>
      <c r="F605" s="13"/>
      <c r="G605" s="14"/>
      <c r="H605" s="15"/>
      <c r="I605" s="27"/>
      <c r="J605" s="17"/>
      <c r="K605" s="17"/>
      <c r="L605" s="17"/>
      <c r="M605" s="17"/>
      <c r="N605" s="17"/>
      <c r="O605" s="17"/>
      <c r="P605" s="10"/>
      <c r="Q605" s="10"/>
      <c r="R605" s="10"/>
      <c r="S605" s="10"/>
      <c r="T605" s="10"/>
      <c r="U605" s="10"/>
      <c r="V605" s="10"/>
      <c r="W605" s="10"/>
      <c r="X605" s="10"/>
      <c r="Y605" s="10"/>
      <c r="Z605" s="10"/>
      <c r="AA605" s="10"/>
      <c r="AB605" s="10"/>
      <c r="AC605" s="10"/>
      <c r="AD605" s="10"/>
      <c r="AE605" s="10"/>
      <c r="AF605" s="10"/>
      <c r="AG605" s="10"/>
      <c r="AH605" s="10"/>
      <c r="AI605" s="17"/>
      <c r="AJ605" s="10"/>
      <c r="AK605" s="10"/>
      <c r="AL605" s="10"/>
      <c r="AM605" s="10"/>
      <c r="AN605" s="10"/>
      <c r="AO605" s="10"/>
      <c r="AP605" s="10"/>
      <c r="AQ605" s="10"/>
      <c r="AR605" s="10"/>
      <c r="AS605" s="10"/>
      <c r="AT605" s="10"/>
      <c r="AU605" s="10"/>
      <c r="AV605" s="10"/>
      <c r="AW605" s="17"/>
      <c r="AX605" s="24"/>
      <c r="AY605" s="26"/>
      <c r="AZ605" s="27"/>
      <c r="BA605" s="28"/>
      <c r="BB605" s="28"/>
      <c r="BC605" s="29"/>
      <c r="BD605" s="10"/>
      <c r="BE605" s="29"/>
      <c r="BF605" s="29"/>
      <c r="BG605" s="29"/>
      <c r="BH605" s="29"/>
      <c r="BI605" s="10"/>
      <c r="BJ605" s="28"/>
      <c r="BK605" s="30"/>
      <c r="BL605" s="31"/>
      <c r="BM605" s="28"/>
      <c r="BN605" s="28"/>
      <c r="BO605" s="30"/>
      <c r="BP605" s="31"/>
      <c r="BQ605" s="32"/>
      <c r="BR605" s="32"/>
    </row>
    <row r="606" spans="1:70" ht="12" customHeight="1" x14ac:dyDescent="0.25">
      <c r="A606" s="10"/>
      <c r="B606" s="11"/>
      <c r="C606" s="12"/>
      <c r="D606" s="13"/>
      <c r="E606" s="13"/>
      <c r="F606" s="13"/>
      <c r="G606" s="14"/>
      <c r="H606" s="15"/>
      <c r="I606" s="27"/>
      <c r="J606" s="17"/>
      <c r="K606" s="17"/>
      <c r="L606" s="17"/>
      <c r="M606" s="17"/>
      <c r="N606" s="17"/>
      <c r="O606" s="17"/>
      <c r="P606" s="10"/>
      <c r="Q606" s="10"/>
      <c r="R606" s="10"/>
      <c r="S606" s="10"/>
      <c r="T606" s="10"/>
      <c r="U606" s="10"/>
      <c r="V606" s="10"/>
      <c r="W606" s="10"/>
      <c r="X606" s="10"/>
      <c r="Y606" s="10"/>
      <c r="Z606" s="10"/>
      <c r="AA606" s="10"/>
      <c r="AB606" s="10"/>
      <c r="AC606" s="10"/>
      <c r="AD606" s="10"/>
      <c r="AE606" s="10"/>
      <c r="AF606" s="10"/>
      <c r="AG606" s="10"/>
      <c r="AH606" s="10"/>
      <c r="AI606" s="17"/>
      <c r="AJ606" s="10"/>
      <c r="AK606" s="10"/>
      <c r="AL606" s="10"/>
      <c r="AM606" s="10"/>
      <c r="AN606" s="10"/>
      <c r="AO606" s="10"/>
      <c r="AP606" s="10"/>
      <c r="AQ606" s="10"/>
      <c r="AR606" s="10"/>
      <c r="AS606" s="10"/>
      <c r="AT606" s="10"/>
      <c r="AU606" s="10"/>
      <c r="AV606" s="10"/>
      <c r="AW606" s="17"/>
      <c r="AX606" s="24"/>
      <c r="AY606" s="26"/>
      <c r="AZ606" s="27"/>
      <c r="BA606" s="28"/>
      <c r="BB606" s="28"/>
      <c r="BC606" s="29"/>
      <c r="BD606" s="10"/>
      <c r="BE606" s="29"/>
      <c r="BF606" s="29"/>
      <c r="BG606" s="29"/>
      <c r="BH606" s="29"/>
      <c r="BI606" s="10"/>
      <c r="BJ606" s="28"/>
      <c r="BK606" s="30"/>
      <c r="BL606" s="31"/>
      <c r="BM606" s="28"/>
      <c r="BN606" s="28"/>
      <c r="BO606" s="30"/>
      <c r="BP606" s="31"/>
      <c r="BQ606" s="32"/>
      <c r="BR606" s="32"/>
    </row>
    <row r="607" spans="1:70" ht="12" customHeight="1" x14ac:dyDescent="0.25">
      <c r="A607" s="10"/>
      <c r="B607" s="11"/>
      <c r="C607" s="12"/>
      <c r="D607" s="13"/>
      <c r="E607" s="13"/>
      <c r="F607" s="13"/>
      <c r="G607" s="14"/>
      <c r="H607" s="15"/>
      <c r="I607" s="27"/>
      <c r="J607" s="17"/>
      <c r="K607" s="17"/>
      <c r="L607" s="17"/>
      <c r="M607" s="17"/>
      <c r="N607" s="17"/>
      <c r="O607" s="17"/>
      <c r="P607" s="10"/>
      <c r="Q607" s="10"/>
      <c r="R607" s="10"/>
      <c r="S607" s="10"/>
      <c r="T607" s="10"/>
      <c r="U607" s="10"/>
      <c r="V607" s="10"/>
      <c r="W607" s="10"/>
      <c r="X607" s="10"/>
      <c r="Y607" s="10"/>
      <c r="Z607" s="10"/>
      <c r="AA607" s="10"/>
      <c r="AB607" s="10"/>
      <c r="AC607" s="10"/>
      <c r="AD607" s="10"/>
      <c r="AE607" s="10"/>
      <c r="AF607" s="10"/>
      <c r="AG607" s="10"/>
      <c r="AH607" s="10"/>
      <c r="AI607" s="17"/>
      <c r="AJ607" s="10"/>
      <c r="AK607" s="10"/>
      <c r="AL607" s="10"/>
      <c r="AM607" s="10"/>
      <c r="AN607" s="10"/>
      <c r="AO607" s="10"/>
      <c r="AP607" s="10"/>
      <c r="AQ607" s="10"/>
      <c r="AR607" s="10"/>
      <c r="AS607" s="10"/>
      <c r="AT607" s="10"/>
      <c r="AU607" s="10"/>
      <c r="AV607" s="10"/>
      <c r="AW607" s="17"/>
      <c r="AX607" s="24"/>
      <c r="AY607" s="26"/>
      <c r="AZ607" s="27"/>
      <c r="BA607" s="28"/>
      <c r="BB607" s="28"/>
      <c r="BC607" s="29"/>
      <c r="BD607" s="10"/>
      <c r="BE607" s="29"/>
      <c r="BF607" s="29"/>
      <c r="BG607" s="29"/>
      <c r="BH607" s="29"/>
      <c r="BI607" s="10"/>
      <c r="BJ607" s="28"/>
      <c r="BK607" s="30"/>
      <c r="BL607" s="31"/>
      <c r="BM607" s="28"/>
      <c r="BN607" s="28"/>
      <c r="BO607" s="30"/>
      <c r="BP607" s="31"/>
      <c r="BQ607" s="32"/>
      <c r="BR607" s="32"/>
    </row>
    <row r="608" spans="1:70" ht="12" customHeight="1" x14ac:dyDescent="0.25">
      <c r="A608" s="10"/>
      <c r="B608" s="11"/>
      <c r="C608" s="12"/>
      <c r="D608" s="13"/>
      <c r="E608" s="13"/>
      <c r="F608" s="13"/>
      <c r="G608" s="14"/>
      <c r="H608" s="15"/>
      <c r="I608" s="27"/>
      <c r="J608" s="17"/>
      <c r="K608" s="17"/>
      <c r="L608" s="17"/>
      <c r="M608" s="17"/>
      <c r="N608" s="17"/>
      <c r="O608" s="17"/>
      <c r="P608" s="10"/>
      <c r="Q608" s="10"/>
      <c r="R608" s="10"/>
      <c r="S608" s="10"/>
      <c r="T608" s="10"/>
      <c r="U608" s="10"/>
      <c r="V608" s="10"/>
      <c r="W608" s="10"/>
      <c r="X608" s="10"/>
      <c r="Y608" s="10"/>
      <c r="Z608" s="10"/>
      <c r="AA608" s="10"/>
      <c r="AB608" s="10"/>
      <c r="AC608" s="10"/>
      <c r="AD608" s="10"/>
      <c r="AE608" s="10"/>
      <c r="AF608" s="10"/>
      <c r="AG608" s="10"/>
      <c r="AH608" s="10"/>
      <c r="AI608" s="17"/>
      <c r="AJ608" s="10"/>
      <c r="AK608" s="10"/>
      <c r="AL608" s="10"/>
      <c r="AM608" s="10"/>
      <c r="AN608" s="10"/>
      <c r="AO608" s="10"/>
      <c r="AP608" s="10"/>
      <c r="AQ608" s="10"/>
      <c r="AR608" s="10"/>
      <c r="AS608" s="10"/>
      <c r="AT608" s="10"/>
      <c r="AU608" s="10"/>
      <c r="AV608" s="10"/>
      <c r="AW608" s="17"/>
      <c r="AX608" s="24"/>
      <c r="AY608" s="26"/>
      <c r="AZ608" s="27"/>
      <c r="BA608" s="28"/>
      <c r="BB608" s="28"/>
      <c r="BC608" s="29"/>
      <c r="BD608" s="10"/>
      <c r="BE608" s="29"/>
      <c r="BF608" s="29"/>
      <c r="BG608" s="29"/>
      <c r="BH608" s="29"/>
      <c r="BI608" s="10"/>
      <c r="BJ608" s="28"/>
      <c r="BK608" s="30"/>
      <c r="BL608" s="31"/>
      <c r="BM608" s="28"/>
      <c r="BN608" s="28"/>
      <c r="BO608" s="30"/>
      <c r="BP608" s="31"/>
      <c r="BQ608" s="32"/>
      <c r="BR608" s="32"/>
    </row>
    <row r="609" spans="1:70" ht="12" customHeight="1" x14ac:dyDescent="0.25">
      <c r="A609" s="10"/>
      <c r="B609" s="11"/>
      <c r="C609" s="12"/>
      <c r="D609" s="13"/>
      <c r="E609" s="13"/>
      <c r="F609" s="13"/>
      <c r="G609" s="14"/>
      <c r="H609" s="15"/>
      <c r="I609" s="27"/>
      <c r="J609" s="17"/>
      <c r="K609" s="17"/>
      <c r="L609" s="17"/>
      <c r="M609" s="17"/>
      <c r="N609" s="17"/>
      <c r="O609" s="17"/>
      <c r="P609" s="10"/>
      <c r="Q609" s="10"/>
      <c r="R609" s="10"/>
      <c r="S609" s="10"/>
      <c r="T609" s="10"/>
      <c r="U609" s="10"/>
      <c r="V609" s="10"/>
      <c r="W609" s="10"/>
      <c r="X609" s="10"/>
      <c r="Y609" s="10"/>
      <c r="Z609" s="10"/>
      <c r="AA609" s="10"/>
      <c r="AB609" s="10"/>
      <c r="AC609" s="10"/>
      <c r="AD609" s="10"/>
      <c r="AE609" s="10"/>
      <c r="AF609" s="10"/>
      <c r="AG609" s="10"/>
      <c r="AH609" s="10"/>
      <c r="AI609" s="17"/>
      <c r="AJ609" s="10"/>
      <c r="AK609" s="10"/>
      <c r="AL609" s="10"/>
      <c r="AM609" s="10"/>
      <c r="AN609" s="10"/>
      <c r="AO609" s="10"/>
      <c r="AP609" s="10"/>
      <c r="AQ609" s="10"/>
      <c r="AR609" s="10"/>
      <c r="AS609" s="10"/>
      <c r="AT609" s="10"/>
      <c r="AU609" s="10"/>
      <c r="AV609" s="10"/>
      <c r="AW609" s="17"/>
      <c r="AX609" s="24"/>
      <c r="AY609" s="26"/>
      <c r="AZ609" s="27"/>
      <c r="BA609" s="28"/>
      <c r="BB609" s="28"/>
      <c r="BC609" s="29"/>
      <c r="BD609" s="10"/>
      <c r="BE609" s="29"/>
      <c r="BF609" s="29"/>
      <c r="BG609" s="29"/>
      <c r="BH609" s="29"/>
      <c r="BI609" s="10"/>
      <c r="BJ609" s="28"/>
      <c r="BK609" s="30"/>
      <c r="BL609" s="31"/>
      <c r="BM609" s="28"/>
      <c r="BN609" s="28"/>
      <c r="BO609" s="30"/>
      <c r="BP609" s="31"/>
      <c r="BQ609" s="32"/>
      <c r="BR609" s="32"/>
    </row>
    <row r="610" spans="1:70" ht="12" customHeight="1" x14ac:dyDescent="0.25">
      <c r="A610" s="10"/>
      <c r="B610" s="11"/>
      <c r="C610" s="12"/>
      <c r="D610" s="13"/>
      <c r="E610" s="13"/>
      <c r="F610" s="13"/>
      <c r="G610" s="14"/>
      <c r="H610" s="15"/>
      <c r="I610" s="27"/>
      <c r="J610" s="17"/>
      <c r="K610" s="17"/>
      <c r="L610" s="17"/>
      <c r="M610" s="17"/>
      <c r="N610" s="17"/>
      <c r="O610" s="17"/>
      <c r="P610" s="10"/>
      <c r="Q610" s="10"/>
      <c r="R610" s="10"/>
      <c r="S610" s="10"/>
      <c r="T610" s="10"/>
      <c r="U610" s="10"/>
      <c r="V610" s="10"/>
      <c r="W610" s="10"/>
      <c r="X610" s="10"/>
      <c r="Y610" s="10"/>
      <c r="Z610" s="10"/>
      <c r="AA610" s="10"/>
      <c r="AB610" s="10"/>
      <c r="AC610" s="10"/>
      <c r="AD610" s="10"/>
      <c r="AE610" s="10"/>
      <c r="AF610" s="10"/>
      <c r="AG610" s="10"/>
      <c r="AH610" s="10"/>
      <c r="AI610" s="17"/>
      <c r="AJ610" s="10"/>
      <c r="AK610" s="10"/>
      <c r="AL610" s="10"/>
      <c r="AM610" s="10"/>
      <c r="AN610" s="10"/>
      <c r="AO610" s="10"/>
      <c r="AP610" s="10"/>
      <c r="AQ610" s="10"/>
      <c r="AR610" s="10"/>
      <c r="AS610" s="10"/>
      <c r="AT610" s="10"/>
      <c r="AU610" s="10"/>
      <c r="AV610" s="10"/>
      <c r="AW610" s="17"/>
      <c r="AX610" s="24"/>
      <c r="AY610" s="26"/>
      <c r="AZ610" s="27"/>
      <c r="BA610" s="28"/>
      <c r="BB610" s="28"/>
      <c r="BC610" s="29"/>
      <c r="BD610" s="10"/>
      <c r="BE610" s="29"/>
      <c r="BF610" s="29"/>
      <c r="BG610" s="29"/>
      <c r="BH610" s="29"/>
      <c r="BI610" s="10"/>
      <c r="BJ610" s="28"/>
      <c r="BK610" s="30"/>
      <c r="BL610" s="31"/>
      <c r="BM610" s="28"/>
      <c r="BN610" s="28"/>
      <c r="BO610" s="30"/>
      <c r="BP610" s="31"/>
      <c r="BQ610" s="32"/>
      <c r="BR610" s="32"/>
    </row>
    <row r="611" spans="1:70" ht="12" customHeight="1" x14ac:dyDescent="0.25">
      <c r="A611" s="10"/>
      <c r="B611" s="11"/>
      <c r="C611" s="12"/>
      <c r="D611" s="13"/>
      <c r="E611" s="13"/>
      <c r="F611" s="13"/>
      <c r="G611" s="14"/>
      <c r="H611" s="15"/>
      <c r="I611" s="27"/>
      <c r="J611" s="17"/>
      <c r="K611" s="17"/>
      <c r="L611" s="17"/>
      <c r="M611" s="17"/>
      <c r="N611" s="17"/>
      <c r="O611" s="17"/>
      <c r="P611" s="10"/>
      <c r="Q611" s="10"/>
      <c r="R611" s="10"/>
      <c r="S611" s="10"/>
      <c r="T611" s="10"/>
      <c r="U611" s="10"/>
      <c r="V611" s="10"/>
      <c r="W611" s="10"/>
      <c r="X611" s="10"/>
      <c r="Y611" s="10"/>
      <c r="Z611" s="10"/>
      <c r="AA611" s="10"/>
      <c r="AB611" s="10"/>
      <c r="AC611" s="10"/>
      <c r="AD611" s="10"/>
      <c r="AE611" s="10"/>
      <c r="AF611" s="10"/>
      <c r="AG611" s="10"/>
      <c r="AH611" s="10"/>
      <c r="AI611" s="17"/>
      <c r="AJ611" s="10"/>
      <c r="AK611" s="10"/>
      <c r="AL611" s="10"/>
      <c r="AM611" s="10"/>
      <c r="AN611" s="10"/>
      <c r="AO611" s="10"/>
      <c r="AP611" s="10"/>
      <c r="AQ611" s="10"/>
      <c r="AR611" s="10"/>
      <c r="AS611" s="10"/>
      <c r="AT611" s="10"/>
      <c r="AU611" s="10"/>
      <c r="AV611" s="10"/>
      <c r="AW611" s="17"/>
      <c r="AX611" s="24"/>
      <c r="AY611" s="26"/>
      <c r="AZ611" s="27"/>
      <c r="BA611" s="28"/>
      <c r="BB611" s="28"/>
      <c r="BC611" s="29"/>
      <c r="BD611" s="10"/>
      <c r="BE611" s="29"/>
      <c r="BF611" s="29"/>
      <c r="BG611" s="29"/>
      <c r="BH611" s="29"/>
      <c r="BI611" s="10"/>
      <c r="BJ611" s="28"/>
      <c r="BK611" s="30"/>
      <c r="BL611" s="31"/>
      <c r="BM611" s="28"/>
      <c r="BN611" s="28"/>
      <c r="BO611" s="30"/>
      <c r="BP611" s="31"/>
      <c r="BQ611" s="32"/>
      <c r="BR611" s="32"/>
    </row>
    <row r="612" spans="1:70" ht="12" customHeight="1" x14ac:dyDescent="0.25">
      <c r="A612" s="10"/>
      <c r="B612" s="11"/>
      <c r="C612" s="12"/>
      <c r="D612" s="13"/>
      <c r="E612" s="13"/>
      <c r="F612" s="13"/>
      <c r="G612" s="14"/>
      <c r="H612" s="15"/>
      <c r="I612" s="27"/>
      <c r="J612" s="17"/>
      <c r="K612" s="17"/>
      <c r="L612" s="17"/>
      <c r="M612" s="17"/>
      <c r="N612" s="17"/>
      <c r="O612" s="17"/>
      <c r="P612" s="10"/>
      <c r="Q612" s="10"/>
      <c r="R612" s="10"/>
      <c r="S612" s="10"/>
      <c r="T612" s="10"/>
      <c r="U612" s="10"/>
      <c r="V612" s="10"/>
      <c r="W612" s="10"/>
      <c r="X612" s="10"/>
      <c r="Y612" s="10"/>
      <c r="Z612" s="10"/>
      <c r="AA612" s="10"/>
      <c r="AB612" s="10"/>
      <c r="AC612" s="10"/>
      <c r="AD612" s="10"/>
      <c r="AE612" s="10"/>
      <c r="AF612" s="10"/>
      <c r="AG612" s="10"/>
      <c r="AH612" s="10"/>
      <c r="AI612" s="17"/>
      <c r="AJ612" s="10"/>
      <c r="AK612" s="10"/>
      <c r="AL612" s="10"/>
      <c r="AM612" s="10"/>
      <c r="AN612" s="10"/>
      <c r="AO612" s="10"/>
      <c r="AP612" s="10"/>
      <c r="AQ612" s="10"/>
      <c r="AR612" s="10"/>
      <c r="AS612" s="10"/>
      <c r="AT612" s="10"/>
      <c r="AU612" s="10"/>
      <c r="AV612" s="10"/>
      <c r="AW612" s="17"/>
      <c r="AX612" s="24"/>
      <c r="AY612" s="26"/>
      <c r="AZ612" s="27"/>
      <c r="BA612" s="28"/>
      <c r="BB612" s="28"/>
      <c r="BC612" s="29"/>
      <c r="BD612" s="10"/>
      <c r="BE612" s="29"/>
      <c r="BF612" s="29"/>
      <c r="BG612" s="29"/>
      <c r="BH612" s="29"/>
      <c r="BI612" s="10"/>
      <c r="BJ612" s="28"/>
      <c r="BK612" s="30"/>
      <c r="BL612" s="31"/>
      <c r="BM612" s="28"/>
      <c r="BN612" s="28"/>
      <c r="BO612" s="30"/>
      <c r="BP612" s="31"/>
      <c r="BQ612" s="32"/>
      <c r="BR612" s="32"/>
    </row>
    <row r="613" spans="1:70" ht="12" customHeight="1" x14ac:dyDescent="0.25">
      <c r="A613" s="10"/>
      <c r="B613" s="11"/>
      <c r="C613" s="12"/>
      <c r="D613" s="13"/>
      <c r="E613" s="13"/>
      <c r="F613" s="13"/>
      <c r="G613" s="14"/>
      <c r="H613" s="15"/>
      <c r="I613" s="27"/>
      <c r="J613" s="17"/>
      <c r="K613" s="17"/>
      <c r="L613" s="17"/>
      <c r="M613" s="17"/>
      <c r="N613" s="17"/>
      <c r="O613" s="17"/>
      <c r="P613" s="10"/>
      <c r="Q613" s="10"/>
      <c r="R613" s="10"/>
      <c r="S613" s="10"/>
      <c r="T613" s="10"/>
      <c r="U613" s="10"/>
      <c r="V613" s="10"/>
      <c r="W613" s="10"/>
      <c r="X613" s="10"/>
      <c r="Y613" s="10"/>
      <c r="Z613" s="10"/>
      <c r="AA613" s="10"/>
      <c r="AB613" s="10"/>
      <c r="AC613" s="10"/>
      <c r="AD613" s="10"/>
      <c r="AE613" s="10"/>
      <c r="AF613" s="10"/>
      <c r="AG613" s="10"/>
      <c r="AH613" s="10"/>
      <c r="AI613" s="17"/>
      <c r="AJ613" s="10"/>
      <c r="AK613" s="10"/>
      <c r="AL613" s="10"/>
      <c r="AM613" s="10"/>
      <c r="AN613" s="10"/>
      <c r="AO613" s="10"/>
      <c r="AP613" s="10"/>
      <c r="AQ613" s="10"/>
      <c r="AR613" s="10"/>
      <c r="AS613" s="10"/>
      <c r="AT613" s="10"/>
      <c r="AU613" s="10"/>
      <c r="AV613" s="10"/>
      <c r="AW613" s="17"/>
      <c r="AX613" s="24"/>
      <c r="AY613" s="26"/>
      <c r="AZ613" s="27"/>
      <c r="BA613" s="28"/>
      <c r="BB613" s="28"/>
      <c r="BC613" s="29"/>
      <c r="BD613" s="10"/>
      <c r="BE613" s="29"/>
      <c r="BF613" s="29"/>
      <c r="BG613" s="29"/>
      <c r="BH613" s="29"/>
      <c r="BI613" s="10"/>
      <c r="BJ613" s="28"/>
      <c r="BK613" s="30"/>
      <c r="BL613" s="31"/>
      <c r="BM613" s="28"/>
      <c r="BN613" s="28"/>
      <c r="BO613" s="30"/>
      <c r="BP613" s="31"/>
      <c r="BQ613" s="32"/>
      <c r="BR613" s="32"/>
    </row>
    <row r="614" spans="1:70" ht="12" customHeight="1" x14ac:dyDescent="0.25">
      <c r="A614" s="10"/>
      <c r="B614" s="11"/>
      <c r="C614" s="12"/>
      <c r="D614" s="13"/>
      <c r="E614" s="13"/>
      <c r="F614" s="13"/>
      <c r="G614" s="14"/>
      <c r="H614" s="15"/>
      <c r="I614" s="27"/>
      <c r="J614" s="17"/>
      <c r="K614" s="17"/>
      <c r="L614" s="17"/>
      <c r="M614" s="17"/>
      <c r="N614" s="17"/>
      <c r="O614" s="17"/>
      <c r="P614" s="10"/>
      <c r="Q614" s="10"/>
      <c r="R614" s="10"/>
      <c r="S614" s="10"/>
      <c r="T614" s="10"/>
      <c r="U614" s="10"/>
      <c r="V614" s="10"/>
      <c r="W614" s="10"/>
      <c r="X614" s="10"/>
      <c r="Y614" s="10"/>
      <c r="Z614" s="10"/>
      <c r="AA614" s="10"/>
      <c r="AB614" s="10"/>
      <c r="AC614" s="10"/>
      <c r="AD614" s="10"/>
      <c r="AE614" s="10"/>
      <c r="AF614" s="10"/>
      <c r="AG614" s="10"/>
      <c r="AH614" s="10"/>
      <c r="AI614" s="17"/>
      <c r="AJ614" s="10"/>
      <c r="AK614" s="10"/>
      <c r="AL614" s="10"/>
      <c r="AM614" s="10"/>
      <c r="AN614" s="10"/>
      <c r="AO614" s="10"/>
      <c r="AP614" s="10"/>
      <c r="AQ614" s="10"/>
      <c r="AR614" s="10"/>
      <c r="AS614" s="10"/>
      <c r="AT614" s="10"/>
      <c r="AU614" s="10"/>
      <c r="AV614" s="10"/>
      <c r="AW614" s="17"/>
      <c r="AX614" s="24"/>
      <c r="AY614" s="26"/>
      <c r="AZ614" s="27"/>
      <c r="BA614" s="28"/>
      <c r="BB614" s="28"/>
      <c r="BC614" s="29"/>
      <c r="BD614" s="10"/>
      <c r="BE614" s="29"/>
      <c r="BF614" s="29"/>
      <c r="BG614" s="29"/>
      <c r="BH614" s="29"/>
      <c r="BI614" s="10"/>
      <c r="BJ614" s="28"/>
      <c r="BK614" s="30"/>
      <c r="BL614" s="31"/>
      <c r="BM614" s="28"/>
      <c r="BN614" s="28"/>
      <c r="BO614" s="30"/>
      <c r="BP614" s="31"/>
      <c r="BQ614" s="32"/>
      <c r="BR614" s="32"/>
    </row>
    <row r="615" spans="1:70" ht="12" customHeight="1" x14ac:dyDescent="0.25">
      <c r="A615" s="10"/>
      <c r="B615" s="11"/>
      <c r="C615" s="12"/>
      <c r="D615" s="13"/>
      <c r="E615" s="13"/>
      <c r="F615" s="13"/>
      <c r="G615" s="14"/>
      <c r="H615" s="15"/>
      <c r="I615" s="27"/>
      <c r="J615" s="17"/>
      <c r="K615" s="17"/>
      <c r="L615" s="17"/>
      <c r="M615" s="17"/>
      <c r="N615" s="17"/>
      <c r="O615" s="17"/>
      <c r="P615" s="10"/>
      <c r="Q615" s="10"/>
      <c r="R615" s="10"/>
      <c r="S615" s="10"/>
      <c r="T615" s="10"/>
      <c r="U615" s="10"/>
      <c r="V615" s="10"/>
      <c r="W615" s="10"/>
      <c r="X615" s="10"/>
      <c r="Y615" s="10"/>
      <c r="Z615" s="10"/>
      <c r="AA615" s="10"/>
      <c r="AB615" s="10"/>
      <c r="AC615" s="10"/>
      <c r="AD615" s="10"/>
      <c r="AE615" s="10"/>
      <c r="AF615" s="10"/>
      <c r="AG615" s="10"/>
      <c r="AH615" s="10"/>
      <c r="AI615" s="17"/>
      <c r="AJ615" s="10"/>
      <c r="AK615" s="10"/>
      <c r="AL615" s="10"/>
      <c r="AM615" s="10"/>
      <c r="AN615" s="10"/>
      <c r="AO615" s="10"/>
      <c r="AP615" s="10"/>
      <c r="AQ615" s="10"/>
      <c r="AR615" s="10"/>
      <c r="AS615" s="10"/>
      <c r="AT615" s="10"/>
      <c r="AU615" s="10"/>
      <c r="AV615" s="10"/>
      <c r="AW615" s="17"/>
      <c r="AX615" s="24"/>
      <c r="AY615" s="26"/>
      <c r="AZ615" s="27"/>
      <c r="BA615" s="28"/>
      <c r="BB615" s="28"/>
      <c r="BC615" s="29"/>
      <c r="BD615" s="10"/>
      <c r="BE615" s="29"/>
      <c r="BF615" s="29"/>
      <c r="BG615" s="29"/>
      <c r="BH615" s="29"/>
      <c r="BI615" s="10"/>
      <c r="BJ615" s="28"/>
      <c r="BK615" s="30"/>
      <c r="BL615" s="31"/>
      <c r="BM615" s="28"/>
      <c r="BN615" s="28"/>
      <c r="BO615" s="30"/>
      <c r="BP615" s="31"/>
      <c r="BQ615" s="32"/>
      <c r="BR615" s="32"/>
    </row>
    <row r="616" spans="1:70" ht="12" customHeight="1" x14ac:dyDescent="0.25">
      <c r="A616" s="10"/>
      <c r="B616" s="11"/>
      <c r="C616" s="12"/>
      <c r="D616" s="13"/>
      <c r="E616" s="13"/>
      <c r="F616" s="13"/>
      <c r="G616" s="14"/>
      <c r="H616" s="15"/>
      <c r="I616" s="27"/>
      <c r="J616" s="17"/>
      <c r="K616" s="17"/>
      <c r="L616" s="17"/>
      <c r="M616" s="17"/>
      <c r="N616" s="17"/>
      <c r="O616" s="17"/>
      <c r="P616" s="10"/>
      <c r="Q616" s="10"/>
      <c r="R616" s="10"/>
      <c r="S616" s="10"/>
      <c r="T616" s="10"/>
      <c r="U616" s="10"/>
      <c r="V616" s="10"/>
      <c r="W616" s="10"/>
      <c r="X616" s="10"/>
      <c r="Y616" s="10"/>
      <c r="Z616" s="10"/>
      <c r="AA616" s="10"/>
      <c r="AB616" s="10"/>
      <c r="AC616" s="10"/>
      <c r="AD616" s="10"/>
      <c r="AE616" s="10"/>
      <c r="AF616" s="10"/>
      <c r="AG616" s="10"/>
      <c r="AH616" s="10"/>
      <c r="AI616" s="17"/>
      <c r="AJ616" s="10"/>
      <c r="AK616" s="10"/>
      <c r="AL616" s="10"/>
      <c r="AM616" s="10"/>
      <c r="AN616" s="10"/>
      <c r="AO616" s="10"/>
      <c r="AP616" s="10"/>
      <c r="AQ616" s="10"/>
      <c r="AR616" s="10"/>
      <c r="AS616" s="10"/>
      <c r="AT616" s="10"/>
      <c r="AU616" s="10"/>
      <c r="AV616" s="10"/>
      <c r="AW616" s="17"/>
      <c r="AX616" s="24"/>
      <c r="AY616" s="26"/>
      <c r="AZ616" s="27"/>
      <c r="BA616" s="28"/>
      <c r="BB616" s="28"/>
      <c r="BC616" s="29"/>
      <c r="BD616" s="10"/>
      <c r="BE616" s="29"/>
      <c r="BF616" s="29"/>
      <c r="BG616" s="29"/>
      <c r="BH616" s="29"/>
      <c r="BI616" s="10"/>
      <c r="BJ616" s="28"/>
      <c r="BK616" s="30"/>
      <c r="BL616" s="31"/>
      <c r="BM616" s="28"/>
      <c r="BN616" s="28"/>
      <c r="BO616" s="30"/>
      <c r="BP616" s="31"/>
      <c r="BQ616" s="32"/>
      <c r="BR616" s="32"/>
    </row>
    <row r="617" spans="1:70" ht="12" customHeight="1" x14ac:dyDescent="0.25">
      <c r="A617" s="10"/>
      <c r="B617" s="11"/>
      <c r="C617" s="12"/>
      <c r="D617" s="13"/>
      <c r="E617" s="13"/>
      <c r="F617" s="13"/>
      <c r="G617" s="14"/>
      <c r="H617" s="15"/>
      <c r="I617" s="27"/>
      <c r="J617" s="17"/>
      <c r="K617" s="17"/>
      <c r="L617" s="17"/>
      <c r="M617" s="17"/>
      <c r="N617" s="17"/>
      <c r="O617" s="17"/>
      <c r="P617" s="10"/>
      <c r="Q617" s="10"/>
      <c r="R617" s="10"/>
      <c r="S617" s="10"/>
      <c r="T617" s="10"/>
      <c r="U617" s="10"/>
      <c r="V617" s="10"/>
      <c r="W617" s="10"/>
      <c r="X617" s="10"/>
      <c r="Y617" s="10"/>
      <c r="Z617" s="10"/>
      <c r="AA617" s="10"/>
      <c r="AB617" s="10"/>
      <c r="AC617" s="10"/>
      <c r="AD617" s="10"/>
      <c r="AE617" s="10"/>
      <c r="AF617" s="10"/>
      <c r="AG617" s="10"/>
      <c r="AH617" s="10"/>
      <c r="AI617" s="17"/>
      <c r="AJ617" s="10"/>
      <c r="AK617" s="10"/>
      <c r="AL617" s="10"/>
      <c r="AM617" s="10"/>
      <c r="AN617" s="10"/>
      <c r="AO617" s="10"/>
      <c r="AP617" s="10"/>
      <c r="AQ617" s="10"/>
      <c r="AR617" s="10"/>
      <c r="AS617" s="10"/>
      <c r="AT617" s="10"/>
      <c r="AU617" s="10"/>
      <c r="AV617" s="10"/>
      <c r="AW617" s="17"/>
      <c r="AX617" s="24"/>
      <c r="AY617" s="26"/>
      <c r="AZ617" s="27"/>
      <c r="BA617" s="28"/>
      <c r="BB617" s="28"/>
      <c r="BC617" s="29"/>
      <c r="BD617" s="10"/>
      <c r="BE617" s="29"/>
      <c r="BF617" s="29"/>
      <c r="BG617" s="29"/>
      <c r="BH617" s="29"/>
      <c r="BI617" s="10"/>
      <c r="BJ617" s="28"/>
      <c r="BK617" s="30"/>
      <c r="BL617" s="31"/>
      <c r="BM617" s="28"/>
      <c r="BN617" s="28"/>
      <c r="BO617" s="30"/>
      <c r="BP617" s="31"/>
      <c r="BQ617" s="32"/>
      <c r="BR617" s="32"/>
    </row>
    <row r="618" spans="1:70" ht="12" customHeight="1" x14ac:dyDescent="0.25">
      <c r="A618" s="10"/>
      <c r="B618" s="11"/>
      <c r="C618" s="12"/>
      <c r="D618" s="13"/>
      <c r="E618" s="13"/>
      <c r="F618" s="13"/>
      <c r="G618" s="14"/>
      <c r="H618" s="15"/>
      <c r="I618" s="27"/>
      <c r="J618" s="17"/>
      <c r="K618" s="17"/>
      <c r="L618" s="17"/>
      <c r="M618" s="17"/>
      <c r="N618" s="17"/>
      <c r="O618" s="17"/>
      <c r="P618" s="10"/>
      <c r="Q618" s="10"/>
      <c r="R618" s="10"/>
      <c r="S618" s="10"/>
      <c r="T618" s="10"/>
      <c r="U618" s="10"/>
      <c r="V618" s="10"/>
      <c r="W618" s="10"/>
      <c r="X618" s="10"/>
      <c r="Y618" s="10"/>
      <c r="Z618" s="10"/>
      <c r="AA618" s="10"/>
      <c r="AB618" s="10"/>
      <c r="AC618" s="10"/>
      <c r="AD618" s="10"/>
      <c r="AE618" s="10"/>
      <c r="AF618" s="10"/>
      <c r="AG618" s="10"/>
      <c r="AH618" s="10"/>
      <c r="AI618" s="17"/>
      <c r="AJ618" s="10"/>
      <c r="AK618" s="10"/>
      <c r="AL618" s="10"/>
      <c r="AM618" s="10"/>
      <c r="AN618" s="10"/>
      <c r="AO618" s="10"/>
      <c r="AP618" s="10"/>
      <c r="AQ618" s="10"/>
      <c r="AR618" s="10"/>
      <c r="AS618" s="10"/>
      <c r="AT618" s="10"/>
      <c r="AU618" s="10"/>
      <c r="AV618" s="10"/>
      <c r="AW618" s="17"/>
      <c r="AX618" s="24"/>
      <c r="AY618" s="26"/>
      <c r="AZ618" s="27"/>
      <c r="BA618" s="28"/>
      <c r="BB618" s="28"/>
      <c r="BC618" s="29"/>
      <c r="BD618" s="10"/>
      <c r="BE618" s="29"/>
      <c r="BF618" s="29"/>
      <c r="BG618" s="29"/>
      <c r="BH618" s="29"/>
      <c r="BI618" s="10"/>
      <c r="BJ618" s="28"/>
      <c r="BK618" s="30"/>
      <c r="BL618" s="31"/>
      <c r="BM618" s="28"/>
      <c r="BN618" s="28"/>
      <c r="BO618" s="30"/>
      <c r="BP618" s="31"/>
      <c r="BQ618" s="32"/>
      <c r="BR618" s="32"/>
    </row>
    <row r="619" spans="1:70" ht="12" customHeight="1" x14ac:dyDescent="0.25">
      <c r="A619" s="10"/>
      <c r="B619" s="11"/>
      <c r="C619" s="12"/>
      <c r="D619" s="13"/>
      <c r="E619" s="13"/>
      <c r="F619" s="13"/>
      <c r="G619" s="14"/>
      <c r="H619" s="15"/>
      <c r="I619" s="27"/>
      <c r="J619" s="17"/>
      <c r="K619" s="17"/>
      <c r="L619" s="17"/>
      <c r="M619" s="17"/>
      <c r="N619" s="17"/>
      <c r="O619" s="17"/>
      <c r="P619" s="10"/>
      <c r="Q619" s="10"/>
      <c r="R619" s="10"/>
      <c r="S619" s="10"/>
      <c r="T619" s="10"/>
      <c r="U619" s="10"/>
      <c r="V619" s="10"/>
      <c r="W619" s="10"/>
      <c r="X619" s="10"/>
      <c r="Y619" s="10"/>
      <c r="Z619" s="10"/>
      <c r="AA619" s="10"/>
      <c r="AB619" s="10"/>
      <c r="AC619" s="10"/>
      <c r="AD619" s="10"/>
      <c r="AE619" s="10"/>
      <c r="AF619" s="10"/>
      <c r="AG619" s="10"/>
      <c r="AH619" s="10"/>
      <c r="AI619" s="17"/>
      <c r="AJ619" s="10"/>
      <c r="AK619" s="10"/>
      <c r="AL619" s="10"/>
      <c r="AM619" s="10"/>
      <c r="AN619" s="10"/>
      <c r="AO619" s="10"/>
      <c r="AP619" s="10"/>
      <c r="AQ619" s="10"/>
      <c r="AR619" s="10"/>
      <c r="AS619" s="10"/>
      <c r="AT619" s="10"/>
      <c r="AU619" s="10"/>
      <c r="AV619" s="10"/>
      <c r="AW619" s="17"/>
      <c r="AX619" s="24"/>
      <c r="AY619" s="26"/>
      <c r="AZ619" s="27"/>
      <c r="BA619" s="28"/>
      <c r="BB619" s="28"/>
      <c r="BC619" s="29"/>
      <c r="BD619" s="10"/>
      <c r="BE619" s="29"/>
      <c r="BF619" s="29"/>
      <c r="BG619" s="29"/>
      <c r="BH619" s="29"/>
      <c r="BI619" s="10"/>
      <c r="BJ619" s="28"/>
      <c r="BK619" s="30"/>
      <c r="BL619" s="31"/>
      <c r="BM619" s="28"/>
      <c r="BN619" s="28"/>
      <c r="BO619" s="30"/>
      <c r="BP619" s="31"/>
      <c r="BQ619" s="32"/>
      <c r="BR619" s="32"/>
    </row>
    <row r="620" spans="1:70" ht="12" customHeight="1" x14ac:dyDescent="0.25">
      <c r="A620" s="10"/>
      <c r="B620" s="11"/>
      <c r="C620" s="12"/>
      <c r="D620" s="13"/>
      <c r="E620" s="13"/>
      <c r="F620" s="13"/>
      <c r="G620" s="14"/>
      <c r="H620" s="15"/>
      <c r="I620" s="27"/>
      <c r="J620" s="17"/>
      <c r="K620" s="17"/>
      <c r="L620" s="17"/>
      <c r="M620" s="17"/>
      <c r="N620" s="17"/>
      <c r="O620" s="17"/>
      <c r="P620" s="10"/>
      <c r="Q620" s="10"/>
      <c r="R620" s="10"/>
      <c r="S620" s="10"/>
      <c r="T620" s="10"/>
      <c r="U620" s="10"/>
      <c r="V620" s="10"/>
      <c r="W620" s="10"/>
      <c r="X620" s="10"/>
      <c r="Y620" s="10"/>
      <c r="Z620" s="10"/>
      <c r="AA620" s="10"/>
      <c r="AB620" s="10"/>
      <c r="AC620" s="10"/>
      <c r="AD620" s="10"/>
      <c r="AE620" s="10"/>
      <c r="AF620" s="10"/>
      <c r="AG620" s="10"/>
      <c r="AH620" s="10"/>
      <c r="AI620" s="17"/>
      <c r="AJ620" s="10"/>
      <c r="AK620" s="10"/>
      <c r="AL620" s="10"/>
      <c r="AM620" s="10"/>
      <c r="AN620" s="10"/>
      <c r="AO620" s="10"/>
      <c r="AP620" s="10"/>
      <c r="AQ620" s="10"/>
      <c r="AR620" s="10"/>
      <c r="AS620" s="10"/>
      <c r="AT620" s="10"/>
      <c r="AU620" s="10"/>
      <c r="AV620" s="10"/>
      <c r="AW620" s="17"/>
      <c r="AX620" s="24"/>
      <c r="AY620" s="26"/>
      <c r="AZ620" s="27"/>
      <c r="BA620" s="28"/>
      <c r="BB620" s="28"/>
      <c r="BC620" s="29"/>
      <c r="BD620" s="10"/>
      <c r="BE620" s="29"/>
      <c r="BF620" s="29"/>
      <c r="BG620" s="29"/>
      <c r="BH620" s="29"/>
      <c r="BI620" s="10"/>
      <c r="BJ620" s="28"/>
      <c r="BK620" s="30"/>
      <c r="BL620" s="31"/>
      <c r="BM620" s="28"/>
      <c r="BN620" s="28"/>
      <c r="BO620" s="30"/>
      <c r="BP620" s="31"/>
      <c r="BQ620" s="32"/>
      <c r="BR620" s="32"/>
    </row>
    <row r="621" spans="1:70" ht="12" customHeight="1" x14ac:dyDescent="0.25">
      <c r="A621" s="10"/>
      <c r="B621" s="11"/>
      <c r="C621" s="12"/>
      <c r="D621" s="13"/>
      <c r="E621" s="13"/>
      <c r="F621" s="13"/>
      <c r="G621" s="14"/>
      <c r="H621" s="15"/>
      <c r="I621" s="27"/>
      <c r="J621" s="17"/>
      <c r="K621" s="17"/>
      <c r="L621" s="17"/>
      <c r="M621" s="17"/>
      <c r="N621" s="17"/>
      <c r="O621" s="17"/>
      <c r="P621" s="10"/>
      <c r="Q621" s="10"/>
      <c r="R621" s="10"/>
      <c r="S621" s="10"/>
      <c r="T621" s="10"/>
      <c r="U621" s="10"/>
      <c r="V621" s="10"/>
      <c r="W621" s="10"/>
      <c r="X621" s="10"/>
      <c r="Y621" s="10"/>
      <c r="Z621" s="10"/>
      <c r="AA621" s="10"/>
      <c r="AB621" s="10"/>
      <c r="AC621" s="10"/>
      <c r="AD621" s="10"/>
      <c r="AE621" s="10"/>
      <c r="AF621" s="10"/>
      <c r="AG621" s="10"/>
      <c r="AH621" s="10"/>
      <c r="AI621" s="17"/>
      <c r="AJ621" s="10"/>
      <c r="AK621" s="10"/>
      <c r="AL621" s="10"/>
      <c r="AM621" s="10"/>
      <c r="AN621" s="10"/>
      <c r="AO621" s="10"/>
      <c r="AP621" s="10"/>
      <c r="AQ621" s="10"/>
      <c r="AR621" s="10"/>
      <c r="AS621" s="10"/>
      <c r="AT621" s="10"/>
      <c r="AU621" s="10"/>
      <c r="AV621" s="10"/>
      <c r="AW621" s="17"/>
      <c r="AX621" s="24"/>
      <c r="AY621" s="26"/>
      <c r="AZ621" s="27"/>
      <c r="BA621" s="28"/>
      <c r="BB621" s="28"/>
      <c r="BC621" s="29"/>
      <c r="BD621" s="10"/>
      <c r="BE621" s="29"/>
      <c r="BF621" s="29"/>
      <c r="BG621" s="29"/>
      <c r="BH621" s="29"/>
      <c r="BI621" s="10"/>
      <c r="BJ621" s="28"/>
      <c r="BK621" s="30"/>
      <c r="BL621" s="31"/>
      <c r="BM621" s="28"/>
      <c r="BN621" s="28"/>
      <c r="BO621" s="30"/>
      <c r="BP621" s="31"/>
      <c r="BQ621" s="32"/>
      <c r="BR621" s="32"/>
    </row>
    <row r="622" spans="1:70" ht="12" customHeight="1" x14ac:dyDescent="0.25">
      <c r="A622" s="10"/>
      <c r="B622" s="11"/>
      <c r="C622" s="12"/>
      <c r="D622" s="13"/>
      <c r="E622" s="13"/>
      <c r="F622" s="13"/>
      <c r="G622" s="14"/>
      <c r="H622" s="15"/>
      <c r="I622" s="27"/>
      <c r="J622" s="17"/>
      <c r="K622" s="17"/>
      <c r="L622" s="17"/>
      <c r="M622" s="17"/>
      <c r="N622" s="17"/>
      <c r="O622" s="17"/>
      <c r="P622" s="10"/>
      <c r="Q622" s="10"/>
      <c r="R622" s="10"/>
      <c r="S622" s="10"/>
      <c r="T622" s="10"/>
      <c r="U622" s="10"/>
      <c r="V622" s="10"/>
      <c r="W622" s="10"/>
      <c r="X622" s="10"/>
      <c r="Y622" s="10"/>
      <c r="Z622" s="10"/>
      <c r="AA622" s="10"/>
      <c r="AB622" s="10"/>
      <c r="AC622" s="10"/>
      <c r="AD622" s="10"/>
      <c r="AE622" s="10"/>
      <c r="AF622" s="10"/>
      <c r="AG622" s="10"/>
      <c r="AH622" s="10"/>
      <c r="AI622" s="17"/>
      <c r="AJ622" s="10"/>
      <c r="AK622" s="10"/>
      <c r="AL622" s="10"/>
      <c r="AM622" s="10"/>
      <c r="AN622" s="10"/>
      <c r="AO622" s="10"/>
      <c r="AP622" s="10"/>
      <c r="AQ622" s="10"/>
      <c r="AR622" s="10"/>
      <c r="AS622" s="10"/>
      <c r="AT622" s="10"/>
      <c r="AU622" s="10"/>
      <c r="AV622" s="10"/>
      <c r="AW622" s="17"/>
      <c r="AX622" s="24"/>
      <c r="AY622" s="26"/>
      <c r="AZ622" s="27"/>
      <c r="BA622" s="28"/>
      <c r="BB622" s="28"/>
      <c r="BC622" s="29"/>
      <c r="BD622" s="10"/>
      <c r="BE622" s="29"/>
      <c r="BF622" s="29"/>
      <c r="BG622" s="29"/>
      <c r="BH622" s="29"/>
      <c r="BI622" s="10"/>
      <c r="BJ622" s="28"/>
      <c r="BK622" s="30"/>
      <c r="BL622" s="31"/>
      <c r="BM622" s="28"/>
      <c r="BN622" s="28"/>
      <c r="BO622" s="30"/>
      <c r="BP622" s="31"/>
      <c r="BQ622" s="32"/>
      <c r="BR622" s="32"/>
    </row>
    <row r="623" spans="1:70" ht="12" customHeight="1" x14ac:dyDescent="0.25">
      <c r="A623" s="10"/>
      <c r="B623" s="11"/>
      <c r="C623" s="12"/>
      <c r="D623" s="13"/>
      <c r="E623" s="13"/>
      <c r="F623" s="13"/>
      <c r="G623" s="14"/>
      <c r="H623" s="15"/>
      <c r="I623" s="27"/>
      <c r="J623" s="17"/>
      <c r="K623" s="17"/>
      <c r="L623" s="17"/>
      <c r="M623" s="17"/>
      <c r="N623" s="17"/>
      <c r="O623" s="17"/>
      <c r="P623" s="10"/>
      <c r="Q623" s="10"/>
      <c r="R623" s="10"/>
      <c r="S623" s="10"/>
      <c r="T623" s="10"/>
      <c r="U623" s="10"/>
      <c r="V623" s="10"/>
      <c r="W623" s="10"/>
      <c r="X623" s="10"/>
      <c r="Y623" s="10"/>
      <c r="Z623" s="10"/>
      <c r="AA623" s="10"/>
      <c r="AB623" s="10"/>
      <c r="AC623" s="10"/>
      <c r="AD623" s="10"/>
      <c r="AE623" s="10"/>
      <c r="AF623" s="10"/>
      <c r="AG623" s="10"/>
      <c r="AH623" s="10"/>
      <c r="AI623" s="17"/>
      <c r="AJ623" s="10"/>
      <c r="AK623" s="10"/>
      <c r="AL623" s="10"/>
      <c r="AM623" s="10"/>
      <c r="AN623" s="10"/>
      <c r="AO623" s="10"/>
      <c r="AP623" s="10"/>
      <c r="AQ623" s="10"/>
      <c r="AR623" s="10"/>
      <c r="AS623" s="10"/>
      <c r="AT623" s="10"/>
      <c r="AU623" s="10"/>
      <c r="AV623" s="10"/>
      <c r="AW623" s="17"/>
      <c r="AX623" s="24"/>
      <c r="AY623" s="26"/>
      <c r="AZ623" s="27"/>
      <c r="BA623" s="28"/>
      <c r="BB623" s="28"/>
      <c r="BC623" s="29"/>
      <c r="BD623" s="10"/>
      <c r="BE623" s="29"/>
      <c r="BF623" s="29"/>
      <c r="BG623" s="29"/>
      <c r="BH623" s="29"/>
      <c r="BI623" s="10"/>
      <c r="BJ623" s="28"/>
      <c r="BK623" s="30"/>
      <c r="BL623" s="31"/>
      <c r="BM623" s="28"/>
      <c r="BN623" s="28"/>
      <c r="BO623" s="30"/>
      <c r="BP623" s="31"/>
      <c r="BQ623" s="32"/>
      <c r="BR623" s="32"/>
    </row>
    <row r="624" spans="1:70" ht="12" customHeight="1" x14ac:dyDescent="0.25">
      <c r="A624" s="10"/>
      <c r="B624" s="11"/>
      <c r="C624" s="12"/>
      <c r="D624" s="13"/>
      <c r="E624" s="13"/>
      <c r="F624" s="13"/>
      <c r="G624" s="14"/>
      <c r="H624" s="15"/>
      <c r="I624" s="27"/>
      <c r="J624" s="17"/>
      <c r="K624" s="17"/>
      <c r="L624" s="17"/>
      <c r="M624" s="17"/>
      <c r="N624" s="17"/>
      <c r="O624" s="17"/>
      <c r="P624" s="10"/>
      <c r="Q624" s="10"/>
      <c r="R624" s="10"/>
      <c r="S624" s="10"/>
      <c r="T624" s="10"/>
      <c r="U624" s="10"/>
      <c r="V624" s="10"/>
      <c r="W624" s="10"/>
      <c r="X624" s="10"/>
      <c r="Y624" s="10"/>
      <c r="Z624" s="10"/>
      <c r="AA624" s="10"/>
      <c r="AB624" s="10"/>
      <c r="AC624" s="10"/>
      <c r="AD624" s="10"/>
      <c r="AE624" s="10"/>
      <c r="AF624" s="10"/>
      <c r="AG624" s="10"/>
      <c r="AH624" s="10"/>
      <c r="AI624" s="17"/>
      <c r="AJ624" s="10"/>
      <c r="AK624" s="10"/>
      <c r="AL624" s="10"/>
      <c r="AM624" s="10"/>
      <c r="AN624" s="10"/>
      <c r="AO624" s="10"/>
      <c r="AP624" s="10"/>
      <c r="AQ624" s="10"/>
      <c r="AR624" s="10"/>
      <c r="AS624" s="10"/>
      <c r="AT624" s="10"/>
      <c r="AU624" s="10"/>
      <c r="AV624" s="10"/>
      <c r="AW624" s="17"/>
      <c r="AX624" s="24"/>
      <c r="AY624" s="26"/>
      <c r="AZ624" s="27"/>
      <c r="BA624" s="28"/>
      <c r="BB624" s="28"/>
      <c r="BC624" s="29"/>
      <c r="BD624" s="10"/>
      <c r="BE624" s="29"/>
      <c r="BF624" s="29"/>
      <c r="BG624" s="29"/>
      <c r="BH624" s="29"/>
      <c r="BI624" s="10"/>
      <c r="BJ624" s="28"/>
      <c r="BK624" s="30"/>
      <c r="BL624" s="31"/>
      <c r="BM624" s="28"/>
      <c r="BN624" s="28"/>
      <c r="BO624" s="30"/>
      <c r="BP624" s="31"/>
      <c r="BQ624" s="32"/>
      <c r="BR624" s="32"/>
    </row>
    <row r="625" spans="1:70" ht="12" customHeight="1" x14ac:dyDescent="0.25">
      <c r="A625" s="10"/>
      <c r="B625" s="11"/>
      <c r="C625" s="12"/>
      <c r="D625" s="13"/>
      <c r="E625" s="13"/>
      <c r="F625" s="13"/>
      <c r="G625" s="14"/>
      <c r="H625" s="15"/>
      <c r="I625" s="27"/>
      <c r="J625" s="17"/>
      <c r="K625" s="17"/>
      <c r="L625" s="17"/>
      <c r="M625" s="17"/>
      <c r="N625" s="17"/>
      <c r="O625" s="17"/>
      <c r="P625" s="10"/>
      <c r="Q625" s="10"/>
      <c r="R625" s="10"/>
      <c r="S625" s="10"/>
      <c r="T625" s="10"/>
      <c r="U625" s="10"/>
      <c r="V625" s="10"/>
      <c r="W625" s="10"/>
      <c r="X625" s="10"/>
      <c r="Y625" s="10"/>
      <c r="Z625" s="10"/>
      <c r="AA625" s="10"/>
      <c r="AB625" s="10"/>
      <c r="AC625" s="10"/>
      <c r="AD625" s="10"/>
      <c r="AE625" s="10"/>
      <c r="AF625" s="10"/>
      <c r="AG625" s="10"/>
      <c r="AH625" s="10"/>
      <c r="AI625" s="17"/>
      <c r="AJ625" s="10"/>
      <c r="AK625" s="10"/>
      <c r="AL625" s="10"/>
      <c r="AM625" s="10"/>
      <c r="AN625" s="10"/>
      <c r="AO625" s="10"/>
      <c r="AP625" s="10"/>
      <c r="AQ625" s="10"/>
      <c r="AR625" s="10"/>
      <c r="AS625" s="10"/>
      <c r="AT625" s="10"/>
      <c r="AU625" s="10"/>
      <c r="AV625" s="10"/>
      <c r="AW625" s="17"/>
      <c r="AX625" s="24"/>
      <c r="AY625" s="26"/>
      <c r="AZ625" s="27"/>
      <c r="BA625" s="28"/>
      <c r="BB625" s="28"/>
      <c r="BC625" s="29"/>
      <c r="BD625" s="10"/>
      <c r="BE625" s="29"/>
      <c r="BF625" s="29"/>
      <c r="BG625" s="29"/>
      <c r="BH625" s="29"/>
      <c r="BI625" s="10"/>
      <c r="BJ625" s="28"/>
      <c r="BK625" s="30"/>
      <c r="BL625" s="31"/>
      <c r="BM625" s="28"/>
      <c r="BN625" s="28"/>
      <c r="BO625" s="30"/>
      <c r="BP625" s="31"/>
      <c r="BQ625" s="32"/>
      <c r="BR625" s="32"/>
    </row>
    <row r="626" spans="1:70" ht="12" customHeight="1" x14ac:dyDescent="0.25">
      <c r="A626" s="10"/>
      <c r="B626" s="11"/>
      <c r="C626" s="12"/>
      <c r="D626" s="13"/>
      <c r="E626" s="13"/>
      <c r="F626" s="13"/>
      <c r="G626" s="14"/>
      <c r="H626" s="15"/>
      <c r="I626" s="27"/>
      <c r="J626" s="17"/>
      <c r="K626" s="17"/>
      <c r="L626" s="17"/>
      <c r="M626" s="17"/>
      <c r="N626" s="17"/>
      <c r="O626" s="17"/>
      <c r="P626" s="10"/>
      <c r="Q626" s="10"/>
      <c r="R626" s="10"/>
      <c r="S626" s="10"/>
      <c r="T626" s="10"/>
      <c r="U626" s="10"/>
      <c r="V626" s="10"/>
      <c r="W626" s="10"/>
      <c r="X626" s="10"/>
      <c r="Y626" s="10"/>
      <c r="Z626" s="10"/>
      <c r="AA626" s="10"/>
      <c r="AB626" s="10"/>
      <c r="AC626" s="10"/>
      <c r="AD626" s="10"/>
      <c r="AE626" s="10"/>
      <c r="AF626" s="10"/>
      <c r="AG626" s="10"/>
      <c r="AH626" s="10"/>
      <c r="AI626" s="17"/>
      <c r="AJ626" s="10"/>
      <c r="AK626" s="10"/>
      <c r="AL626" s="10"/>
      <c r="AM626" s="10"/>
      <c r="AN626" s="10"/>
      <c r="AO626" s="10"/>
      <c r="AP626" s="10"/>
      <c r="AQ626" s="10"/>
      <c r="AR626" s="10"/>
      <c r="AS626" s="10"/>
      <c r="AT626" s="10"/>
      <c r="AU626" s="10"/>
      <c r="AV626" s="10"/>
      <c r="AW626" s="17"/>
      <c r="AX626" s="24"/>
      <c r="AY626" s="26"/>
      <c r="AZ626" s="27"/>
      <c r="BA626" s="28"/>
      <c r="BB626" s="28"/>
      <c r="BC626" s="29"/>
      <c r="BD626" s="10"/>
      <c r="BE626" s="29"/>
      <c r="BF626" s="29"/>
      <c r="BG626" s="29"/>
      <c r="BH626" s="29"/>
      <c r="BI626" s="10"/>
      <c r="BJ626" s="28"/>
      <c r="BK626" s="30"/>
      <c r="BL626" s="31"/>
      <c r="BM626" s="28"/>
      <c r="BN626" s="28"/>
      <c r="BO626" s="30"/>
      <c r="BP626" s="31"/>
      <c r="BQ626" s="32"/>
      <c r="BR626" s="32"/>
    </row>
    <row r="627" spans="1:70" ht="12" customHeight="1" x14ac:dyDescent="0.25">
      <c r="A627" s="10"/>
      <c r="B627" s="11"/>
      <c r="C627" s="12"/>
      <c r="D627" s="13"/>
      <c r="E627" s="13"/>
      <c r="F627" s="13"/>
      <c r="G627" s="14"/>
      <c r="H627" s="15"/>
      <c r="I627" s="27"/>
      <c r="J627" s="17"/>
      <c r="K627" s="17"/>
      <c r="L627" s="17"/>
      <c r="M627" s="17"/>
      <c r="N627" s="17"/>
      <c r="O627" s="17"/>
      <c r="P627" s="10"/>
      <c r="Q627" s="10"/>
      <c r="R627" s="10"/>
      <c r="S627" s="10"/>
      <c r="T627" s="10"/>
      <c r="U627" s="10"/>
      <c r="V627" s="10"/>
      <c r="W627" s="10"/>
      <c r="X627" s="10"/>
      <c r="Y627" s="10"/>
      <c r="Z627" s="10"/>
      <c r="AA627" s="10"/>
      <c r="AB627" s="10"/>
      <c r="AC627" s="10"/>
      <c r="AD627" s="10"/>
      <c r="AE627" s="10"/>
      <c r="AF627" s="10"/>
      <c r="AG627" s="10"/>
      <c r="AH627" s="10"/>
      <c r="AI627" s="17"/>
      <c r="AJ627" s="10"/>
      <c r="AK627" s="10"/>
      <c r="AL627" s="10"/>
      <c r="AM627" s="10"/>
      <c r="AN627" s="10"/>
      <c r="AO627" s="10"/>
      <c r="AP627" s="10"/>
      <c r="AQ627" s="10"/>
      <c r="AR627" s="10"/>
      <c r="AS627" s="10"/>
      <c r="AT627" s="10"/>
      <c r="AU627" s="10"/>
      <c r="AV627" s="10"/>
      <c r="AW627" s="17"/>
      <c r="AX627" s="24"/>
      <c r="AY627" s="26"/>
      <c r="AZ627" s="27"/>
      <c r="BA627" s="28"/>
      <c r="BB627" s="28"/>
      <c r="BC627" s="29"/>
      <c r="BD627" s="10"/>
      <c r="BE627" s="29"/>
      <c r="BF627" s="29"/>
      <c r="BG627" s="29"/>
      <c r="BH627" s="29"/>
      <c r="BI627" s="10"/>
      <c r="BJ627" s="28"/>
      <c r="BK627" s="30"/>
      <c r="BL627" s="31"/>
      <c r="BM627" s="28"/>
      <c r="BN627" s="28"/>
      <c r="BO627" s="30"/>
      <c r="BP627" s="31"/>
      <c r="BQ627" s="32"/>
      <c r="BR627" s="32"/>
    </row>
    <row r="628" spans="1:70" ht="12" customHeight="1" x14ac:dyDescent="0.25">
      <c r="A628" s="10"/>
      <c r="B628" s="11"/>
      <c r="C628" s="12"/>
      <c r="D628" s="13"/>
      <c r="E628" s="13"/>
      <c r="F628" s="13"/>
      <c r="G628" s="14"/>
      <c r="H628" s="15"/>
      <c r="I628" s="27"/>
      <c r="J628" s="17"/>
      <c r="K628" s="17"/>
      <c r="L628" s="17"/>
      <c r="M628" s="17"/>
      <c r="N628" s="17"/>
      <c r="O628" s="17"/>
      <c r="P628" s="10"/>
      <c r="Q628" s="10"/>
      <c r="R628" s="10"/>
      <c r="S628" s="10"/>
      <c r="T628" s="10"/>
      <c r="U628" s="10"/>
      <c r="V628" s="10"/>
      <c r="W628" s="10"/>
      <c r="X628" s="10"/>
      <c r="Y628" s="10"/>
      <c r="Z628" s="10"/>
      <c r="AA628" s="10"/>
      <c r="AB628" s="10"/>
      <c r="AC628" s="10"/>
      <c r="AD628" s="10"/>
      <c r="AE628" s="10"/>
      <c r="AF628" s="10"/>
      <c r="AG628" s="10"/>
      <c r="AH628" s="10"/>
      <c r="AI628" s="17"/>
      <c r="AJ628" s="10"/>
      <c r="AK628" s="10"/>
      <c r="AL628" s="10"/>
      <c r="AM628" s="10"/>
      <c r="AN628" s="10"/>
      <c r="AO628" s="10"/>
      <c r="AP628" s="10"/>
      <c r="AQ628" s="10"/>
      <c r="AR628" s="10"/>
      <c r="AS628" s="10"/>
      <c r="AT628" s="10"/>
      <c r="AU628" s="10"/>
      <c r="AV628" s="10"/>
      <c r="AW628" s="17"/>
      <c r="AX628" s="24"/>
      <c r="AY628" s="26"/>
      <c r="AZ628" s="27"/>
      <c r="BA628" s="28"/>
      <c r="BB628" s="28"/>
      <c r="BC628" s="29"/>
      <c r="BD628" s="10"/>
      <c r="BE628" s="29"/>
      <c r="BF628" s="29"/>
      <c r="BG628" s="29"/>
      <c r="BH628" s="29"/>
      <c r="BI628" s="10"/>
      <c r="BJ628" s="28"/>
      <c r="BK628" s="30"/>
      <c r="BL628" s="31"/>
      <c r="BM628" s="28"/>
      <c r="BN628" s="28"/>
      <c r="BO628" s="30"/>
      <c r="BP628" s="31"/>
      <c r="BQ628" s="32"/>
      <c r="BR628" s="32"/>
    </row>
    <row r="629" spans="1:70" ht="12" customHeight="1" x14ac:dyDescent="0.25">
      <c r="A629" s="10"/>
      <c r="B629" s="11"/>
      <c r="C629" s="12"/>
      <c r="D629" s="13"/>
      <c r="E629" s="13"/>
      <c r="F629" s="13"/>
      <c r="G629" s="14"/>
      <c r="H629" s="15"/>
      <c r="I629" s="27"/>
      <c r="J629" s="17"/>
      <c r="K629" s="17"/>
      <c r="L629" s="17"/>
      <c r="M629" s="17"/>
      <c r="N629" s="17"/>
      <c r="O629" s="17"/>
      <c r="P629" s="10"/>
      <c r="Q629" s="10"/>
      <c r="R629" s="10"/>
      <c r="S629" s="10"/>
      <c r="T629" s="10"/>
      <c r="U629" s="10"/>
      <c r="V629" s="10"/>
      <c r="W629" s="10"/>
      <c r="X629" s="10"/>
      <c r="Y629" s="10"/>
      <c r="Z629" s="10"/>
      <c r="AA629" s="10"/>
      <c r="AB629" s="10"/>
      <c r="AC629" s="10"/>
      <c r="AD629" s="10"/>
      <c r="AE629" s="10"/>
      <c r="AF629" s="10"/>
      <c r="AG629" s="10"/>
      <c r="AH629" s="10"/>
      <c r="AI629" s="17"/>
      <c r="AJ629" s="10"/>
      <c r="AK629" s="10"/>
      <c r="AL629" s="10"/>
      <c r="AM629" s="10"/>
      <c r="AN629" s="10"/>
      <c r="AO629" s="10"/>
      <c r="AP629" s="10"/>
      <c r="AQ629" s="10"/>
      <c r="AR629" s="10"/>
      <c r="AS629" s="10"/>
      <c r="AT629" s="10"/>
      <c r="AU629" s="10"/>
      <c r="AV629" s="10"/>
      <c r="AW629" s="17"/>
      <c r="AX629" s="24"/>
      <c r="AY629" s="26"/>
      <c r="AZ629" s="27"/>
      <c r="BA629" s="28"/>
      <c r="BB629" s="28"/>
      <c r="BC629" s="29"/>
      <c r="BD629" s="10"/>
      <c r="BE629" s="29"/>
      <c r="BF629" s="29"/>
      <c r="BG629" s="29"/>
      <c r="BH629" s="29"/>
      <c r="BI629" s="10"/>
      <c r="BJ629" s="28"/>
      <c r="BK629" s="30"/>
      <c r="BL629" s="31"/>
      <c r="BM629" s="28"/>
      <c r="BN629" s="28"/>
      <c r="BO629" s="30"/>
      <c r="BP629" s="31"/>
      <c r="BQ629" s="32"/>
      <c r="BR629" s="32"/>
    </row>
    <row r="630" spans="1:70" ht="12" customHeight="1" x14ac:dyDescent="0.25">
      <c r="A630" s="10"/>
      <c r="B630" s="11"/>
      <c r="C630" s="12"/>
      <c r="D630" s="13"/>
      <c r="E630" s="13"/>
      <c r="F630" s="13"/>
      <c r="G630" s="14"/>
      <c r="H630" s="15"/>
      <c r="I630" s="27"/>
      <c r="J630" s="17"/>
      <c r="K630" s="17"/>
      <c r="L630" s="17"/>
      <c r="M630" s="17"/>
      <c r="N630" s="17"/>
      <c r="O630" s="17"/>
      <c r="P630" s="10"/>
      <c r="Q630" s="10"/>
      <c r="R630" s="10"/>
      <c r="S630" s="10"/>
      <c r="T630" s="10"/>
      <c r="U630" s="10"/>
      <c r="V630" s="10"/>
      <c r="W630" s="10"/>
      <c r="X630" s="10"/>
      <c r="Y630" s="10"/>
      <c r="Z630" s="10"/>
      <c r="AA630" s="10"/>
      <c r="AB630" s="10"/>
      <c r="AC630" s="10"/>
      <c r="AD630" s="10"/>
      <c r="AE630" s="10"/>
      <c r="AF630" s="10"/>
      <c r="AG630" s="10"/>
      <c r="AH630" s="10"/>
      <c r="AI630" s="17"/>
      <c r="AJ630" s="10"/>
      <c r="AK630" s="10"/>
      <c r="AL630" s="10"/>
      <c r="AM630" s="10"/>
      <c r="AN630" s="10"/>
      <c r="AO630" s="10"/>
      <c r="AP630" s="10"/>
      <c r="AQ630" s="10"/>
      <c r="AR630" s="10"/>
      <c r="AS630" s="10"/>
      <c r="AT630" s="10"/>
      <c r="AU630" s="10"/>
      <c r="AV630" s="10"/>
      <c r="AW630" s="17"/>
      <c r="AX630" s="24"/>
      <c r="AY630" s="26"/>
      <c r="AZ630" s="27"/>
      <c r="BA630" s="28"/>
      <c r="BB630" s="28"/>
      <c r="BC630" s="29"/>
      <c r="BD630" s="10"/>
      <c r="BE630" s="29"/>
      <c r="BF630" s="29"/>
      <c r="BG630" s="29"/>
      <c r="BH630" s="29"/>
      <c r="BI630" s="10"/>
      <c r="BJ630" s="28"/>
      <c r="BK630" s="30"/>
      <c r="BL630" s="31"/>
      <c r="BM630" s="28"/>
      <c r="BN630" s="28"/>
      <c r="BO630" s="30"/>
      <c r="BP630" s="31"/>
      <c r="BQ630" s="32"/>
      <c r="BR630" s="32"/>
    </row>
    <row r="631" spans="1:70" ht="12" customHeight="1" x14ac:dyDescent="0.25">
      <c r="A631" s="10"/>
      <c r="B631" s="11"/>
      <c r="C631" s="12"/>
      <c r="D631" s="13"/>
      <c r="E631" s="13"/>
      <c r="F631" s="13"/>
      <c r="G631" s="14"/>
      <c r="H631" s="15"/>
      <c r="I631" s="27"/>
      <c r="J631" s="17"/>
      <c r="K631" s="17"/>
      <c r="L631" s="17"/>
      <c r="M631" s="17"/>
      <c r="N631" s="17"/>
      <c r="O631" s="17"/>
      <c r="P631" s="10"/>
      <c r="Q631" s="10"/>
      <c r="R631" s="10"/>
      <c r="S631" s="10"/>
      <c r="T631" s="10"/>
      <c r="U631" s="10"/>
      <c r="V631" s="10"/>
      <c r="W631" s="10"/>
      <c r="X631" s="10"/>
      <c r="Y631" s="10"/>
      <c r="Z631" s="10"/>
      <c r="AA631" s="10"/>
      <c r="AB631" s="10"/>
      <c r="AC631" s="10"/>
      <c r="AD631" s="10"/>
      <c r="AE631" s="10"/>
      <c r="AF631" s="10"/>
      <c r="AG631" s="10"/>
      <c r="AH631" s="10"/>
      <c r="AI631" s="17"/>
      <c r="AJ631" s="10"/>
      <c r="AK631" s="10"/>
      <c r="AL631" s="10"/>
      <c r="AM631" s="10"/>
      <c r="AN631" s="10"/>
      <c r="AO631" s="10"/>
      <c r="AP631" s="10"/>
      <c r="AQ631" s="10"/>
      <c r="AR631" s="10"/>
      <c r="AS631" s="10"/>
      <c r="AT631" s="10"/>
      <c r="AU631" s="10"/>
      <c r="AV631" s="10"/>
      <c r="AW631" s="17"/>
      <c r="AX631" s="24"/>
      <c r="AY631" s="26"/>
      <c r="AZ631" s="27"/>
      <c r="BA631" s="28"/>
      <c r="BB631" s="28"/>
      <c r="BC631" s="29"/>
      <c r="BD631" s="10"/>
      <c r="BE631" s="29"/>
      <c r="BF631" s="29"/>
      <c r="BG631" s="29"/>
      <c r="BH631" s="29"/>
      <c r="BI631" s="10"/>
      <c r="BJ631" s="28"/>
      <c r="BK631" s="30"/>
      <c r="BL631" s="31"/>
      <c r="BM631" s="28"/>
      <c r="BN631" s="28"/>
      <c r="BO631" s="30"/>
      <c r="BP631" s="31"/>
      <c r="BQ631" s="32"/>
      <c r="BR631" s="32"/>
    </row>
    <row r="632" spans="1:70" ht="12" customHeight="1" x14ac:dyDescent="0.25">
      <c r="A632" s="10"/>
      <c r="B632" s="11"/>
      <c r="C632" s="12"/>
      <c r="D632" s="13"/>
      <c r="E632" s="13"/>
      <c r="F632" s="13"/>
      <c r="G632" s="14"/>
      <c r="H632" s="15"/>
      <c r="I632" s="27"/>
      <c r="J632" s="17"/>
      <c r="K632" s="17"/>
      <c r="L632" s="17"/>
      <c r="M632" s="17"/>
      <c r="N632" s="17"/>
      <c r="O632" s="17"/>
      <c r="P632" s="10"/>
      <c r="Q632" s="10"/>
      <c r="R632" s="10"/>
      <c r="S632" s="10"/>
      <c r="T632" s="10"/>
      <c r="U632" s="10"/>
      <c r="V632" s="10"/>
      <c r="W632" s="10"/>
      <c r="X632" s="10"/>
      <c r="Y632" s="10"/>
      <c r="Z632" s="10"/>
      <c r="AA632" s="10"/>
      <c r="AB632" s="10"/>
      <c r="AC632" s="10"/>
      <c r="AD632" s="10"/>
      <c r="AE632" s="10"/>
      <c r="AF632" s="10"/>
      <c r="AG632" s="10"/>
      <c r="AH632" s="10"/>
      <c r="AI632" s="17"/>
      <c r="AJ632" s="10"/>
      <c r="AK632" s="10"/>
      <c r="AL632" s="10"/>
      <c r="AM632" s="10"/>
      <c r="AN632" s="10"/>
      <c r="AO632" s="10"/>
      <c r="AP632" s="10"/>
      <c r="AQ632" s="10"/>
      <c r="AR632" s="10"/>
      <c r="AS632" s="10"/>
      <c r="AT632" s="10"/>
      <c r="AU632" s="10"/>
      <c r="AV632" s="10"/>
      <c r="AW632" s="17"/>
      <c r="AX632" s="24"/>
      <c r="AY632" s="26"/>
      <c r="AZ632" s="27"/>
      <c r="BA632" s="28"/>
      <c r="BB632" s="28"/>
      <c r="BC632" s="29"/>
      <c r="BD632" s="10"/>
      <c r="BE632" s="29"/>
      <c r="BF632" s="29"/>
      <c r="BG632" s="29"/>
      <c r="BH632" s="29"/>
      <c r="BI632" s="10"/>
      <c r="BJ632" s="28"/>
      <c r="BK632" s="30"/>
      <c r="BL632" s="31"/>
      <c r="BM632" s="28"/>
      <c r="BN632" s="28"/>
      <c r="BO632" s="30"/>
      <c r="BP632" s="31"/>
      <c r="BQ632" s="32"/>
      <c r="BR632" s="32"/>
    </row>
    <row r="633" spans="1:70" ht="12" customHeight="1" x14ac:dyDescent="0.25">
      <c r="A633" s="10"/>
      <c r="B633" s="11"/>
      <c r="C633" s="12"/>
      <c r="D633" s="13"/>
      <c r="E633" s="13"/>
      <c r="F633" s="13"/>
      <c r="G633" s="14"/>
      <c r="H633" s="15"/>
      <c r="I633" s="27"/>
      <c r="J633" s="17"/>
      <c r="K633" s="17"/>
      <c r="L633" s="17"/>
      <c r="M633" s="17"/>
      <c r="N633" s="17"/>
      <c r="O633" s="17"/>
      <c r="P633" s="10"/>
      <c r="Q633" s="10"/>
      <c r="R633" s="10"/>
      <c r="S633" s="10"/>
      <c r="T633" s="10"/>
      <c r="U633" s="10"/>
      <c r="V633" s="10"/>
      <c r="W633" s="10"/>
      <c r="X633" s="10"/>
      <c r="Y633" s="10"/>
      <c r="Z633" s="10"/>
      <c r="AA633" s="10"/>
      <c r="AB633" s="10"/>
      <c r="AC633" s="10"/>
      <c r="AD633" s="10"/>
      <c r="AE633" s="10"/>
      <c r="AF633" s="10"/>
      <c r="AG633" s="10"/>
      <c r="AH633" s="10"/>
      <c r="AI633" s="17"/>
      <c r="AJ633" s="10"/>
      <c r="AK633" s="10"/>
      <c r="AL633" s="10"/>
      <c r="AM633" s="10"/>
      <c r="AN633" s="10"/>
      <c r="AO633" s="10"/>
      <c r="AP633" s="10"/>
      <c r="AQ633" s="10"/>
      <c r="AR633" s="10"/>
      <c r="AS633" s="10"/>
      <c r="AT633" s="10"/>
      <c r="AU633" s="10"/>
      <c r="AV633" s="10"/>
      <c r="AW633" s="17"/>
      <c r="AX633" s="24"/>
      <c r="AY633" s="26"/>
      <c r="AZ633" s="27"/>
      <c r="BA633" s="28"/>
      <c r="BB633" s="28"/>
      <c r="BC633" s="29"/>
      <c r="BD633" s="10"/>
      <c r="BE633" s="29"/>
      <c r="BF633" s="29"/>
      <c r="BG633" s="29"/>
      <c r="BH633" s="29"/>
      <c r="BI633" s="10"/>
      <c r="BJ633" s="28"/>
      <c r="BK633" s="30"/>
      <c r="BL633" s="31"/>
      <c r="BM633" s="28"/>
      <c r="BN633" s="28"/>
      <c r="BO633" s="30"/>
      <c r="BP633" s="31"/>
      <c r="BQ633" s="32"/>
      <c r="BR633" s="32"/>
    </row>
    <row r="634" spans="1:70" ht="12" customHeight="1" x14ac:dyDescent="0.25">
      <c r="A634" s="10"/>
      <c r="B634" s="11"/>
      <c r="C634" s="12"/>
      <c r="D634" s="13"/>
      <c r="E634" s="13"/>
      <c r="F634" s="13"/>
      <c r="G634" s="14"/>
      <c r="H634" s="15"/>
      <c r="I634" s="27"/>
      <c r="J634" s="17"/>
      <c r="K634" s="17"/>
      <c r="L634" s="17"/>
      <c r="M634" s="17"/>
      <c r="N634" s="17"/>
      <c r="O634" s="17"/>
      <c r="P634" s="10"/>
      <c r="Q634" s="10"/>
      <c r="R634" s="10"/>
      <c r="S634" s="10"/>
      <c r="T634" s="10"/>
      <c r="U634" s="10"/>
      <c r="V634" s="10"/>
      <c r="W634" s="10"/>
      <c r="X634" s="10"/>
      <c r="Y634" s="10"/>
      <c r="Z634" s="10"/>
      <c r="AA634" s="10"/>
      <c r="AB634" s="10"/>
      <c r="AC634" s="10"/>
      <c r="AD634" s="10"/>
      <c r="AE634" s="10"/>
      <c r="AF634" s="10"/>
      <c r="AG634" s="10"/>
      <c r="AH634" s="10"/>
      <c r="AI634" s="17"/>
      <c r="AJ634" s="10"/>
      <c r="AK634" s="10"/>
      <c r="AL634" s="10"/>
      <c r="AM634" s="10"/>
      <c r="AN634" s="10"/>
      <c r="AO634" s="10"/>
      <c r="AP634" s="10"/>
      <c r="AQ634" s="10"/>
      <c r="AR634" s="10"/>
      <c r="AS634" s="10"/>
      <c r="AT634" s="10"/>
      <c r="AU634" s="10"/>
      <c r="AV634" s="10"/>
      <c r="AW634" s="17"/>
      <c r="AX634" s="24"/>
      <c r="AY634" s="26"/>
      <c r="AZ634" s="27"/>
      <c r="BA634" s="28"/>
      <c r="BB634" s="28"/>
      <c r="BC634" s="29"/>
      <c r="BD634" s="10"/>
      <c r="BE634" s="29"/>
      <c r="BF634" s="29"/>
      <c r="BG634" s="29"/>
      <c r="BH634" s="29"/>
      <c r="BI634" s="10"/>
      <c r="BJ634" s="28"/>
      <c r="BK634" s="30"/>
      <c r="BL634" s="31"/>
      <c r="BM634" s="28"/>
      <c r="BN634" s="28"/>
      <c r="BO634" s="30"/>
      <c r="BP634" s="31"/>
      <c r="BQ634" s="32"/>
      <c r="BR634" s="32"/>
    </row>
    <row r="635" spans="1:70" ht="12" customHeight="1" x14ac:dyDescent="0.25">
      <c r="A635" s="10"/>
      <c r="B635" s="11"/>
      <c r="C635" s="12"/>
      <c r="D635" s="13"/>
      <c r="E635" s="13"/>
      <c r="F635" s="13"/>
      <c r="G635" s="14"/>
      <c r="H635" s="15"/>
      <c r="I635" s="27"/>
      <c r="J635" s="17"/>
      <c r="K635" s="17"/>
      <c r="L635" s="17"/>
      <c r="M635" s="17"/>
      <c r="N635" s="17"/>
      <c r="O635" s="17"/>
      <c r="P635" s="10"/>
      <c r="Q635" s="10"/>
      <c r="R635" s="10"/>
      <c r="S635" s="10"/>
      <c r="T635" s="10"/>
      <c r="U635" s="10"/>
      <c r="V635" s="10"/>
      <c r="W635" s="10"/>
      <c r="X635" s="10"/>
      <c r="Y635" s="10"/>
      <c r="Z635" s="10"/>
      <c r="AA635" s="10"/>
      <c r="AB635" s="10"/>
      <c r="AC635" s="10"/>
      <c r="AD635" s="10"/>
      <c r="AE635" s="10"/>
      <c r="AF635" s="10"/>
      <c r="AG635" s="10"/>
      <c r="AH635" s="10"/>
      <c r="AI635" s="17"/>
      <c r="AJ635" s="10"/>
      <c r="AK635" s="10"/>
      <c r="AL635" s="10"/>
      <c r="AM635" s="10"/>
      <c r="AN635" s="10"/>
      <c r="AO635" s="10"/>
      <c r="AP635" s="10"/>
      <c r="AQ635" s="10"/>
      <c r="AR635" s="10"/>
      <c r="AS635" s="10"/>
      <c r="AT635" s="10"/>
      <c r="AU635" s="10"/>
      <c r="AV635" s="10"/>
      <c r="AW635" s="17"/>
      <c r="AX635" s="24"/>
      <c r="AY635" s="26"/>
      <c r="AZ635" s="27"/>
      <c r="BA635" s="28"/>
      <c r="BB635" s="28"/>
      <c r="BC635" s="29"/>
      <c r="BD635" s="10"/>
      <c r="BE635" s="29"/>
      <c r="BF635" s="29"/>
      <c r="BG635" s="29"/>
      <c r="BH635" s="29"/>
      <c r="BI635" s="10"/>
      <c r="BJ635" s="28"/>
      <c r="BK635" s="30"/>
      <c r="BL635" s="31"/>
      <c r="BM635" s="28"/>
      <c r="BN635" s="28"/>
      <c r="BO635" s="30"/>
      <c r="BP635" s="31"/>
      <c r="BQ635" s="32"/>
      <c r="BR635" s="32"/>
    </row>
    <row r="636" spans="1:70" ht="12" customHeight="1" x14ac:dyDescent="0.25">
      <c r="A636" s="10"/>
      <c r="B636" s="11"/>
      <c r="C636" s="12"/>
      <c r="D636" s="13"/>
      <c r="E636" s="13"/>
      <c r="F636" s="13"/>
      <c r="G636" s="14"/>
      <c r="H636" s="15"/>
      <c r="I636" s="27"/>
      <c r="J636" s="17"/>
      <c r="K636" s="17"/>
      <c r="L636" s="17"/>
      <c r="M636" s="17"/>
      <c r="N636" s="17"/>
      <c r="O636" s="17"/>
      <c r="P636" s="10"/>
      <c r="Q636" s="10"/>
      <c r="R636" s="10"/>
      <c r="S636" s="10"/>
      <c r="T636" s="10"/>
      <c r="U636" s="10"/>
      <c r="V636" s="10"/>
      <c r="W636" s="10"/>
      <c r="X636" s="10"/>
      <c r="Y636" s="10"/>
      <c r="Z636" s="10"/>
      <c r="AA636" s="10"/>
      <c r="AB636" s="10"/>
      <c r="AC636" s="10"/>
      <c r="AD636" s="10"/>
      <c r="AE636" s="10"/>
      <c r="AF636" s="10"/>
      <c r="AG636" s="10"/>
      <c r="AH636" s="10"/>
      <c r="AI636" s="17"/>
      <c r="AJ636" s="10"/>
      <c r="AK636" s="10"/>
      <c r="AL636" s="10"/>
      <c r="AM636" s="10"/>
      <c r="AN636" s="10"/>
      <c r="AO636" s="10"/>
      <c r="AP636" s="10"/>
      <c r="AQ636" s="10"/>
      <c r="AR636" s="10"/>
      <c r="AS636" s="10"/>
      <c r="AT636" s="10"/>
      <c r="AU636" s="10"/>
      <c r="AV636" s="10"/>
      <c r="AW636" s="17"/>
      <c r="AX636" s="24"/>
      <c r="AY636" s="26"/>
      <c r="AZ636" s="27"/>
      <c r="BA636" s="28"/>
      <c r="BB636" s="28"/>
      <c r="BC636" s="29"/>
      <c r="BD636" s="10"/>
      <c r="BE636" s="29"/>
      <c r="BF636" s="29"/>
      <c r="BG636" s="29"/>
      <c r="BH636" s="29"/>
      <c r="BI636" s="10"/>
      <c r="BJ636" s="28"/>
      <c r="BK636" s="30"/>
      <c r="BL636" s="31"/>
      <c r="BM636" s="28"/>
      <c r="BN636" s="28"/>
      <c r="BO636" s="30"/>
      <c r="BP636" s="31"/>
      <c r="BQ636" s="32"/>
      <c r="BR636" s="32"/>
    </row>
    <row r="637" spans="1:70" ht="12" customHeight="1" x14ac:dyDescent="0.25">
      <c r="A637" s="10"/>
      <c r="B637" s="11"/>
      <c r="C637" s="12"/>
      <c r="D637" s="13"/>
      <c r="E637" s="13"/>
      <c r="F637" s="13"/>
      <c r="G637" s="14"/>
      <c r="H637" s="15"/>
      <c r="I637" s="27"/>
      <c r="J637" s="17"/>
      <c r="K637" s="17"/>
      <c r="L637" s="17"/>
      <c r="M637" s="17"/>
      <c r="N637" s="17"/>
      <c r="O637" s="17"/>
      <c r="P637" s="10"/>
      <c r="Q637" s="10"/>
      <c r="R637" s="10"/>
      <c r="S637" s="10"/>
      <c r="T637" s="10"/>
      <c r="U637" s="10"/>
      <c r="V637" s="10"/>
      <c r="W637" s="10"/>
      <c r="X637" s="10"/>
      <c r="Y637" s="10"/>
      <c r="Z637" s="10"/>
      <c r="AA637" s="10"/>
      <c r="AB637" s="10"/>
      <c r="AC637" s="10"/>
      <c r="AD637" s="10"/>
      <c r="AE637" s="10"/>
      <c r="AF637" s="10"/>
      <c r="AG637" s="10"/>
      <c r="AH637" s="10"/>
      <c r="AI637" s="17"/>
      <c r="AJ637" s="10"/>
      <c r="AK637" s="10"/>
      <c r="AL637" s="10"/>
      <c r="AM637" s="10"/>
      <c r="AN637" s="10"/>
      <c r="AO637" s="10"/>
      <c r="AP637" s="10"/>
      <c r="AQ637" s="10"/>
      <c r="AR637" s="10"/>
      <c r="AS637" s="10"/>
      <c r="AT637" s="10"/>
      <c r="AU637" s="10"/>
      <c r="AV637" s="10"/>
      <c r="AW637" s="17"/>
      <c r="AX637" s="24"/>
      <c r="AY637" s="26"/>
      <c r="AZ637" s="27"/>
      <c r="BA637" s="28"/>
      <c r="BB637" s="28"/>
      <c r="BC637" s="29"/>
      <c r="BD637" s="10"/>
      <c r="BE637" s="29"/>
      <c r="BF637" s="29"/>
      <c r="BG637" s="29"/>
      <c r="BH637" s="29"/>
      <c r="BI637" s="10"/>
      <c r="BJ637" s="28"/>
      <c r="BK637" s="30"/>
      <c r="BL637" s="31"/>
      <c r="BM637" s="28"/>
      <c r="BN637" s="28"/>
      <c r="BO637" s="30"/>
      <c r="BP637" s="31"/>
      <c r="BQ637" s="32"/>
      <c r="BR637" s="32"/>
    </row>
    <row r="638" spans="1:70" ht="12" customHeight="1" x14ac:dyDescent="0.25">
      <c r="A638" s="10"/>
      <c r="B638" s="11"/>
      <c r="C638" s="12"/>
      <c r="D638" s="13"/>
      <c r="E638" s="13"/>
      <c r="F638" s="13"/>
      <c r="G638" s="14"/>
      <c r="H638" s="15"/>
      <c r="I638" s="27"/>
      <c r="J638" s="17"/>
      <c r="K638" s="17"/>
      <c r="L638" s="17"/>
      <c r="M638" s="17"/>
      <c r="N638" s="17"/>
      <c r="O638" s="17"/>
      <c r="P638" s="10"/>
      <c r="Q638" s="10"/>
      <c r="R638" s="10"/>
      <c r="S638" s="10"/>
      <c r="T638" s="10"/>
      <c r="U638" s="10"/>
      <c r="V638" s="10"/>
      <c r="W638" s="10"/>
      <c r="X638" s="10"/>
      <c r="Y638" s="10"/>
      <c r="Z638" s="10"/>
      <c r="AA638" s="10"/>
      <c r="AB638" s="10"/>
      <c r="AC638" s="10"/>
      <c r="AD638" s="10"/>
      <c r="AE638" s="10"/>
      <c r="AF638" s="10"/>
      <c r="AG638" s="10"/>
      <c r="AH638" s="10"/>
      <c r="AI638" s="17"/>
      <c r="AJ638" s="10"/>
      <c r="AK638" s="10"/>
      <c r="AL638" s="10"/>
      <c r="AM638" s="10"/>
      <c r="AN638" s="10"/>
      <c r="AO638" s="10"/>
      <c r="AP638" s="10"/>
      <c r="AQ638" s="10"/>
      <c r="AR638" s="10"/>
      <c r="AS638" s="10"/>
      <c r="AT638" s="10"/>
      <c r="AU638" s="10"/>
      <c r="AV638" s="10"/>
      <c r="AW638" s="17"/>
      <c r="AX638" s="24"/>
      <c r="AY638" s="26"/>
      <c r="AZ638" s="27"/>
      <c r="BA638" s="28"/>
      <c r="BB638" s="28"/>
      <c r="BC638" s="29"/>
      <c r="BD638" s="10"/>
      <c r="BE638" s="29"/>
      <c r="BF638" s="29"/>
      <c r="BG638" s="29"/>
      <c r="BH638" s="29"/>
      <c r="BI638" s="10"/>
      <c r="BJ638" s="28"/>
      <c r="BK638" s="30"/>
      <c r="BL638" s="31"/>
      <c r="BM638" s="28"/>
      <c r="BN638" s="28"/>
      <c r="BO638" s="30"/>
      <c r="BP638" s="31"/>
      <c r="BQ638" s="32"/>
      <c r="BR638" s="32"/>
    </row>
    <row r="639" spans="1:70" ht="12" customHeight="1" x14ac:dyDescent="0.25">
      <c r="A639" s="10"/>
      <c r="B639" s="11"/>
      <c r="C639" s="12"/>
      <c r="D639" s="13"/>
      <c r="E639" s="13"/>
      <c r="F639" s="13"/>
      <c r="G639" s="14"/>
      <c r="H639" s="15"/>
      <c r="I639" s="27"/>
      <c r="J639" s="17"/>
      <c r="K639" s="17"/>
      <c r="L639" s="17"/>
      <c r="M639" s="17"/>
      <c r="N639" s="17"/>
      <c r="O639" s="17"/>
      <c r="P639" s="10"/>
      <c r="Q639" s="10"/>
      <c r="R639" s="10"/>
      <c r="S639" s="10"/>
      <c r="T639" s="10"/>
      <c r="U639" s="10"/>
      <c r="V639" s="10"/>
      <c r="W639" s="10"/>
      <c r="X639" s="10"/>
      <c r="Y639" s="10"/>
      <c r="Z639" s="10"/>
      <c r="AA639" s="10"/>
      <c r="AB639" s="10"/>
      <c r="AC639" s="10"/>
      <c r="AD639" s="10"/>
      <c r="AE639" s="10"/>
      <c r="AF639" s="10"/>
      <c r="AG639" s="10"/>
      <c r="AH639" s="10"/>
      <c r="AI639" s="17"/>
      <c r="AJ639" s="10"/>
      <c r="AK639" s="10"/>
      <c r="AL639" s="10"/>
      <c r="AM639" s="10"/>
      <c r="AN639" s="10"/>
      <c r="AO639" s="10"/>
      <c r="AP639" s="10"/>
      <c r="AQ639" s="10"/>
      <c r="AR639" s="10"/>
      <c r="AS639" s="10"/>
      <c r="AT639" s="10"/>
      <c r="AU639" s="10"/>
      <c r="AV639" s="10"/>
      <c r="AW639" s="17"/>
      <c r="AX639" s="24"/>
      <c r="AY639" s="26"/>
      <c r="AZ639" s="27"/>
      <c r="BA639" s="28"/>
      <c r="BB639" s="28"/>
      <c r="BC639" s="29"/>
      <c r="BD639" s="10"/>
      <c r="BE639" s="29"/>
      <c r="BF639" s="29"/>
      <c r="BG639" s="29"/>
      <c r="BH639" s="29"/>
      <c r="BI639" s="10"/>
      <c r="BJ639" s="28"/>
      <c r="BK639" s="30"/>
      <c r="BL639" s="31"/>
      <c r="BM639" s="28"/>
      <c r="BN639" s="28"/>
      <c r="BO639" s="30"/>
      <c r="BP639" s="31"/>
      <c r="BQ639" s="32"/>
      <c r="BR639" s="32"/>
    </row>
    <row r="640" spans="1:70" ht="12" customHeight="1" x14ac:dyDescent="0.25">
      <c r="A640" s="10"/>
      <c r="B640" s="11"/>
      <c r="C640" s="12"/>
      <c r="D640" s="13"/>
      <c r="E640" s="13"/>
      <c r="F640" s="13"/>
      <c r="G640" s="14"/>
      <c r="H640" s="15"/>
      <c r="I640" s="27"/>
      <c r="J640" s="17"/>
      <c r="K640" s="17"/>
      <c r="L640" s="17"/>
      <c r="M640" s="17"/>
      <c r="N640" s="17"/>
      <c r="O640" s="17"/>
      <c r="P640" s="10"/>
      <c r="Q640" s="10"/>
      <c r="R640" s="10"/>
      <c r="S640" s="10"/>
      <c r="T640" s="10"/>
      <c r="U640" s="10"/>
      <c r="V640" s="10"/>
      <c r="W640" s="10"/>
      <c r="X640" s="10"/>
      <c r="Y640" s="10"/>
      <c r="Z640" s="10"/>
      <c r="AA640" s="10"/>
      <c r="AB640" s="10"/>
      <c r="AC640" s="10"/>
      <c r="AD640" s="10"/>
      <c r="AE640" s="10"/>
      <c r="AF640" s="10"/>
      <c r="AG640" s="10"/>
      <c r="AH640" s="10"/>
      <c r="AI640" s="17"/>
      <c r="AJ640" s="10"/>
      <c r="AK640" s="10"/>
      <c r="AL640" s="10"/>
      <c r="AM640" s="10"/>
      <c r="AN640" s="10"/>
      <c r="AO640" s="10"/>
      <c r="AP640" s="10"/>
      <c r="AQ640" s="10"/>
      <c r="AR640" s="10"/>
      <c r="AS640" s="10"/>
      <c r="AT640" s="10"/>
      <c r="AU640" s="10"/>
      <c r="AV640" s="10"/>
      <c r="AW640" s="17"/>
      <c r="AX640" s="24"/>
      <c r="AY640" s="26"/>
      <c r="AZ640" s="27"/>
      <c r="BA640" s="28"/>
      <c r="BB640" s="28"/>
      <c r="BC640" s="29"/>
      <c r="BD640" s="10"/>
      <c r="BE640" s="29"/>
      <c r="BF640" s="29"/>
      <c r="BG640" s="29"/>
      <c r="BH640" s="29"/>
      <c r="BI640" s="10"/>
      <c r="BJ640" s="28"/>
      <c r="BK640" s="30"/>
      <c r="BL640" s="31"/>
      <c r="BM640" s="28"/>
      <c r="BN640" s="28"/>
      <c r="BO640" s="30"/>
      <c r="BP640" s="31"/>
      <c r="BQ640" s="32"/>
      <c r="BR640" s="32"/>
    </row>
    <row r="641" spans="1:70" ht="12" customHeight="1" x14ac:dyDescent="0.25">
      <c r="A641" s="10"/>
      <c r="B641" s="11"/>
      <c r="C641" s="12"/>
      <c r="D641" s="13"/>
      <c r="E641" s="13"/>
      <c r="F641" s="13"/>
      <c r="G641" s="14"/>
      <c r="H641" s="15"/>
      <c r="I641" s="27"/>
      <c r="J641" s="17"/>
      <c r="K641" s="17"/>
      <c r="L641" s="17"/>
      <c r="M641" s="17"/>
      <c r="N641" s="17"/>
      <c r="O641" s="17"/>
      <c r="P641" s="10"/>
      <c r="Q641" s="10"/>
      <c r="R641" s="10"/>
      <c r="S641" s="10"/>
      <c r="T641" s="10"/>
      <c r="U641" s="10"/>
      <c r="V641" s="10"/>
      <c r="W641" s="10"/>
      <c r="X641" s="10"/>
      <c r="Y641" s="10"/>
      <c r="Z641" s="10"/>
      <c r="AA641" s="10"/>
      <c r="AB641" s="10"/>
      <c r="AC641" s="10"/>
      <c r="AD641" s="10"/>
      <c r="AE641" s="10"/>
      <c r="AF641" s="10"/>
      <c r="AG641" s="10"/>
      <c r="AH641" s="10"/>
      <c r="AI641" s="17"/>
      <c r="AJ641" s="10"/>
      <c r="AK641" s="10"/>
      <c r="AL641" s="10"/>
      <c r="AM641" s="10"/>
      <c r="AN641" s="10"/>
      <c r="AO641" s="10"/>
      <c r="AP641" s="10"/>
      <c r="AQ641" s="10"/>
      <c r="AR641" s="10"/>
      <c r="AS641" s="10"/>
      <c r="AT641" s="10"/>
      <c r="AU641" s="10"/>
      <c r="AV641" s="10"/>
      <c r="AW641" s="17"/>
      <c r="AX641" s="24"/>
      <c r="AY641" s="26"/>
      <c r="AZ641" s="27"/>
      <c r="BA641" s="28"/>
      <c r="BB641" s="28"/>
      <c r="BC641" s="29"/>
      <c r="BD641" s="10"/>
      <c r="BE641" s="29"/>
      <c r="BF641" s="29"/>
      <c r="BG641" s="29"/>
      <c r="BH641" s="29"/>
      <c r="BI641" s="10"/>
      <c r="BJ641" s="28"/>
      <c r="BK641" s="30"/>
      <c r="BL641" s="31"/>
      <c r="BM641" s="28"/>
      <c r="BN641" s="28"/>
      <c r="BO641" s="30"/>
      <c r="BP641" s="31"/>
      <c r="BQ641" s="32"/>
      <c r="BR641" s="32"/>
    </row>
    <row r="642" spans="1:70" ht="12" customHeight="1" x14ac:dyDescent="0.25">
      <c r="A642" s="10"/>
      <c r="B642" s="11"/>
      <c r="C642" s="12"/>
      <c r="D642" s="13"/>
      <c r="E642" s="13"/>
      <c r="F642" s="13"/>
      <c r="G642" s="14"/>
      <c r="H642" s="15"/>
      <c r="I642" s="27"/>
      <c r="J642" s="17"/>
      <c r="K642" s="17"/>
      <c r="L642" s="17"/>
      <c r="M642" s="17"/>
      <c r="N642" s="17"/>
      <c r="O642" s="17"/>
      <c r="P642" s="10"/>
      <c r="Q642" s="10"/>
      <c r="R642" s="10"/>
      <c r="S642" s="10"/>
      <c r="T642" s="10"/>
      <c r="U642" s="10"/>
      <c r="V642" s="10"/>
      <c r="W642" s="10"/>
      <c r="X642" s="10"/>
      <c r="Y642" s="10"/>
      <c r="Z642" s="10"/>
      <c r="AA642" s="10"/>
      <c r="AB642" s="10"/>
      <c r="AC642" s="10"/>
      <c r="AD642" s="10"/>
      <c r="AE642" s="10"/>
      <c r="AF642" s="10"/>
      <c r="AG642" s="10"/>
      <c r="AH642" s="10"/>
      <c r="AI642" s="17"/>
      <c r="AJ642" s="10"/>
      <c r="AK642" s="10"/>
      <c r="AL642" s="10"/>
      <c r="AM642" s="10"/>
      <c r="AN642" s="10"/>
      <c r="AO642" s="10"/>
      <c r="AP642" s="10"/>
      <c r="AQ642" s="10"/>
      <c r="AR642" s="10"/>
      <c r="AS642" s="10"/>
      <c r="AT642" s="10"/>
      <c r="AU642" s="10"/>
      <c r="AV642" s="10"/>
      <c r="AW642" s="17"/>
      <c r="AX642" s="24"/>
      <c r="AY642" s="26"/>
      <c r="AZ642" s="27"/>
      <c r="BA642" s="28"/>
      <c r="BB642" s="28"/>
      <c r="BC642" s="29"/>
      <c r="BD642" s="10"/>
      <c r="BE642" s="29"/>
      <c r="BF642" s="29"/>
      <c r="BG642" s="29"/>
      <c r="BH642" s="29"/>
      <c r="BI642" s="10"/>
      <c r="BJ642" s="28"/>
      <c r="BK642" s="30"/>
      <c r="BL642" s="31"/>
      <c r="BM642" s="28"/>
      <c r="BN642" s="28"/>
      <c r="BO642" s="30"/>
      <c r="BP642" s="31"/>
      <c r="BQ642" s="32"/>
      <c r="BR642" s="32"/>
    </row>
    <row r="643" spans="1:70" ht="12" customHeight="1" x14ac:dyDescent="0.25">
      <c r="A643" s="10"/>
      <c r="B643" s="11"/>
      <c r="C643" s="12"/>
      <c r="D643" s="13"/>
      <c r="E643" s="13"/>
      <c r="F643" s="13"/>
      <c r="G643" s="14"/>
      <c r="H643" s="15"/>
      <c r="I643" s="27"/>
      <c r="J643" s="17"/>
      <c r="K643" s="17"/>
      <c r="L643" s="17"/>
      <c r="M643" s="17"/>
      <c r="N643" s="17"/>
      <c r="O643" s="17"/>
      <c r="P643" s="10"/>
      <c r="Q643" s="10"/>
      <c r="R643" s="10"/>
      <c r="S643" s="10"/>
      <c r="T643" s="10"/>
      <c r="U643" s="10"/>
      <c r="V643" s="10"/>
      <c r="W643" s="10"/>
      <c r="X643" s="10"/>
      <c r="Y643" s="10"/>
      <c r="Z643" s="10"/>
      <c r="AA643" s="10"/>
      <c r="AB643" s="10"/>
      <c r="AC643" s="10"/>
      <c r="AD643" s="10"/>
      <c r="AE643" s="10"/>
      <c r="AF643" s="10"/>
      <c r="AG643" s="10"/>
      <c r="AH643" s="10"/>
      <c r="AI643" s="17"/>
      <c r="AJ643" s="10"/>
      <c r="AK643" s="10"/>
      <c r="AL643" s="10"/>
      <c r="AM643" s="10"/>
      <c r="AN643" s="10"/>
      <c r="AO643" s="10"/>
      <c r="AP643" s="10"/>
      <c r="AQ643" s="10"/>
      <c r="AR643" s="10"/>
      <c r="AS643" s="10"/>
      <c r="AT643" s="10"/>
      <c r="AU643" s="10"/>
      <c r="AV643" s="10"/>
      <c r="AW643" s="17"/>
      <c r="AX643" s="24"/>
      <c r="AY643" s="26"/>
      <c r="AZ643" s="27"/>
      <c r="BA643" s="28"/>
      <c r="BB643" s="28"/>
      <c r="BC643" s="29"/>
      <c r="BD643" s="10"/>
      <c r="BE643" s="29"/>
      <c r="BF643" s="29"/>
      <c r="BG643" s="29"/>
      <c r="BH643" s="29"/>
      <c r="BI643" s="10"/>
      <c r="BJ643" s="28"/>
      <c r="BK643" s="30"/>
      <c r="BL643" s="31"/>
      <c r="BM643" s="28"/>
      <c r="BN643" s="28"/>
      <c r="BO643" s="30"/>
      <c r="BP643" s="31"/>
      <c r="BQ643" s="32"/>
      <c r="BR643" s="32"/>
    </row>
    <row r="644" spans="1:70" ht="12" customHeight="1" x14ac:dyDescent="0.25">
      <c r="A644" s="10"/>
      <c r="B644" s="11"/>
      <c r="C644" s="12"/>
      <c r="D644" s="13"/>
      <c r="E644" s="13"/>
      <c r="F644" s="13"/>
      <c r="G644" s="14"/>
      <c r="H644" s="15"/>
      <c r="I644" s="27"/>
      <c r="J644" s="17"/>
      <c r="K644" s="17"/>
      <c r="L644" s="17"/>
      <c r="M644" s="17"/>
      <c r="N644" s="17"/>
      <c r="O644" s="17"/>
      <c r="P644" s="10"/>
      <c r="Q644" s="10"/>
      <c r="R644" s="10"/>
      <c r="S644" s="10"/>
      <c r="T644" s="10"/>
      <c r="U644" s="10"/>
      <c r="V644" s="10"/>
      <c r="W644" s="10"/>
      <c r="X644" s="10"/>
      <c r="Y644" s="10"/>
      <c r="Z644" s="10"/>
      <c r="AA644" s="10"/>
      <c r="AB644" s="10"/>
      <c r="AC644" s="10"/>
      <c r="AD644" s="10"/>
      <c r="AE644" s="10"/>
      <c r="AF644" s="10"/>
      <c r="AG644" s="10"/>
      <c r="AH644" s="10"/>
      <c r="AI644" s="17"/>
      <c r="AJ644" s="10"/>
      <c r="AK644" s="10"/>
      <c r="AL644" s="10"/>
      <c r="AM644" s="10"/>
      <c r="AN644" s="10"/>
      <c r="AO644" s="10"/>
      <c r="AP644" s="10"/>
      <c r="AQ644" s="10"/>
      <c r="AR644" s="10"/>
      <c r="AS644" s="10"/>
      <c r="AT644" s="10"/>
      <c r="AU644" s="10"/>
      <c r="AV644" s="10"/>
      <c r="AW644" s="17"/>
      <c r="AX644" s="24"/>
      <c r="AY644" s="26"/>
      <c r="AZ644" s="27"/>
      <c r="BA644" s="28"/>
      <c r="BB644" s="28"/>
      <c r="BC644" s="29"/>
      <c r="BD644" s="10"/>
      <c r="BE644" s="29"/>
      <c r="BF644" s="29"/>
      <c r="BG644" s="29"/>
      <c r="BH644" s="29"/>
      <c r="BI644" s="10"/>
      <c r="BJ644" s="28"/>
      <c r="BK644" s="30"/>
      <c r="BL644" s="31"/>
      <c r="BM644" s="28"/>
      <c r="BN644" s="28"/>
      <c r="BO644" s="30"/>
      <c r="BP644" s="31"/>
      <c r="BQ644" s="32"/>
      <c r="BR644" s="32"/>
    </row>
    <row r="645" spans="1:70" ht="12" customHeight="1" x14ac:dyDescent="0.25">
      <c r="A645" s="10"/>
      <c r="B645" s="11"/>
      <c r="C645" s="12"/>
      <c r="D645" s="13"/>
      <c r="E645" s="13"/>
      <c r="F645" s="13"/>
      <c r="G645" s="14"/>
      <c r="H645" s="15"/>
      <c r="I645" s="27"/>
      <c r="J645" s="17"/>
      <c r="K645" s="17"/>
      <c r="L645" s="17"/>
      <c r="M645" s="17"/>
      <c r="N645" s="17"/>
      <c r="O645" s="17"/>
      <c r="P645" s="10"/>
      <c r="Q645" s="10"/>
      <c r="R645" s="10"/>
      <c r="S645" s="10"/>
      <c r="T645" s="10"/>
      <c r="U645" s="10"/>
      <c r="V645" s="10"/>
      <c r="W645" s="10"/>
      <c r="X645" s="10"/>
      <c r="Y645" s="10"/>
      <c r="Z645" s="10"/>
      <c r="AA645" s="10"/>
      <c r="AB645" s="10"/>
      <c r="AC645" s="10"/>
      <c r="AD645" s="10"/>
      <c r="AE645" s="10"/>
      <c r="AF645" s="10"/>
      <c r="AG645" s="10"/>
      <c r="AH645" s="10"/>
      <c r="AI645" s="17"/>
      <c r="AJ645" s="10"/>
      <c r="AK645" s="10"/>
      <c r="AL645" s="10"/>
      <c r="AM645" s="10"/>
      <c r="AN645" s="10"/>
      <c r="AO645" s="10"/>
      <c r="AP645" s="10"/>
      <c r="AQ645" s="10"/>
      <c r="AR645" s="10"/>
      <c r="AS645" s="10"/>
      <c r="AT645" s="10"/>
      <c r="AU645" s="10"/>
      <c r="AV645" s="10"/>
      <c r="AW645" s="17"/>
      <c r="AX645" s="24"/>
      <c r="AY645" s="26"/>
      <c r="AZ645" s="27"/>
      <c r="BA645" s="28"/>
      <c r="BB645" s="28"/>
      <c r="BC645" s="29"/>
      <c r="BD645" s="10"/>
      <c r="BE645" s="29"/>
      <c r="BF645" s="29"/>
      <c r="BG645" s="29"/>
      <c r="BH645" s="29"/>
      <c r="BI645" s="10"/>
      <c r="BJ645" s="28"/>
      <c r="BK645" s="30"/>
      <c r="BL645" s="31"/>
      <c r="BM645" s="28"/>
      <c r="BN645" s="28"/>
      <c r="BO645" s="30"/>
      <c r="BP645" s="31"/>
      <c r="BQ645" s="32"/>
      <c r="BR645" s="32"/>
    </row>
    <row r="646" spans="1:70" ht="12" customHeight="1" x14ac:dyDescent="0.25">
      <c r="A646" s="10"/>
      <c r="B646" s="11"/>
      <c r="C646" s="12"/>
      <c r="D646" s="13"/>
      <c r="E646" s="13"/>
      <c r="F646" s="13"/>
      <c r="G646" s="14"/>
      <c r="H646" s="15"/>
      <c r="I646" s="27"/>
      <c r="J646" s="17"/>
      <c r="K646" s="17"/>
      <c r="L646" s="17"/>
      <c r="M646" s="17"/>
      <c r="N646" s="17"/>
      <c r="O646" s="17"/>
      <c r="P646" s="10"/>
      <c r="Q646" s="10"/>
      <c r="R646" s="10"/>
      <c r="S646" s="10"/>
      <c r="T646" s="10"/>
      <c r="U646" s="10"/>
      <c r="V646" s="10"/>
      <c r="W646" s="10"/>
      <c r="X646" s="10"/>
      <c r="Y646" s="10"/>
      <c r="Z646" s="10"/>
      <c r="AA646" s="10"/>
      <c r="AB646" s="10"/>
      <c r="AC646" s="10"/>
      <c r="AD646" s="10"/>
      <c r="AE646" s="10"/>
      <c r="AF646" s="10"/>
      <c r="AG646" s="10"/>
      <c r="AH646" s="10"/>
      <c r="AI646" s="17"/>
      <c r="AJ646" s="10"/>
      <c r="AK646" s="10"/>
      <c r="AL646" s="10"/>
      <c r="AM646" s="10"/>
      <c r="AN646" s="10"/>
      <c r="AO646" s="10"/>
      <c r="AP646" s="10"/>
      <c r="AQ646" s="10"/>
      <c r="AR646" s="10"/>
      <c r="AS646" s="10"/>
      <c r="AT646" s="10"/>
      <c r="AU646" s="10"/>
      <c r="AV646" s="10"/>
      <c r="AW646" s="17"/>
      <c r="AX646" s="24"/>
      <c r="AY646" s="26"/>
      <c r="AZ646" s="27"/>
      <c r="BA646" s="28"/>
      <c r="BB646" s="28"/>
      <c r="BC646" s="29"/>
      <c r="BD646" s="10"/>
      <c r="BE646" s="29"/>
      <c r="BF646" s="29"/>
      <c r="BG646" s="29"/>
      <c r="BH646" s="29"/>
      <c r="BI646" s="10"/>
      <c r="BJ646" s="28"/>
      <c r="BK646" s="30"/>
      <c r="BL646" s="31"/>
      <c r="BM646" s="28"/>
      <c r="BN646" s="28"/>
      <c r="BO646" s="30"/>
      <c r="BP646" s="31"/>
      <c r="BQ646" s="32"/>
      <c r="BR646" s="32"/>
    </row>
    <row r="647" spans="1:70" ht="12" customHeight="1" x14ac:dyDescent="0.25">
      <c r="A647" s="10"/>
      <c r="B647" s="11"/>
      <c r="C647" s="12"/>
      <c r="D647" s="13"/>
      <c r="E647" s="13"/>
      <c r="F647" s="13"/>
      <c r="G647" s="14"/>
      <c r="H647" s="15"/>
      <c r="I647" s="27"/>
      <c r="J647" s="17"/>
      <c r="K647" s="17"/>
      <c r="L647" s="17"/>
      <c r="M647" s="17"/>
      <c r="N647" s="17"/>
      <c r="O647" s="17"/>
      <c r="P647" s="10"/>
      <c r="Q647" s="10"/>
      <c r="R647" s="10"/>
      <c r="S647" s="10"/>
      <c r="T647" s="10"/>
      <c r="U647" s="10"/>
      <c r="V647" s="10"/>
      <c r="W647" s="10"/>
      <c r="X647" s="10"/>
      <c r="Y647" s="10"/>
      <c r="Z647" s="10"/>
      <c r="AA647" s="10"/>
      <c r="AB647" s="10"/>
      <c r="AC647" s="10"/>
      <c r="AD647" s="10"/>
      <c r="AE647" s="10"/>
      <c r="AF647" s="10"/>
      <c r="AG647" s="10"/>
      <c r="AH647" s="10"/>
      <c r="AI647" s="17"/>
      <c r="AJ647" s="10"/>
      <c r="AK647" s="10"/>
      <c r="AL647" s="10"/>
      <c r="AM647" s="10"/>
      <c r="AN647" s="10"/>
      <c r="AO647" s="10"/>
      <c r="AP647" s="10"/>
      <c r="AQ647" s="10"/>
      <c r="AR647" s="10"/>
      <c r="AS647" s="10"/>
      <c r="AT647" s="10"/>
      <c r="AU647" s="10"/>
      <c r="AV647" s="10"/>
      <c r="AW647" s="17"/>
      <c r="AX647" s="24"/>
      <c r="AY647" s="26"/>
      <c r="AZ647" s="27"/>
      <c r="BA647" s="28"/>
      <c r="BB647" s="28"/>
      <c r="BC647" s="29"/>
      <c r="BD647" s="10"/>
      <c r="BE647" s="29"/>
      <c r="BF647" s="29"/>
      <c r="BG647" s="29"/>
      <c r="BH647" s="29"/>
      <c r="BI647" s="10"/>
      <c r="BJ647" s="28"/>
      <c r="BK647" s="30"/>
      <c r="BL647" s="31"/>
      <c r="BM647" s="28"/>
      <c r="BN647" s="28"/>
      <c r="BO647" s="30"/>
      <c r="BP647" s="31"/>
      <c r="BQ647" s="32"/>
      <c r="BR647" s="32"/>
    </row>
    <row r="648" spans="1:70" ht="12" customHeight="1" x14ac:dyDescent="0.25">
      <c r="A648" s="10"/>
      <c r="B648" s="11"/>
      <c r="C648" s="12"/>
      <c r="D648" s="13"/>
      <c r="E648" s="13"/>
      <c r="F648" s="13"/>
      <c r="G648" s="14"/>
      <c r="H648" s="15"/>
      <c r="I648" s="27"/>
      <c r="J648" s="17"/>
      <c r="K648" s="17"/>
      <c r="L648" s="17"/>
      <c r="M648" s="17"/>
      <c r="N648" s="17"/>
      <c r="O648" s="17"/>
      <c r="P648" s="10"/>
      <c r="Q648" s="10"/>
      <c r="R648" s="10"/>
      <c r="S648" s="10"/>
      <c r="T648" s="10"/>
      <c r="U648" s="10"/>
      <c r="V648" s="10"/>
      <c r="W648" s="10"/>
      <c r="X648" s="10"/>
      <c r="Y648" s="10"/>
      <c r="Z648" s="10"/>
      <c r="AA648" s="10"/>
      <c r="AB648" s="10"/>
      <c r="AC648" s="10"/>
      <c r="AD648" s="10"/>
      <c r="AE648" s="10"/>
      <c r="AF648" s="10"/>
      <c r="AG648" s="10"/>
      <c r="AH648" s="10"/>
      <c r="AI648" s="17"/>
      <c r="AJ648" s="10"/>
      <c r="AK648" s="10"/>
      <c r="AL648" s="10"/>
      <c r="AM648" s="10"/>
      <c r="AN648" s="10"/>
      <c r="AO648" s="10"/>
      <c r="AP648" s="10"/>
      <c r="AQ648" s="10"/>
      <c r="AR648" s="10"/>
      <c r="AS648" s="10"/>
      <c r="AT648" s="10"/>
      <c r="AU648" s="10"/>
      <c r="AV648" s="10"/>
      <c r="AW648" s="17"/>
      <c r="AX648" s="24"/>
      <c r="AY648" s="26"/>
      <c r="AZ648" s="27"/>
      <c r="BA648" s="28"/>
      <c r="BB648" s="28"/>
      <c r="BC648" s="29"/>
      <c r="BD648" s="10"/>
      <c r="BE648" s="29"/>
      <c r="BF648" s="29"/>
      <c r="BG648" s="29"/>
      <c r="BH648" s="29"/>
      <c r="BI648" s="10"/>
      <c r="BJ648" s="28"/>
      <c r="BK648" s="30"/>
      <c r="BL648" s="31"/>
      <c r="BM648" s="28"/>
      <c r="BN648" s="28"/>
      <c r="BO648" s="30"/>
      <c r="BP648" s="31"/>
      <c r="BQ648" s="32"/>
      <c r="BR648" s="32"/>
    </row>
    <row r="649" spans="1:70" ht="12" customHeight="1" x14ac:dyDescent="0.25">
      <c r="A649" s="10"/>
      <c r="B649" s="11"/>
      <c r="C649" s="12"/>
      <c r="D649" s="13"/>
      <c r="E649" s="13"/>
      <c r="F649" s="13"/>
      <c r="G649" s="14"/>
      <c r="H649" s="15"/>
      <c r="I649" s="27"/>
      <c r="J649" s="17"/>
      <c r="K649" s="17"/>
      <c r="L649" s="17"/>
      <c r="M649" s="17"/>
      <c r="N649" s="17"/>
      <c r="O649" s="17"/>
      <c r="P649" s="10"/>
      <c r="Q649" s="10"/>
      <c r="R649" s="10"/>
      <c r="S649" s="10"/>
      <c r="T649" s="10"/>
      <c r="U649" s="10"/>
      <c r="V649" s="10"/>
      <c r="W649" s="10"/>
      <c r="X649" s="10"/>
      <c r="Y649" s="10"/>
      <c r="Z649" s="10"/>
      <c r="AA649" s="10"/>
      <c r="AB649" s="10"/>
      <c r="AC649" s="10"/>
      <c r="AD649" s="10"/>
      <c r="AE649" s="10"/>
      <c r="AF649" s="10"/>
      <c r="AG649" s="10"/>
      <c r="AH649" s="10"/>
      <c r="AI649" s="17"/>
      <c r="AJ649" s="10"/>
      <c r="AK649" s="10"/>
      <c r="AL649" s="10"/>
      <c r="AM649" s="10"/>
      <c r="AN649" s="10"/>
      <c r="AO649" s="10"/>
      <c r="AP649" s="10"/>
      <c r="AQ649" s="10"/>
      <c r="AR649" s="10"/>
      <c r="AS649" s="10"/>
      <c r="AT649" s="10"/>
      <c r="AU649" s="10"/>
      <c r="AV649" s="10"/>
      <c r="AW649" s="17"/>
      <c r="AX649" s="24"/>
      <c r="AY649" s="26"/>
      <c r="AZ649" s="27"/>
      <c r="BA649" s="28"/>
      <c r="BB649" s="28"/>
      <c r="BC649" s="29"/>
      <c r="BD649" s="10"/>
      <c r="BE649" s="29"/>
      <c r="BF649" s="29"/>
      <c r="BG649" s="29"/>
      <c r="BH649" s="29"/>
      <c r="BI649" s="10"/>
      <c r="BJ649" s="28"/>
      <c r="BK649" s="30"/>
      <c r="BL649" s="31"/>
      <c r="BM649" s="28"/>
      <c r="BN649" s="28"/>
      <c r="BO649" s="30"/>
      <c r="BP649" s="31"/>
      <c r="BQ649" s="32"/>
      <c r="BR649" s="32"/>
    </row>
    <row r="650" spans="1:70" ht="12" customHeight="1" x14ac:dyDescent="0.25">
      <c r="A650" s="10"/>
      <c r="B650" s="11"/>
      <c r="C650" s="12"/>
      <c r="D650" s="13"/>
      <c r="E650" s="13"/>
      <c r="F650" s="13"/>
      <c r="G650" s="14"/>
      <c r="H650" s="15"/>
      <c r="I650" s="27"/>
      <c r="J650" s="17"/>
      <c r="K650" s="17"/>
      <c r="L650" s="17"/>
      <c r="M650" s="17"/>
      <c r="N650" s="17"/>
      <c r="O650" s="17"/>
      <c r="P650" s="10"/>
      <c r="Q650" s="10"/>
      <c r="R650" s="10"/>
      <c r="S650" s="10"/>
      <c r="T650" s="10"/>
      <c r="U650" s="10"/>
      <c r="V650" s="10"/>
      <c r="W650" s="10"/>
      <c r="X650" s="10"/>
      <c r="Y650" s="10"/>
      <c r="Z650" s="10"/>
      <c r="AA650" s="10"/>
      <c r="AB650" s="10"/>
      <c r="AC650" s="10"/>
      <c r="AD650" s="10"/>
      <c r="AE650" s="10"/>
      <c r="AF650" s="10"/>
      <c r="AG650" s="10"/>
      <c r="AH650" s="10"/>
      <c r="AI650" s="17"/>
      <c r="AJ650" s="10"/>
      <c r="AK650" s="10"/>
      <c r="AL650" s="10"/>
      <c r="AM650" s="10"/>
      <c r="AN650" s="10"/>
      <c r="AO650" s="10"/>
      <c r="AP650" s="10"/>
      <c r="AQ650" s="10"/>
      <c r="AR650" s="10"/>
      <c r="AS650" s="10"/>
      <c r="AT650" s="10"/>
      <c r="AU650" s="10"/>
      <c r="AV650" s="10"/>
      <c r="AW650" s="17"/>
      <c r="AX650" s="24"/>
      <c r="AY650" s="26"/>
      <c r="AZ650" s="27"/>
      <c r="BA650" s="28"/>
      <c r="BB650" s="28"/>
      <c r="BC650" s="29"/>
      <c r="BD650" s="10"/>
      <c r="BE650" s="29"/>
      <c r="BF650" s="29"/>
      <c r="BG650" s="29"/>
      <c r="BH650" s="29"/>
      <c r="BI650" s="10"/>
      <c r="BJ650" s="28"/>
      <c r="BK650" s="30"/>
      <c r="BL650" s="31"/>
      <c r="BM650" s="28"/>
      <c r="BN650" s="28"/>
      <c r="BO650" s="30"/>
      <c r="BP650" s="31"/>
      <c r="BQ650" s="32"/>
      <c r="BR650" s="32"/>
    </row>
    <row r="651" spans="1:70" ht="12" customHeight="1" x14ac:dyDescent="0.25">
      <c r="A651" s="10"/>
      <c r="B651" s="11"/>
      <c r="C651" s="12"/>
      <c r="D651" s="13"/>
      <c r="E651" s="13"/>
      <c r="F651" s="13"/>
      <c r="G651" s="14"/>
      <c r="H651" s="15"/>
      <c r="I651" s="27"/>
      <c r="J651" s="17"/>
      <c r="K651" s="17"/>
      <c r="L651" s="17"/>
      <c r="M651" s="17"/>
      <c r="N651" s="17"/>
      <c r="O651" s="17"/>
      <c r="P651" s="10"/>
      <c r="Q651" s="10"/>
      <c r="R651" s="10"/>
      <c r="S651" s="10"/>
      <c r="T651" s="10"/>
      <c r="U651" s="10"/>
      <c r="V651" s="10"/>
      <c r="W651" s="10"/>
      <c r="X651" s="10"/>
      <c r="Y651" s="10"/>
      <c r="Z651" s="10"/>
      <c r="AA651" s="10"/>
      <c r="AB651" s="10"/>
      <c r="AC651" s="10"/>
      <c r="AD651" s="10"/>
      <c r="AE651" s="10"/>
      <c r="AF651" s="10"/>
      <c r="AG651" s="10"/>
      <c r="AH651" s="10"/>
      <c r="AI651" s="17"/>
      <c r="AJ651" s="10"/>
      <c r="AK651" s="10"/>
      <c r="AL651" s="10"/>
      <c r="AM651" s="10"/>
      <c r="AN651" s="10"/>
      <c r="AO651" s="10"/>
      <c r="AP651" s="10"/>
      <c r="AQ651" s="10"/>
      <c r="AR651" s="10"/>
      <c r="AS651" s="10"/>
      <c r="AT651" s="10"/>
      <c r="AU651" s="10"/>
      <c r="AV651" s="10"/>
      <c r="AW651" s="17"/>
      <c r="AX651" s="24"/>
      <c r="AY651" s="26"/>
      <c r="AZ651" s="27"/>
      <c r="BA651" s="28"/>
      <c r="BB651" s="28"/>
      <c r="BC651" s="29"/>
      <c r="BD651" s="10"/>
      <c r="BE651" s="29"/>
      <c r="BF651" s="29"/>
      <c r="BG651" s="29"/>
      <c r="BH651" s="29"/>
      <c r="BI651" s="10"/>
      <c r="BJ651" s="28"/>
      <c r="BK651" s="30"/>
      <c r="BL651" s="31"/>
      <c r="BM651" s="28"/>
      <c r="BN651" s="28"/>
      <c r="BO651" s="30"/>
      <c r="BP651" s="31"/>
      <c r="BQ651" s="32"/>
      <c r="BR651" s="32"/>
    </row>
    <row r="652" spans="1:70" ht="12" customHeight="1" x14ac:dyDescent="0.25">
      <c r="A652" s="10"/>
      <c r="B652" s="11"/>
      <c r="C652" s="12"/>
      <c r="D652" s="13"/>
      <c r="E652" s="13"/>
      <c r="F652" s="13"/>
      <c r="G652" s="14"/>
      <c r="H652" s="15"/>
      <c r="I652" s="27"/>
      <c r="J652" s="17"/>
      <c r="K652" s="17"/>
      <c r="L652" s="17"/>
      <c r="M652" s="17"/>
      <c r="N652" s="17"/>
      <c r="O652" s="17"/>
      <c r="P652" s="10"/>
      <c r="Q652" s="10"/>
      <c r="R652" s="10"/>
      <c r="S652" s="10"/>
      <c r="T652" s="10"/>
      <c r="U652" s="10"/>
      <c r="V652" s="10"/>
      <c r="W652" s="10"/>
      <c r="X652" s="10"/>
      <c r="Y652" s="10"/>
      <c r="Z652" s="10"/>
      <c r="AA652" s="10"/>
      <c r="AB652" s="10"/>
      <c r="AC652" s="10"/>
      <c r="AD652" s="10"/>
      <c r="AE652" s="10"/>
      <c r="AF652" s="10"/>
      <c r="AG652" s="10"/>
      <c r="AH652" s="10"/>
      <c r="AI652" s="17"/>
      <c r="AJ652" s="10"/>
      <c r="AK652" s="10"/>
      <c r="AL652" s="10"/>
      <c r="AM652" s="10"/>
      <c r="AN652" s="10"/>
      <c r="AO652" s="10"/>
      <c r="AP652" s="10"/>
      <c r="AQ652" s="10"/>
      <c r="AR652" s="10"/>
      <c r="AS652" s="10"/>
      <c r="AT652" s="10"/>
      <c r="AU652" s="10"/>
      <c r="AV652" s="10"/>
      <c r="AW652" s="17"/>
      <c r="AX652" s="24"/>
      <c r="AY652" s="26"/>
      <c r="AZ652" s="27"/>
      <c r="BA652" s="28"/>
      <c r="BB652" s="28"/>
      <c r="BC652" s="29"/>
      <c r="BD652" s="10"/>
      <c r="BE652" s="29"/>
      <c r="BF652" s="29"/>
      <c r="BG652" s="29"/>
      <c r="BH652" s="29"/>
      <c r="BI652" s="10"/>
      <c r="BJ652" s="28"/>
      <c r="BK652" s="30"/>
      <c r="BL652" s="31"/>
      <c r="BM652" s="28"/>
      <c r="BN652" s="28"/>
      <c r="BO652" s="30"/>
      <c r="BP652" s="31"/>
      <c r="BQ652" s="32"/>
      <c r="BR652" s="32"/>
    </row>
    <row r="653" spans="1:70" ht="12" customHeight="1" x14ac:dyDescent="0.25">
      <c r="A653" s="10"/>
      <c r="B653" s="11"/>
      <c r="C653" s="12"/>
      <c r="D653" s="13"/>
      <c r="E653" s="13"/>
      <c r="F653" s="13"/>
      <c r="G653" s="14"/>
      <c r="H653" s="15"/>
      <c r="I653" s="27"/>
      <c r="J653" s="17"/>
      <c r="K653" s="17"/>
      <c r="L653" s="17"/>
      <c r="M653" s="17"/>
      <c r="N653" s="17"/>
      <c r="O653" s="17"/>
      <c r="P653" s="10"/>
      <c r="Q653" s="10"/>
      <c r="R653" s="10"/>
      <c r="S653" s="10"/>
      <c r="T653" s="10"/>
      <c r="U653" s="10"/>
      <c r="V653" s="10"/>
      <c r="W653" s="10"/>
      <c r="X653" s="10"/>
      <c r="Y653" s="10"/>
      <c r="Z653" s="10"/>
      <c r="AA653" s="10"/>
      <c r="AB653" s="10"/>
      <c r="AC653" s="10"/>
      <c r="AD653" s="10"/>
      <c r="AE653" s="10"/>
      <c r="AF653" s="10"/>
      <c r="AG653" s="10"/>
      <c r="AH653" s="10"/>
      <c r="AI653" s="17"/>
      <c r="AJ653" s="10"/>
      <c r="AK653" s="10"/>
      <c r="AL653" s="10"/>
      <c r="AM653" s="10"/>
      <c r="AN653" s="10"/>
      <c r="AO653" s="10"/>
      <c r="AP653" s="10"/>
      <c r="AQ653" s="10"/>
      <c r="AR653" s="10"/>
      <c r="AS653" s="10"/>
      <c r="AT653" s="10"/>
      <c r="AU653" s="10"/>
      <c r="AV653" s="10"/>
      <c r="AW653" s="17"/>
      <c r="AX653" s="24"/>
      <c r="AY653" s="26"/>
      <c r="AZ653" s="27"/>
      <c r="BA653" s="28"/>
      <c r="BB653" s="28"/>
      <c r="BC653" s="29"/>
      <c r="BD653" s="10"/>
      <c r="BE653" s="29"/>
      <c r="BF653" s="29"/>
      <c r="BG653" s="29"/>
      <c r="BH653" s="29"/>
      <c r="BI653" s="10"/>
      <c r="BJ653" s="28"/>
      <c r="BK653" s="30"/>
      <c r="BL653" s="31"/>
      <c r="BM653" s="28"/>
      <c r="BN653" s="28"/>
      <c r="BO653" s="30"/>
      <c r="BP653" s="31"/>
      <c r="BQ653" s="32"/>
      <c r="BR653" s="32"/>
    </row>
    <row r="654" spans="1:70" ht="12" customHeight="1" x14ac:dyDescent="0.25">
      <c r="A654" s="10"/>
      <c r="B654" s="11"/>
      <c r="C654" s="12"/>
      <c r="D654" s="13"/>
      <c r="E654" s="13"/>
      <c r="F654" s="13"/>
      <c r="G654" s="14"/>
      <c r="H654" s="15"/>
      <c r="I654" s="27"/>
      <c r="J654" s="17"/>
      <c r="K654" s="17"/>
      <c r="L654" s="17"/>
      <c r="M654" s="17"/>
      <c r="N654" s="17"/>
      <c r="O654" s="17"/>
      <c r="P654" s="10"/>
      <c r="Q654" s="10"/>
      <c r="R654" s="10"/>
      <c r="S654" s="10"/>
      <c r="T654" s="10"/>
      <c r="U654" s="10"/>
      <c r="V654" s="10"/>
      <c r="W654" s="10"/>
      <c r="X654" s="10"/>
      <c r="Y654" s="10"/>
      <c r="Z654" s="10"/>
      <c r="AA654" s="10"/>
      <c r="AB654" s="10"/>
      <c r="AC654" s="10"/>
      <c r="AD654" s="10"/>
      <c r="AE654" s="10"/>
      <c r="AF654" s="10"/>
      <c r="AG654" s="10"/>
      <c r="AH654" s="10"/>
      <c r="AI654" s="17"/>
      <c r="AJ654" s="10"/>
      <c r="AK654" s="10"/>
      <c r="AL654" s="10"/>
      <c r="AM654" s="10"/>
      <c r="AN654" s="10"/>
      <c r="AO654" s="10"/>
      <c r="AP654" s="10"/>
      <c r="AQ654" s="10"/>
      <c r="AR654" s="10"/>
      <c r="AS654" s="10"/>
      <c r="AT654" s="10"/>
      <c r="AU654" s="10"/>
      <c r="AV654" s="10"/>
      <c r="AW654" s="17"/>
      <c r="AX654" s="24"/>
      <c r="AY654" s="26"/>
      <c r="AZ654" s="27"/>
      <c r="BA654" s="28"/>
      <c r="BB654" s="28"/>
      <c r="BC654" s="29"/>
      <c r="BD654" s="10"/>
      <c r="BE654" s="29"/>
      <c r="BF654" s="29"/>
      <c r="BG654" s="29"/>
      <c r="BH654" s="29"/>
      <c r="BI654" s="10"/>
      <c r="BJ654" s="28"/>
      <c r="BK654" s="30"/>
      <c r="BL654" s="31"/>
      <c r="BM654" s="28"/>
      <c r="BN654" s="28"/>
      <c r="BO654" s="30"/>
      <c r="BP654" s="31"/>
      <c r="BQ654" s="32"/>
      <c r="BR654" s="32"/>
    </row>
    <row r="655" spans="1:70" ht="12" customHeight="1" x14ac:dyDescent="0.25">
      <c r="A655" s="10"/>
      <c r="B655" s="11"/>
      <c r="C655" s="12"/>
      <c r="D655" s="13"/>
      <c r="E655" s="13"/>
      <c r="F655" s="13"/>
      <c r="G655" s="14"/>
      <c r="H655" s="15"/>
      <c r="I655" s="27"/>
      <c r="J655" s="17"/>
      <c r="K655" s="17"/>
      <c r="L655" s="17"/>
      <c r="M655" s="17"/>
      <c r="N655" s="17"/>
      <c r="O655" s="17"/>
      <c r="P655" s="10"/>
      <c r="Q655" s="10"/>
      <c r="R655" s="10"/>
      <c r="S655" s="10"/>
      <c r="T655" s="10"/>
      <c r="U655" s="10"/>
      <c r="V655" s="10"/>
      <c r="W655" s="10"/>
      <c r="X655" s="10"/>
      <c r="Y655" s="10"/>
      <c r="Z655" s="10"/>
      <c r="AA655" s="10"/>
      <c r="AB655" s="10"/>
      <c r="AC655" s="10"/>
      <c r="AD655" s="10"/>
      <c r="AE655" s="10"/>
      <c r="AF655" s="10"/>
      <c r="AG655" s="10"/>
      <c r="AH655" s="10"/>
      <c r="AI655" s="17"/>
      <c r="AJ655" s="10"/>
      <c r="AK655" s="10"/>
      <c r="AL655" s="10"/>
      <c r="AM655" s="10"/>
      <c r="AN655" s="10"/>
      <c r="AO655" s="10"/>
      <c r="AP655" s="10"/>
      <c r="AQ655" s="10"/>
      <c r="AR655" s="10"/>
      <c r="AS655" s="10"/>
      <c r="AT655" s="10"/>
      <c r="AU655" s="10"/>
      <c r="AV655" s="10"/>
      <c r="AW655" s="17"/>
      <c r="AX655" s="24"/>
      <c r="AY655" s="26"/>
      <c r="AZ655" s="27"/>
      <c r="BA655" s="28"/>
      <c r="BB655" s="28"/>
      <c r="BC655" s="29"/>
      <c r="BD655" s="10"/>
      <c r="BE655" s="29"/>
      <c r="BF655" s="29"/>
      <c r="BG655" s="29"/>
      <c r="BH655" s="29"/>
      <c r="BI655" s="10"/>
      <c r="BJ655" s="28"/>
      <c r="BK655" s="30"/>
      <c r="BL655" s="31"/>
      <c r="BM655" s="28"/>
      <c r="BN655" s="28"/>
      <c r="BO655" s="30"/>
      <c r="BP655" s="31"/>
      <c r="BQ655" s="32"/>
      <c r="BR655" s="32"/>
    </row>
    <row r="656" spans="1:70" ht="12" customHeight="1" x14ac:dyDescent="0.25">
      <c r="A656" s="10"/>
      <c r="B656" s="11"/>
      <c r="C656" s="12"/>
      <c r="D656" s="13"/>
      <c r="E656" s="13"/>
      <c r="F656" s="13"/>
      <c r="G656" s="14"/>
      <c r="H656" s="15"/>
      <c r="I656" s="27"/>
      <c r="J656" s="17"/>
      <c r="K656" s="17"/>
      <c r="L656" s="17"/>
      <c r="M656" s="17"/>
      <c r="N656" s="17"/>
      <c r="O656" s="17"/>
      <c r="P656" s="10"/>
      <c r="Q656" s="10"/>
      <c r="R656" s="10"/>
      <c r="S656" s="10"/>
      <c r="T656" s="10"/>
      <c r="U656" s="10"/>
      <c r="V656" s="10"/>
      <c r="W656" s="10"/>
      <c r="X656" s="10"/>
      <c r="Y656" s="10"/>
      <c r="Z656" s="10"/>
      <c r="AA656" s="10"/>
      <c r="AB656" s="10"/>
      <c r="AC656" s="10"/>
      <c r="AD656" s="10"/>
      <c r="AE656" s="10"/>
      <c r="AF656" s="10"/>
      <c r="AG656" s="10"/>
      <c r="AH656" s="10"/>
      <c r="AI656" s="17"/>
      <c r="AJ656" s="10"/>
      <c r="AK656" s="10"/>
      <c r="AL656" s="10"/>
      <c r="AM656" s="10"/>
      <c r="AN656" s="10"/>
      <c r="AO656" s="10"/>
      <c r="AP656" s="10"/>
      <c r="AQ656" s="10"/>
      <c r="AR656" s="10"/>
      <c r="AS656" s="10"/>
      <c r="AT656" s="10"/>
      <c r="AU656" s="10"/>
      <c r="AV656" s="10"/>
      <c r="AW656" s="17"/>
      <c r="AX656" s="24"/>
      <c r="AY656" s="26"/>
      <c r="AZ656" s="27"/>
      <c r="BA656" s="28"/>
      <c r="BB656" s="28"/>
      <c r="BC656" s="29"/>
      <c r="BD656" s="10"/>
      <c r="BE656" s="29"/>
      <c r="BF656" s="29"/>
      <c r="BG656" s="29"/>
      <c r="BH656" s="29"/>
      <c r="BI656" s="10"/>
      <c r="BJ656" s="28"/>
      <c r="BK656" s="30"/>
      <c r="BL656" s="31"/>
      <c r="BM656" s="28"/>
      <c r="BN656" s="28"/>
      <c r="BO656" s="30"/>
      <c r="BP656" s="31"/>
      <c r="BQ656" s="32"/>
      <c r="BR656" s="32"/>
    </row>
    <row r="657" spans="1:70" ht="12" customHeight="1" x14ac:dyDescent="0.25">
      <c r="A657" s="10"/>
      <c r="B657" s="11"/>
      <c r="C657" s="12"/>
      <c r="D657" s="13"/>
      <c r="E657" s="13"/>
      <c r="F657" s="13"/>
      <c r="G657" s="14"/>
      <c r="H657" s="15"/>
      <c r="I657" s="27"/>
      <c r="J657" s="17"/>
      <c r="K657" s="17"/>
      <c r="L657" s="17"/>
      <c r="M657" s="17"/>
      <c r="N657" s="17"/>
      <c r="O657" s="17"/>
      <c r="P657" s="10"/>
      <c r="Q657" s="10"/>
      <c r="R657" s="10"/>
      <c r="S657" s="10"/>
      <c r="T657" s="10"/>
      <c r="U657" s="10"/>
      <c r="V657" s="10"/>
      <c r="W657" s="10"/>
      <c r="X657" s="10"/>
      <c r="Y657" s="10"/>
      <c r="Z657" s="10"/>
      <c r="AA657" s="10"/>
      <c r="AB657" s="10"/>
      <c r="AC657" s="10"/>
      <c r="AD657" s="10"/>
      <c r="AE657" s="10"/>
      <c r="AF657" s="10"/>
      <c r="AG657" s="10"/>
      <c r="AH657" s="10"/>
      <c r="AI657" s="17"/>
      <c r="AJ657" s="10"/>
      <c r="AK657" s="10"/>
      <c r="AL657" s="10"/>
      <c r="AM657" s="10"/>
      <c r="AN657" s="10"/>
      <c r="AO657" s="10"/>
      <c r="AP657" s="10"/>
      <c r="AQ657" s="10"/>
      <c r="AR657" s="10"/>
      <c r="AS657" s="10"/>
      <c r="AT657" s="10"/>
      <c r="AU657" s="10"/>
      <c r="AV657" s="10"/>
      <c r="AW657" s="17"/>
      <c r="AX657" s="24"/>
      <c r="AY657" s="26"/>
      <c r="AZ657" s="27"/>
      <c r="BA657" s="28"/>
      <c r="BB657" s="28"/>
      <c r="BC657" s="29"/>
      <c r="BD657" s="10"/>
      <c r="BE657" s="29"/>
      <c r="BF657" s="29"/>
      <c r="BG657" s="29"/>
      <c r="BH657" s="29"/>
      <c r="BI657" s="10"/>
      <c r="BJ657" s="28"/>
      <c r="BK657" s="30"/>
      <c r="BL657" s="31"/>
      <c r="BM657" s="28"/>
      <c r="BN657" s="28"/>
      <c r="BO657" s="30"/>
      <c r="BP657" s="31"/>
      <c r="BQ657" s="32"/>
      <c r="BR657" s="32"/>
    </row>
    <row r="658" spans="1:70" ht="12" customHeight="1" x14ac:dyDescent="0.25">
      <c r="A658" s="10"/>
      <c r="B658" s="11"/>
      <c r="C658" s="12"/>
      <c r="D658" s="13"/>
      <c r="E658" s="13"/>
      <c r="F658" s="13"/>
      <c r="G658" s="14"/>
      <c r="H658" s="15"/>
      <c r="I658" s="27"/>
      <c r="J658" s="17"/>
      <c r="K658" s="17"/>
      <c r="L658" s="17"/>
      <c r="M658" s="17"/>
      <c r="N658" s="17"/>
      <c r="O658" s="17"/>
      <c r="P658" s="10"/>
      <c r="Q658" s="10"/>
      <c r="R658" s="10"/>
      <c r="S658" s="10"/>
      <c r="T658" s="10"/>
      <c r="U658" s="10"/>
      <c r="V658" s="10"/>
      <c r="W658" s="10"/>
      <c r="X658" s="10"/>
      <c r="Y658" s="10"/>
      <c r="Z658" s="10"/>
      <c r="AA658" s="10"/>
      <c r="AB658" s="10"/>
      <c r="AC658" s="10"/>
      <c r="AD658" s="10"/>
      <c r="AE658" s="10"/>
      <c r="AF658" s="10"/>
      <c r="AG658" s="10"/>
      <c r="AH658" s="10"/>
      <c r="AI658" s="17"/>
      <c r="AJ658" s="10"/>
      <c r="AK658" s="10"/>
      <c r="AL658" s="10"/>
      <c r="AM658" s="10"/>
      <c r="AN658" s="10"/>
      <c r="AO658" s="10"/>
      <c r="AP658" s="10"/>
      <c r="AQ658" s="10"/>
      <c r="AR658" s="10"/>
      <c r="AS658" s="10"/>
      <c r="AT658" s="10"/>
      <c r="AU658" s="10"/>
      <c r="AV658" s="10"/>
      <c r="AW658" s="17"/>
      <c r="AX658" s="24"/>
      <c r="AY658" s="26"/>
      <c r="AZ658" s="27"/>
      <c r="BA658" s="28"/>
      <c r="BB658" s="28"/>
      <c r="BC658" s="29"/>
      <c r="BD658" s="10"/>
      <c r="BE658" s="29"/>
      <c r="BF658" s="29"/>
      <c r="BG658" s="29"/>
      <c r="BH658" s="29"/>
      <c r="BI658" s="10"/>
      <c r="BJ658" s="28"/>
      <c r="BK658" s="30"/>
      <c r="BL658" s="31"/>
      <c r="BM658" s="28"/>
      <c r="BN658" s="28"/>
      <c r="BO658" s="30"/>
      <c r="BP658" s="31"/>
      <c r="BQ658" s="32"/>
      <c r="BR658" s="32"/>
    </row>
    <row r="659" spans="1:70" ht="12" customHeight="1" x14ac:dyDescent="0.25">
      <c r="A659" s="10"/>
      <c r="B659" s="11"/>
      <c r="C659" s="12"/>
      <c r="D659" s="13"/>
      <c r="E659" s="13"/>
      <c r="F659" s="13"/>
      <c r="G659" s="14"/>
      <c r="H659" s="15"/>
      <c r="I659" s="27"/>
      <c r="J659" s="17"/>
      <c r="K659" s="17"/>
      <c r="L659" s="17"/>
      <c r="M659" s="17"/>
      <c r="N659" s="17"/>
      <c r="O659" s="17"/>
      <c r="P659" s="10"/>
      <c r="Q659" s="10"/>
      <c r="R659" s="10"/>
      <c r="S659" s="10"/>
      <c r="T659" s="10"/>
      <c r="U659" s="10"/>
      <c r="V659" s="10"/>
      <c r="W659" s="10"/>
      <c r="X659" s="10"/>
      <c r="Y659" s="10"/>
      <c r="Z659" s="10"/>
      <c r="AA659" s="10"/>
      <c r="AB659" s="10"/>
      <c r="AC659" s="10"/>
      <c r="AD659" s="10"/>
      <c r="AE659" s="10"/>
      <c r="AF659" s="10"/>
      <c r="AG659" s="10"/>
      <c r="AH659" s="10"/>
      <c r="AI659" s="17"/>
      <c r="AJ659" s="10"/>
      <c r="AK659" s="10"/>
      <c r="AL659" s="10"/>
      <c r="AM659" s="10"/>
      <c r="AN659" s="10"/>
      <c r="AO659" s="10"/>
      <c r="AP659" s="10"/>
      <c r="AQ659" s="10"/>
      <c r="AR659" s="10"/>
      <c r="AS659" s="10"/>
      <c r="AT659" s="10"/>
      <c r="AU659" s="10"/>
      <c r="AV659" s="10"/>
      <c r="AW659" s="17"/>
      <c r="AX659" s="24"/>
      <c r="AY659" s="26"/>
      <c r="AZ659" s="27"/>
      <c r="BA659" s="28"/>
      <c r="BB659" s="28"/>
      <c r="BC659" s="29"/>
      <c r="BD659" s="10"/>
      <c r="BE659" s="29"/>
      <c r="BF659" s="29"/>
      <c r="BG659" s="29"/>
      <c r="BH659" s="29"/>
      <c r="BI659" s="10"/>
      <c r="BJ659" s="28"/>
      <c r="BK659" s="30"/>
      <c r="BL659" s="31"/>
      <c r="BM659" s="28"/>
      <c r="BN659" s="28"/>
      <c r="BO659" s="30"/>
      <c r="BP659" s="31"/>
      <c r="BQ659" s="32"/>
      <c r="BR659" s="32"/>
    </row>
    <row r="660" spans="1:70" ht="12" customHeight="1" x14ac:dyDescent="0.25">
      <c r="A660" s="10"/>
      <c r="B660" s="11"/>
      <c r="C660" s="12"/>
      <c r="D660" s="13"/>
      <c r="E660" s="13"/>
      <c r="F660" s="13"/>
      <c r="G660" s="14"/>
      <c r="H660" s="15"/>
      <c r="I660" s="27"/>
      <c r="J660" s="17"/>
      <c r="K660" s="17"/>
      <c r="L660" s="17"/>
      <c r="M660" s="17"/>
      <c r="N660" s="17"/>
      <c r="O660" s="17"/>
      <c r="P660" s="10"/>
      <c r="Q660" s="10"/>
      <c r="R660" s="10"/>
      <c r="S660" s="10"/>
      <c r="T660" s="10"/>
      <c r="U660" s="10"/>
      <c r="V660" s="10"/>
      <c r="W660" s="10"/>
      <c r="X660" s="10"/>
      <c r="Y660" s="10"/>
      <c r="Z660" s="10"/>
      <c r="AA660" s="10"/>
      <c r="AB660" s="10"/>
      <c r="AC660" s="10"/>
      <c r="AD660" s="10"/>
      <c r="AE660" s="10"/>
      <c r="AF660" s="10"/>
      <c r="AG660" s="10"/>
      <c r="AH660" s="10"/>
      <c r="AI660" s="17"/>
      <c r="AJ660" s="10"/>
      <c r="AK660" s="10"/>
      <c r="AL660" s="10"/>
      <c r="AM660" s="10"/>
      <c r="AN660" s="10"/>
      <c r="AO660" s="10"/>
      <c r="AP660" s="10"/>
      <c r="AQ660" s="10"/>
      <c r="AR660" s="10"/>
      <c r="AS660" s="10"/>
      <c r="AT660" s="10"/>
      <c r="AU660" s="10"/>
      <c r="AV660" s="10"/>
      <c r="AW660" s="17"/>
      <c r="AX660" s="24"/>
      <c r="AY660" s="26"/>
      <c r="AZ660" s="27"/>
      <c r="BA660" s="28"/>
      <c r="BB660" s="28"/>
      <c r="BC660" s="29"/>
      <c r="BD660" s="10"/>
      <c r="BE660" s="29"/>
      <c r="BF660" s="29"/>
      <c r="BG660" s="29"/>
      <c r="BH660" s="29"/>
      <c r="BI660" s="10"/>
      <c r="BJ660" s="28"/>
      <c r="BK660" s="30"/>
      <c r="BL660" s="31"/>
      <c r="BM660" s="28"/>
      <c r="BN660" s="28"/>
      <c r="BO660" s="30"/>
      <c r="BP660" s="31"/>
      <c r="BQ660" s="32"/>
      <c r="BR660" s="32"/>
    </row>
    <row r="661" spans="1:70" ht="12" customHeight="1" x14ac:dyDescent="0.25">
      <c r="A661" s="10"/>
      <c r="B661" s="11"/>
      <c r="C661" s="12"/>
      <c r="D661" s="13"/>
      <c r="E661" s="13"/>
      <c r="F661" s="13"/>
      <c r="G661" s="14"/>
      <c r="H661" s="15"/>
      <c r="I661" s="27"/>
      <c r="J661" s="17"/>
      <c r="K661" s="17"/>
      <c r="L661" s="17"/>
      <c r="M661" s="17"/>
      <c r="N661" s="17"/>
      <c r="O661" s="17"/>
      <c r="P661" s="10"/>
      <c r="Q661" s="10"/>
      <c r="R661" s="10"/>
      <c r="S661" s="10"/>
      <c r="T661" s="10"/>
      <c r="U661" s="10"/>
      <c r="V661" s="10"/>
      <c r="W661" s="10"/>
      <c r="X661" s="10"/>
      <c r="Y661" s="10"/>
      <c r="Z661" s="10"/>
      <c r="AA661" s="10"/>
      <c r="AB661" s="10"/>
      <c r="AC661" s="10"/>
      <c r="AD661" s="10"/>
      <c r="AE661" s="10"/>
      <c r="AF661" s="10"/>
      <c r="AG661" s="10"/>
      <c r="AH661" s="10"/>
      <c r="AI661" s="17"/>
      <c r="AJ661" s="10"/>
      <c r="AK661" s="10"/>
      <c r="AL661" s="10"/>
      <c r="AM661" s="10"/>
      <c r="AN661" s="10"/>
      <c r="AO661" s="10"/>
      <c r="AP661" s="10"/>
      <c r="AQ661" s="10"/>
      <c r="AR661" s="10"/>
      <c r="AS661" s="10"/>
      <c r="AT661" s="10"/>
      <c r="AU661" s="10"/>
      <c r="AV661" s="10"/>
      <c r="AW661" s="17"/>
      <c r="AX661" s="24"/>
      <c r="AY661" s="26"/>
      <c r="AZ661" s="27"/>
      <c r="BA661" s="28"/>
      <c r="BB661" s="28"/>
      <c r="BC661" s="29"/>
      <c r="BD661" s="10"/>
      <c r="BE661" s="29"/>
      <c r="BF661" s="29"/>
      <c r="BG661" s="29"/>
      <c r="BH661" s="29"/>
      <c r="BI661" s="10"/>
      <c r="BJ661" s="28"/>
      <c r="BK661" s="30"/>
      <c r="BL661" s="31"/>
      <c r="BM661" s="28"/>
      <c r="BN661" s="28"/>
      <c r="BO661" s="30"/>
      <c r="BP661" s="31"/>
      <c r="BQ661" s="32"/>
      <c r="BR661" s="32"/>
    </row>
    <row r="662" spans="1:70" ht="12" customHeight="1" x14ac:dyDescent="0.25">
      <c r="A662" s="10"/>
      <c r="B662" s="11"/>
      <c r="C662" s="12"/>
      <c r="D662" s="13"/>
      <c r="E662" s="13"/>
      <c r="F662" s="13"/>
      <c r="G662" s="14"/>
      <c r="H662" s="15"/>
      <c r="I662" s="27"/>
      <c r="J662" s="17"/>
      <c r="K662" s="17"/>
      <c r="L662" s="17"/>
      <c r="M662" s="17"/>
      <c r="N662" s="17"/>
      <c r="O662" s="17"/>
      <c r="P662" s="10"/>
      <c r="Q662" s="10"/>
      <c r="R662" s="10"/>
      <c r="S662" s="10"/>
      <c r="T662" s="10"/>
      <c r="U662" s="10"/>
      <c r="V662" s="10"/>
      <c r="W662" s="10"/>
      <c r="X662" s="10"/>
      <c r="Y662" s="10"/>
      <c r="Z662" s="10"/>
      <c r="AA662" s="10"/>
      <c r="AB662" s="10"/>
      <c r="AC662" s="10"/>
      <c r="AD662" s="10"/>
      <c r="AE662" s="10"/>
      <c r="AF662" s="10"/>
      <c r="AG662" s="10"/>
      <c r="AH662" s="10"/>
      <c r="AI662" s="17"/>
      <c r="AJ662" s="10"/>
      <c r="AK662" s="10"/>
      <c r="AL662" s="10"/>
      <c r="AM662" s="10"/>
      <c r="AN662" s="10"/>
      <c r="AO662" s="10"/>
      <c r="AP662" s="10"/>
      <c r="AQ662" s="10"/>
      <c r="AR662" s="10"/>
      <c r="AS662" s="10"/>
      <c r="AT662" s="10"/>
      <c r="AU662" s="10"/>
      <c r="AV662" s="10"/>
      <c r="AW662" s="17"/>
      <c r="AX662" s="24"/>
      <c r="AY662" s="26"/>
      <c r="AZ662" s="27"/>
      <c r="BA662" s="28"/>
      <c r="BB662" s="28"/>
      <c r="BC662" s="29"/>
      <c r="BD662" s="10"/>
      <c r="BE662" s="29"/>
      <c r="BF662" s="29"/>
      <c r="BG662" s="29"/>
      <c r="BH662" s="29"/>
      <c r="BI662" s="10"/>
      <c r="BJ662" s="28"/>
      <c r="BK662" s="30"/>
      <c r="BL662" s="31"/>
      <c r="BM662" s="28"/>
      <c r="BN662" s="28"/>
      <c r="BO662" s="30"/>
      <c r="BP662" s="31"/>
      <c r="BQ662" s="32"/>
      <c r="BR662" s="32"/>
    </row>
    <row r="663" spans="1:70" ht="12" customHeight="1" x14ac:dyDescent="0.25">
      <c r="A663" s="10"/>
      <c r="B663" s="11"/>
      <c r="C663" s="12"/>
      <c r="D663" s="13"/>
      <c r="E663" s="13"/>
      <c r="F663" s="13"/>
      <c r="G663" s="14"/>
      <c r="H663" s="15"/>
      <c r="I663" s="27"/>
      <c r="J663" s="17"/>
      <c r="K663" s="17"/>
      <c r="L663" s="17"/>
      <c r="M663" s="17"/>
      <c r="N663" s="17"/>
      <c r="O663" s="17"/>
      <c r="P663" s="10"/>
      <c r="Q663" s="10"/>
      <c r="R663" s="10"/>
      <c r="S663" s="10"/>
      <c r="T663" s="10"/>
      <c r="U663" s="10"/>
      <c r="V663" s="10"/>
      <c r="W663" s="10"/>
      <c r="X663" s="10"/>
      <c r="Y663" s="10"/>
      <c r="Z663" s="10"/>
      <c r="AA663" s="10"/>
      <c r="AB663" s="10"/>
      <c r="AC663" s="10"/>
      <c r="AD663" s="10"/>
      <c r="AE663" s="10"/>
      <c r="AF663" s="10"/>
      <c r="AG663" s="10"/>
      <c r="AH663" s="10"/>
      <c r="AI663" s="17"/>
      <c r="AJ663" s="10"/>
      <c r="AK663" s="10"/>
      <c r="AL663" s="10"/>
      <c r="AM663" s="10"/>
      <c r="AN663" s="10"/>
      <c r="AO663" s="10"/>
      <c r="AP663" s="10"/>
      <c r="AQ663" s="10"/>
      <c r="AR663" s="10"/>
      <c r="AS663" s="10"/>
      <c r="AT663" s="10"/>
      <c r="AU663" s="10"/>
      <c r="AV663" s="10"/>
      <c r="AW663" s="17"/>
      <c r="AX663" s="24"/>
      <c r="AY663" s="26"/>
      <c r="AZ663" s="27"/>
      <c r="BA663" s="28"/>
      <c r="BB663" s="28"/>
      <c r="BC663" s="29"/>
      <c r="BD663" s="10"/>
      <c r="BE663" s="29"/>
      <c r="BF663" s="29"/>
      <c r="BG663" s="29"/>
      <c r="BH663" s="29"/>
      <c r="BI663" s="10"/>
      <c r="BJ663" s="28"/>
      <c r="BK663" s="30"/>
      <c r="BL663" s="31"/>
      <c r="BM663" s="28"/>
      <c r="BN663" s="28"/>
      <c r="BO663" s="30"/>
      <c r="BP663" s="31"/>
      <c r="BQ663" s="32"/>
      <c r="BR663" s="32"/>
    </row>
    <row r="664" spans="1:70" ht="12" customHeight="1" x14ac:dyDescent="0.25">
      <c r="A664" s="10"/>
      <c r="B664" s="11"/>
      <c r="C664" s="12"/>
      <c r="D664" s="13"/>
      <c r="E664" s="13"/>
      <c r="F664" s="13"/>
      <c r="G664" s="14"/>
      <c r="H664" s="15"/>
      <c r="I664" s="27"/>
      <c r="J664" s="17"/>
      <c r="K664" s="17"/>
      <c r="L664" s="17"/>
      <c r="M664" s="17"/>
      <c r="N664" s="17"/>
      <c r="O664" s="17"/>
      <c r="P664" s="10"/>
      <c r="Q664" s="10"/>
      <c r="R664" s="10"/>
      <c r="S664" s="10"/>
      <c r="T664" s="10"/>
      <c r="U664" s="10"/>
      <c r="V664" s="10"/>
      <c r="W664" s="10"/>
      <c r="X664" s="10"/>
      <c r="Y664" s="10"/>
      <c r="Z664" s="10"/>
      <c r="AA664" s="10"/>
      <c r="AB664" s="10"/>
      <c r="AC664" s="10"/>
      <c r="AD664" s="10"/>
      <c r="AE664" s="10"/>
      <c r="AF664" s="10"/>
      <c r="AG664" s="10"/>
      <c r="AH664" s="10"/>
      <c r="AI664" s="17"/>
      <c r="AJ664" s="10"/>
      <c r="AK664" s="10"/>
      <c r="AL664" s="10"/>
      <c r="AM664" s="10"/>
      <c r="AN664" s="10"/>
      <c r="AO664" s="10"/>
      <c r="AP664" s="10"/>
      <c r="AQ664" s="10"/>
      <c r="AR664" s="10"/>
      <c r="AS664" s="10"/>
      <c r="AT664" s="10"/>
      <c r="AU664" s="10"/>
      <c r="AV664" s="10"/>
      <c r="AW664" s="17"/>
      <c r="AX664" s="24"/>
      <c r="AY664" s="26"/>
      <c r="AZ664" s="27"/>
      <c r="BA664" s="28"/>
      <c r="BB664" s="28"/>
      <c r="BC664" s="29"/>
      <c r="BD664" s="10"/>
      <c r="BE664" s="29"/>
      <c r="BF664" s="29"/>
      <c r="BG664" s="29"/>
      <c r="BH664" s="29"/>
      <c r="BI664" s="10"/>
      <c r="BJ664" s="28"/>
      <c r="BK664" s="30"/>
      <c r="BL664" s="31"/>
      <c r="BM664" s="28"/>
      <c r="BN664" s="28"/>
      <c r="BO664" s="30"/>
      <c r="BP664" s="31"/>
      <c r="BQ664" s="32"/>
      <c r="BR664" s="32"/>
    </row>
    <row r="665" spans="1:70" ht="12" customHeight="1" x14ac:dyDescent="0.25">
      <c r="A665" s="10"/>
      <c r="B665" s="11"/>
      <c r="C665" s="12"/>
      <c r="D665" s="13"/>
      <c r="E665" s="13"/>
      <c r="F665" s="13"/>
      <c r="G665" s="14"/>
      <c r="H665" s="15"/>
      <c r="I665" s="27"/>
      <c r="J665" s="17"/>
      <c r="K665" s="17"/>
      <c r="L665" s="17"/>
      <c r="M665" s="17"/>
      <c r="N665" s="17"/>
      <c r="O665" s="17"/>
      <c r="P665" s="10"/>
      <c r="Q665" s="10"/>
      <c r="R665" s="10"/>
      <c r="S665" s="10"/>
      <c r="T665" s="10"/>
      <c r="U665" s="10"/>
      <c r="V665" s="10"/>
      <c r="W665" s="10"/>
      <c r="X665" s="10"/>
      <c r="Y665" s="10"/>
      <c r="Z665" s="10"/>
      <c r="AA665" s="10"/>
      <c r="AB665" s="10"/>
      <c r="AC665" s="10"/>
      <c r="AD665" s="10"/>
      <c r="AE665" s="10"/>
      <c r="AF665" s="10"/>
      <c r="AG665" s="10"/>
      <c r="AH665" s="10"/>
      <c r="AI665" s="17"/>
      <c r="AJ665" s="10"/>
      <c r="AK665" s="10"/>
      <c r="AL665" s="10"/>
      <c r="AM665" s="10"/>
      <c r="AN665" s="10"/>
      <c r="AO665" s="10"/>
      <c r="AP665" s="10"/>
      <c r="AQ665" s="10"/>
      <c r="AR665" s="10"/>
      <c r="AS665" s="10"/>
      <c r="AT665" s="10"/>
      <c r="AU665" s="10"/>
      <c r="AV665" s="10"/>
      <c r="AW665" s="17"/>
      <c r="AX665" s="24"/>
      <c r="AY665" s="26"/>
      <c r="AZ665" s="27"/>
      <c r="BA665" s="28"/>
      <c r="BB665" s="28"/>
      <c r="BC665" s="29"/>
      <c r="BD665" s="10"/>
      <c r="BE665" s="29"/>
      <c r="BF665" s="29"/>
      <c r="BG665" s="29"/>
      <c r="BH665" s="29"/>
      <c r="BI665" s="10"/>
      <c r="BJ665" s="28"/>
      <c r="BK665" s="30"/>
      <c r="BL665" s="31"/>
      <c r="BM665" s="28"/>
      <c r="BN665" s="28"/>
      <c r="BO665" s="30"/>
      <c r="BP665" s="31"/>
      <c r="BQ665" s="32"/>
      <c r="BR665" s="32"/>
    </row>
    <row r="666" spans="1:70" ht="12" customHeight="1" x14ac:dyDescent="0.25">
      <c r="A666" s="10"/>
      <c r="B666" s="11"/>
      <c r="C666" s="12"/>
      <c r="D666" s="13"/>
      <c r="E666" s="13"/>
      <c r="F666" s="13"/>
      <c r="G666" s="14"/>
      <c r="H666" s="15"/>
      <c r="I666" s="27"/>
      <c r="J666" s="17"/>
      <c r="K666" s="17"/>
      <c r="L666" s="17"/>
      <c r="M666" s="17"/>
      <c r="N666" s="17"/>
      <c r="O666" s="17"/>
      <c r="P666" s="10"/>
      <c r="Q666" s="10"/>
      <c r="R666" s="10"/>
      <c r="S666" s="10"/>
      <c r="T666" s="10"/>
      <c r="U666" s="10"/>
      <c r="V666" s="10"/>
      <c r="W666" s="10"/>
      <c r="X666" s="10"/>
      <c r="Y666" s="10"/>
      <c r="Z666" s="10"/>
      <c r="AA666" s="10"/>
      <c r="AB666" s="10"/>
      <c r="AC666" s="10"/>
      <c r="AD666" s="10"/>
      <c r="AE666" s="10"/>
      <c r="AF666" s="10"/>
      <c r="AG666" s="10"/>
      <c r="AH666" s="10"/>
      <c r="AI666" s="17"/>
      <c r="AJ666" s="10"/>
      <c r="AK666" s="10"/>
      <c r="AL666" s="10"/>
      <c r="AM666" s="10"/>
      <c r="AN666" s="10"/>
      <c r="AO666" s="10"/>
      <c r="AP666" s="10"/>
      <c r="AQ666" s="10"/>
      <c r="AR666" s="10"/>
      <c r="AS666" s="10"/>
      <c r="AT666" s="10"/>
      <c r="AU666" s="10"/>
      <c r="AV666" s="10"/>
      <c r="AW666" s="17"/>
      <c r="AX666" s="24"/>
      <c r="AY666" s="26"/>
      <c r="AZ666" s="27"/>
      <c r="BA666" s="28"/>
      <c r="BB666" s="28"/>
      <c r="BC666" s="29"/>
      <c r="BD666" s="10"/>
      <c r="BE666" s="29"/>
      <c r="BF666" s="29"/>
      <c r="BG666" s="29"/>
      <c r="BH666" s="29"/>
      <c r="BI666" s="10"/>
      <c r="BJ666" s="28"/>
      <c r="BK666" s="30"/>
      <c r="BL666" s="31"/>
      <c r="BM666" s="28"/>
      <c r="BN666" s="28"/>
      <c r="BO666" s="30"/>
      <c r="BP666" s="31"/>
      <c r="BQ666" s="32"/>
      <c r="BR666" s="32"/>
    </row>
    <row r="667" spans="1:70" ht="12" customHeight="1" x14ac:dyDescent="0.25">
      <c r="A667" s="10"/>
      <c r="B667" s="11"/>
      <c r="C667" s="12"/>
      <c r="D667" s="13"/>
      <c r="E667" s="13"/>
      <c r="F667" s="13"/>
      <c r="G667" s="14"/>
      <c r="H667" s="15"/>
      <c r="I667" s="27"/>
      <c r="J667" s="17"/>
      <c r="K667" s="17"/>
      <c r="L667" s="17"/>
      <c r="M667" s="17"/>
      <c r="N667" s="17"/>
      <c r="O667" s="17"/>
      <c r="P667" s="10"/>
      <c r="Q667" s="10"/>
      <c r="R667" s="10"/>
      <c r="S667" s="10"/>
      <c r="T667" s="10"/>
      <c r="U667" s="10"/>
      <c r="V667" s="10"/>
      <c r="W667" s="10"/>
      <c r="X667" s="10"/>
      <c r="Y667" s="10"/>
      <c r="Z667" s="10"/>
      <c r="AA667" s="10"/>
      <c r="AB667" s="10"/>
      <c r="AC667" s="10"/>
      <c r="AD667" s="10"/>
      <c r="AE667" s="10"/>
      <c r="AF667" s="10"/>
      <c r="AG667" s="10"/>
      <c r="AH667" s="10"/>
      <c r="AI667" s="17"/>
      <c r="AJ667" s="10"/>
      <c r="AK667" s="10"/>
      <c r="AL667" s="10"/>
      <c r="AM667" s="10"/>
      <c r="AN667" s="10"/>
      <c r="AO667" s="10"/>
      <c r="AP667" s="10"/>
      <c r="AQ667" s="10"/>
      <c r="AR667" s="10"/>
      <c r="AS667" s="10"/>
      <c r="AT667" s="10"/>
      <c r="AU667" s="10"/>
      <c r="AV667" s="10"/>
      <c r="AW667" s="17"/>
      <c r="AX667" s="24"/>
      <c r="AY667" s="26"/>
      <c r="AZ667" s="27"/>
      <c r="BA667" s="28"/>
      <c r="BB667" s="28"/>
      <c r="BC667" s="29"/>
      <c r="BD667" s="10"/>
      <c r="BE667" s="29"/>
      <c r="BF667" s="29"/>
      <c r="BG667" s="29"/>
      <c r="BH667" s="29"/>
      <c r="BI667" s="10"/>
      <c r="BJ667" s="28"/>
      <c r="BK667" s="30"/>
      <c r="BL667" s="31"/>
      <c r="BM667" s="28"/>
      <c r="BN667" s="28"/>
      <c r="BO667" s="30"/>
      <c r="BP667" s="31"/>
      <c r="BQ667" s="32"/>
      <c r="BR667" s="32"/>
    </row>
    <row r="668" spans="1:70" ht="12" customHeight="1" x14ac:dyDescent="0.25">
      <c r="A668" s="10"/>
      <c r="B668" s="11"/>
      <c r="C668" s="12"/>
      <c r="D668" s="13"/>
      <c r="E668" s="13"/>
      <c r="F668" s="13"/>
      <c r="G668" s="14"/>
      <c r="H668" s="15"/>
      <c r="I668" s="27"/>
      <c r="J668" s="17"/>
      <c r="K668" s="17"/>
      <c r="L668" s="17"/>
      <c r="M668" s="17"/>
      <c r="N668" s="17"/>
      <c r="O668" s="17"/>
      <c r="P668" s="10"/>
      <c r="Q668" s="10"/>
      <c r="R668" s="10"/>
      <c r="S668" s="10"/>
      <c r="T668" s="10"/>
      <c r="U668" s="10"/>
      <c r="V668" s="10"/>
      <c r="W668" s="10"/>
      <c r="X668" s="10"/>
      <c r="Y668" s="10"/>
      <c r="Z668" s="10"/>
      <c r="AA668" s="10"/>
      <c r="AB668" s="10"/>
      <c r="AC668" s="10"/>
      <c r="AD668" s="10"/>
      <c r="AE668" s="10"/>
      <c r="AF668" s="10"/>
      <c r="AG668" s="10"/>
      <c r="AH668" s="10"/>
      <c r="AI668" s="17"/>
      <c r="AJ668" s="10"/>
      <c r="AK668" s="10"/>
      <c r="AL668" s="10"/>
      <c r="AM668" s="10"/>
      <c r="AN668" s="10"/>
      <c r="AO668" s="10"/>
      <c r="AP668" s="10"/>
      <c r="AQ668" s="10"/>
      <c r="AR668" s="10"/>
      <c r="AS668" s="10"/>
      <c r="AT668" s="10"/>
      <c r="AU668" s="10"/>
      <c r="AV668" s="10"/>
      <c r="AW668" s="17"/>
      <c r="AX668" s="24"/>
      <c r="AY668" s="26"/>
      <c r="AZ668" s="27"/>
      <c r="BA668" s="28"/>
      <c r="BB668" s="28"/>
      <c r="BC668" s="29"/>
      <c r="BD668" s="10"/>
      <c r="BE668" s="29"/>
      <c r="BF668" s="29"/>
      <c r="BG668" s="29"/>
      <c r="BH668" s="29"/>
      <c r="BI668" s="10"/>
      <c r="BJ668" s="28"/>
      <c r="BK668" s="30"/>
      <c r="BL668" s="31"/>
      <c r="BM668" s="28"/>
      <c r="BN668" s="28"/>
      <c r="BO668" s="30"/>
      <c r="BP668" s="31"/>
      <c r="BQ668" s="32"/>
      <c r="BR668" s="32"/>
    </row>
    <row r="669" spans="1:70" ht="12" customHeight="1" x14ac:dyDescent="0.25">
      <c r="A669" s="10"/>
      <c r="B669" s="11"/>
      <c r="C669" s="12"/>
      <c r="D669" s="13"/>
      <c r="E669" s="13"/>
      <c r="F669" s="13"/>
      <c r="G669" s="14"/>
      <c r="H669" s="15"/>
      <c r="I669" s="27"/>
      <c r="J669" s="17"/>
      <c r="K669" s="17"/>
      <c r="L669" s="17"/>
      <c r="M669" s="17"/>
      <c r="N669" s="17"/>
      <c r="O669" s="17"/>
      <c r="P669" s="10"/>
      <c r="Q669" s="10"/>
      <c r="R669" s="10"/>
      <c r="S669" s="10"/>
      <c r="T669" s="10"/>
      <c r="U669" s="10"/>
      <c r="V669" s="10"/>
      <c r="W669" s="10"/>
      <c r="X669" s="10"/>
      <c r="Y669" s="10"/>
      <c r="Z669" s="10"/>
      <c r="AA669" s="10"/>
      <c r="AB669" s="10"/>
      <c r="AC669" s="10"/>
      <c r="AD669" s="10"/>
      <c r="AE669" s="10"/>
      <c r="AF669" s="10"/>
      <c r="AG669" s="10"/>
      <c r="AH669" s="10"/>
      <c r="AI669" s="17"/>
      <c r="AJ669" s="10"/>
      <c r="AK669" s="10"/>
      <c r="AL669" s="10"/>
      <c r="AM669" s="10"/>
      <c r="AN669" s="10"/>
      <c r="AO669" s="10"/>
      <c r="AP669" s="10"/>
      <c r="AQ669" s="10"/>
      <c r="AR669" s="10"/>
      <c r="AS669" s="10"/>
      <c r="AT669" s="10"/>
      <c r="AU669" s="10"/>
      <c r="AV669" s="10"/>
      <c r="AW669" s="17"/>
      <c r="AX669" s="24"/>
      <c r="AY669" s="26"/>
      <c r="AZ669" s="27"/>
      <c r="BA669" s="28"/>
      <c r="BB669" s="28"/>
      <c r="BC669" s="29"/>
      <c r="BD669" s="10"/>
      <c r="BE669" s="29"/>
      <c r="BF669" s="29"/>
      <c r="BG669" s="29"/>
      <c r="BH669" s="29"/>
      <c r="BI669" s="10"/>
      <c r="BJ669" s="28"/>
      <c r="BK669" s="30"/>
      <c r="BL669" s="31"/>
      <c r="BM669" s="28"/>
      <c r="BN669" s="28"/>
      <c r="BO669" s="30"/>
      <c r="BP669" s="31"/>
      <c r="BQ669" s="32"/>
      <c r="BR669" s="32"/>
    </row>
    <row r="670" spans="1:70" ht="12" customHeight="1" x14ac:dyDescent="0.25">
      <c r="A670" s="10"/>
      <c r="B670" s="11"/>
      <c r="C670" s="12"/>
      <c r="D670" s="13"/>
      <c r="E670" s="13"/>
      <c r="F670" s="13"/>
      <c r="G670" s="14"/>
      <c r="H670" s="15"/>
      <c r="I670" s="27"/>
      <c r="J670" s="17"/>
      <c r="K670" s="17"/>
      <c r="L670" s="17"/>
      <c r="M670" s="17"/>
      <c r="N670" s="17"/>
      <c r="O670" s="17"/>
      <c r="P670" s="10"/>
      <c r="Q670" s="10"/>
      <c r="R670" s="10"/>
      <c r="S670" s="10"/>
      <c r="T670" s="10"/>
      <c r="U670" s="10"/>
      <c r="V670" s="10"/>
      <c r="W670" s="10"/>
      <c r="X670" s="10"/>
      <c r="Y670" s="10"/>
      <c r="Z670" s="10"/>
      <c r="AA670" s="10"/>
      <c r="AB670" s="10"/>
      <c r="AC670" s="10"/>
      <c r="AD670" s="10"/>
      <c r="AE670" s="10"/>
      <c r="AF670" s="10"/>
      <c r="AG670" s="10"/>
      <c r="AH670" s="10"/>
      <c r="AI670" s="17"/>
      <c r="AJ670" s="10"/>
      <c r="AK670" s="10"/>
      <c r="AL670" s="10"/>
      <c r="AM670" s="10"/>
      <c r="AN670" s="10"/>
      <c r="AO670" s="10"/>
      <c r="AP670" s="10"/>
      <c r="AQ670" s="10"/>
      <c r="AR670" s="10"/>
      <c r="AS670" s="10"/>
      <c r="AT670" s="10"/>
      <c r="AU670" s="10"/>
      <c r="AV670" s="10"/>
      <c r="AW670" s="17"/>
      <c r="AX670" s="24"/>
      <c r="AY670" s="26"/>
      <c r="AZ670" s="27"/>
      <c r="BA670" s="28"/>
      <c r="BB670" s="28"/>
      <c r="BC670" s="29"/>
      <c r="BD670" s="10"/>
      <c r="BE670" s="29"/>
      <c r="BF670" s="29"/>
      <c r="BG670" s="29"/>
      <c r="BH670" s="29"/>
      <c r="BI670" s="10"/>
      <c r="BJ670" s="28"/>
      <c r="BK670" s="30"/>
      <c r="BL670" s="31"/>
      <c r="BM670" s="28"/>
      <c r="BN670" s="28"/>
      <c r="BO670" s="30"/>
      <c r="BP670" s="31"/>
      <c r="BQ670" s="32"/>
      <c r="BR670" s="32"/>
    </row>
    <row r="671" spans="1:70" ht="12" customHeight="1" x14ac:dyDescent="0.25">
      <c r="A671" s="10"/>
      <c r="B671" s="11"/>
      <c r="C671" s="12"/>
      <c r="D671" s="13"/>
      <c r="E671" s="13"/>
      <c r="F671" s="13"/>
      <c r="G671" s="14"/>
      <c r="H671" s="15"/>
      <c r="I671" s="27"/>
      <c r="J671" s="17"/>
      <c r="K671" s="17"/>
      <c r="L671" s="17"/>
      <c r="M671" s="17"/>
      <c r="N671" s="17"/>
      <c r="O671" s="17"/>
      <c r="P671" s="10"/>
      <c r="Q671" s="10"/>
      <c r="R671" s="10"/>
      <c r="S671" s="10"/>
      <c r="T671" s="10"/>
      <c r="U671" s="10"/>
      <c r="V671" s="10"/>
      <c r="W671" s="10"/>
      <c r="X671" s="10"/>
      <c r="Y671" s="10"/>
      <c r="Z671" s="10"/>
      <c r="AA671" s="10"/>
      <c r="AB671" s="10"/>
      <c r="AC671" s="10"/>
      <c r="AD671" s="10"/>
      <c r="AE671" s="10"/>
      <c r="AF671" s="10"/>
      <c r="AG671" s="10"/>
      <c r="AH671" s="10"/>
      <c r="AI671" s="17"/>
      <c r="AJ671" s="10"/>
      <c r="AK671" s="10"/>
      <c r="AL671" s="10"/>
      <c r="AM671" s="10"/>
      <c r="AN671" s="10"/>
      <c r="AO671" s="10"/>
      <c r="AP671" s="10"/>
      <c r="AQ671" s="10"/>
      <c r="AR671" s="10"/>
      <c r="AS671" s="10"/>
      <c r="AT671" s="10"/>
      <c r="AU671" s="10"/>
      <c r="AV671" s="10"/>
      <c r="AW671" s="17"/>
      <c r="AX671" s="24"/>
      <c r="AY671" s="26"/>
      <c r="AZ671" s="27"/>
      <c r="BA671" s="28"/>
      <c r="BB671" s="28"/>
      <c r="BC671" s="29"/>
      <c r="BD671" s="10"/>
      <c r="BE671" s="29"/>
      <c r="BF671" s="29"/>
      <c r="BG671" s="29"/>
      <c r="BH671" s="29"/>
      <c r="BI671" s="10"/>
      <c r="BJ671" s="28"/>
      <c r="BK671" s="30"/>
      <c r="BL671" s="31"/>
      <c r="BM671" s="28"/>
      <c r="BN671" s="28"/>
      <c r="BO671" s="30"/>
      <c r="BP671" s="31"/>
      <c r="BQ671" s="32"/>
      <c r="BR671" s="32"/>
    </row>
    <row r="672" spans="1:70" ht="12" customHeight="1" x14ac:dyDescent="0.25">
      <c r="A672" s="10"/>
      <c r="B672" s="11"/>
      <c r="C672" s="12"/>
      <c r="D672" s="13"/>
      <c r="E672" s="13"/>
      <c r="F672" s="13"/>
      <c r="G672" s="14"/>
      <c r="H672" s="15"/>
      <c r="I672" s="27"/>
      <c r="J672" s="17"/>
      <c r="K672" s="17"/>
      <c r="L672" s="17"/>
      <c r="M672" s="17"/>
      <c r="N672" s="17"/>
      <c r="O672" s="17"/>
      <c r="P672" s="10"/>
      <c r="Q672" s="10"/>
      <c r="R672" s="10"/>
      <c r="S672" s="10"/>
      <c r="T672" s="10"/>
      <c r="U672" s="10"/>
      <c r="V672" s="10"/>
      <c r="W672" s="10"/>
      <c r="X672" s="10"/>
      <c r="Y672" s="10"/>
      <c r="Z672" s="10"/>
      <c r="AA672" s="10"/>
      <c r="AB672" s="10"/>
      <c r="AC672" s="10"/>
      <c r="AD672" s="10"/>
      <c r="AE672" s="10"/>
      <c r="AF672" s="10"/>
      <c r="AG672" s="10"/>
      <c r="AH672" s="10"/>
      <c r="AI672" s="17"/>
      <c r="AJ672" s="10"/>
      <c r="AK672" s="10"/>
      <c r="AL672" s="10"/>
      <c r="AM672" s="10"/>
      <c r="AN672" s="10"/>
      <c r="AO672" s="10"/>
      <c r="AP672" s="10"/>
      <c r="AQ672" s="10"/>
      <c r="AR672" s="10"/>
      <c r="AS672" s="10"/>
      <c r="AT672" s="10"/>
      <c r="AU672" s="10"/>
      <c r="AV672" s="10"/>
      <c r="AW672" s="17"/>
      <c r="AX672" s="24"/>
      <c r="AY672" s="26"/>
      <c r="AZ672" s="27"/>
      <c r="BA672" s="28"/>
      <c r="BB672" s="28"/>
      <c r="BC672" s="29"/>
      <c r="BD672" s="10"/>
      <c r="BE672" s="29"/>
      <c r="BF672" s="29"/>
      <c r="BG672" s="29"/>
      <c r="BH672" s="29"/>
      <c r="BI672" s="10"/>
      <c r="BJ672" s="28"/>
      <c r="BK672" s="30"/>
      <c r="BL672" s="31"/>
      <c r="BM672" s="28"/>
      <c r="BN672" s="28"/>
      <c r="BO672" s="30"/>
      <c r="BP672" s="31"/>
      <c r="BQ672" s="32"/>
      <c r="BR672" s="32"/>
    </row>
    <row r="673" spans="1:70" ht="12" customHeight="1" x14ac:dyDescent="0.25">
      <c r="A673" s="10"/>
      <c r="B673" s="11"/>
      <c r="C673" s="12"/>
      <c r="D673" s="13"/>
      <c r="E673" s="13"/>
      <c r="F673" s="13"/>
      <c r="G673" s="14"/>
      <c r="H673" s="15"/>
      <c r="I673" s="27"/>
      <c r="J673" s="17"/>
      <c r="K673" s="17"/>
      <c r="L673" s="17"/>
      <c r="M673" s="17"/>
      <c r="N673" s="17"/>
      <c r="O673" s="17"/>
      <c r="P673" s="10"/>
      <c r="Q673" s="10"/>
      <c r="R673" s="10"/>
      <c r="S673" s="10"/>
      <c r="T673" s="10"/>
      <c r="U673" s="10"/>
      <c r="V673" s="10"/>
      <c r="W673" s="10"/>
      <c r="X673" s="10"/>
      <c r="Y673" s="10"/>
      <c r="Z673" s="10"/>
      <c r="AA673" s="10"/>
      <c r="AB673" s="10"/>
      <c r="AC673" s="10"/>
      <c r="AD673" s="10"/>
      <c r="AE673" s="10"/>
      <c r="AF673" s="10"/>
      <c r="AG673" s="10"/>
      <c r="AH673" s="10"/>
      <c r="AI673" s="17"/>
      <c r="AJ673" s="10"/>
      <c r="AK673" s="10"/>
      <c r="AL673" s="10"/>
      <c r="AM673" s="10"/>
      <c r="AN673" s="10"/>
      <c r="AO673" s="10"/>
      <c r="AP673" s="10"/>
      <c r="AQ673" s="10"/>
      <c r="AR673" s="10"/>
      <c r="AS673" s="10"/>
      <c r="AT673" s="10"/>
      <c r="AU673" s="10"/>
      <c r="AV673" s="10"/>
      <c r="AW673" s="17"/>
      <c r="AX673" s="24"/>
      <c r="AY673" s="26"/>
      <c r="AZ673" s="27"/>
      <c r="BA673" s="28"/>
      <c r="BB673" s="28"/>
      <c r="BC673" s="29"/>
      <c r="BD673" s="10"/>
      <c r="BE673" s="29"/>
      <c r="BF673" s="29"/>
      <c r="BG673" s="29"/>
      <c r="BH673" s="29"/>
      <c r="BI673" s="10"/>
      <c r="BJ673" s="28"/>
      <c r="BK673" s="30"/>
      <c r="BL673" s="31"/>
      <c r="BM673" s="28"/>
      <c r="BN673" s="28"/>
      <c r="BO673" s="30"/>
      <c r="BP673" s="31"/>
      <c r="BQ673" s="32"/>
      <c r="BR673" s="32"/>
    </row>
    <row r="674" spans="1:70" ht="12" customHeight="1" x14ac:dyDescent="0.25">
      <c r="A674" s="10"/>
      <c r="B674" s="11"/>
      <c r="C674" s="12"/>
      <c r="D674" s="13"/>
      <c r="E674" s="13"/>
      <c r="F674" s="13"/>
      <c r="G674" s="14"/>
      <c r="H674" s="15"/>
      <c r="I674" s="27"/>
      <c r="J674" s="17"/>
      <c r="K674" s="17"/>
      <c r="L674" s="17"/>
      <c r="M674" s="17"/>
      <c r="N674" s="17"/>
      <c r="O674" s="17"/>
      <c r="P674" s="10"/>
      <c r="Q674" s="10"/>
      <c r="R674" s="10"/>
      <c r="S674" s="10"/>
      <c r="T674" s="10"/>
      <c r="U674" s="10"/>
      <c r="V674" s="10"/>
      <c r="W674" s="10"/>
      <c r="X674" s="10"/>
      <c r="Y674" s="10"/>
      <c r="Z674" s="10"/>
      <c r="AA674" s="10"/>
      <c r="AB674" s="10"/>
      <c r="AC674" s="10"/>
      <c r="AD674" s="10"/>
      <c r="AE674" s="10"/>
      <c r="AF674" s="10"/>
      <c r="AG674" s="10"/>
      <c r="AH674" s="10"/>
      <c r="AI674" s="17"/>
      <c r="AJ674" s="10"/>
      <c r="AK674" s="10"/>
      <c r="AL674" s="10"/>
      <c r="AM674" s="10"/>
      <c r="AN674" s="10"/>
      <c r="AO674" s="10"/>
      <c r="AP674" s="10"/>
      <c r="AQ674" s="10"/>
      <c r="AR674" s="10"/>
      <c r="AS674" s="10"/>
      <c r="AT674" s="10"/>
      <c r="AU674" s="10"/>
      <c r="AV674" s="10"/>
      <c r="AW674" s="17"/>
      <c r="AX674" s="24"/>
      <c r="AY674" s="26"/>
      <c r="AZ674" s="27"/>
      <c r="BA674" s="28"/>
      <c r="BB674" s="28"/>
      <c r="BC674" s="29"/>
      <c r="BD674" s="10"/>
      <c r="BE674" s="29"/>
      <c r="BF674" s="29"/>
      <c r="BG674" s="29"/>
      <c r="BH674" s="29"/>
      <c r="BI674" s="10"/>
      <c r="BJ674" s="28"/>
      <c r="BK674" s="30"/>
      <c r="BL674" s="31"/>
      <c r="BM674" s="28"/>
      <c r="BN674" s="28"/>
      <c r="BO674" s="30"/>
      <c r="BP674" s="31"/>
      <c r="BQ674" s="32"/>
      <c r="BR674" s="32"/>
    </row>
    <row r="675" spans="1:70" ht="12" customHeight="1" x14ac:dyDescent="0.25">
      <c r="A675" s="10"/>
      <c r="B675" s="11"/>
      <c r="C675" s="12"/>
      <c r="D675" s="13"/>
      <c r="E675" s="13"/>
      <c r="F675" s="13"/>
      <c r="G675" s="14"/>
      <c r="H675" s="15"/>
      <c r="I675" s="27"/>
      <c r="J675" s="17"/>
      <c r="K675" s="17"/>
      <c r="L675" s="17"/>
      <c r="M675" s="17"/>
      <c r="N675" s="17"/>
      <c r="O675" s="17"/>
      <c r="P675" s="10"/>
      <c r="Q675" s="10"/>
      <c r="R675" s="10"/>
      <c r="S675" s="10"/>
      <c r="T675" s="10"/>
      <c r="U675" s="10"/>
      <c r="V675" s="10"/>
      <c r="W675" s="10"/>
      <c r="X675" s="10"/>
      <c r="Y675" s="10"/>
      <c r="Z675" s="10"/>
      <c r="AA675" s="10"/>
      <c r="AB675" s="10"/>
      <c r="AC675" s="10"/>
      <c r="AD675" s="10"/>
      <c r="AE675" s="10"/>
      <c r="AF675" s="10"/>
      <c r="AG675" s="10"/>
      <c r="AH675" s="10"/>
      <c r="AI675" s="17"/>
      <c r="AJ675" s="10"/>
      <c r="AK675" s="10"/>
      <c r="AL675" s="10"/>
      <c r="AM675" s="10"/>
      <c r="AN675" s="10"/>
      <c r="AO675" s="10"/>
      <c r="AP675" s="10"/>
      <c r="AQ675" s="10"/>
      <c r="AR675" s="10"/>
      <c r="AS675" s="10"/>
      <c r="AT675" s="10"/>
      <c r="AU675" s="10"/>
      <c r="AV675" s="10"/>
      <c r="AW675" s="17"/>
      <c r="AX675" s="24"/>
      <c r="AY675" s="26"/>
      <c r="AZ675" s="27"/>
      <c r="BA675" s="28"/>
      <c r="BB675" s="28"/>
      <c r="BC675" s="29"/>
      <c r="BD675" s="10"/>
      <c r="BE675" s="29"/>
      <c r="BF675" s="29"/>
      <c r="BG675" s="29"/>
      <c r="BH675" s="29"/>
      <c r="BI675" s="10"/>
      <c r="BJ675" s="28"/>
      <c r="BK675" s="30"/>
      <c r="BL675" s="31"/>
      <c r="BM675" s="28"/>
      <c r="BN675" s="28"/>
      <c r="BO675" s="30"/>
      <c r="BP675" s="31"/>
      <c r="BQ675" s="32"/>
      <c r="BR675" s="32"/>
    </row>
    <row r="676" spans="1:70" ht="12" customHeight="1" x14ac:dyDescent="0.25">
      <c r="A676" s="10"/>
      <c r="B676" s="11"/>
      <c r="C676" s="12"/>
      <c r="D676" s="13"/>
      <c r="E676" s="13"/>
      <c r="F676" s="13"/>
      <c r="G676" s="14"/>
      <c r="H676" s="15"/>
      <c r="I676" s="27"/>
      <c r="J676" s="17"/>
      <c r="K676" s="17"/>
      <c r="L676" s="17"/>
      <c r="M676" s="17"/>
      <c r="N676" s="17"/>
      <c r="O676" s="17"/>
      <c r="P676" s="10"/>
      <c r="Q676" s="10"/>
      <c r="R676" s="10"/>
      <c r="S676" s="10"/>
      <c r="T676" s="10"/>
      <c r="U676" s="10"/>
      <c r="V676" s="10"/>
      <c r="W676" s="10"/>
      <c r="X676" s="10"/>
      <c r="Y676" s="10"/>
      <c r="Z676" s="10"/>
      <c r="AA676" s="10"/>
      <c r="AB676" s="10"/>
      <c r="AC676" s="10"/>
      <c r="AD676" s="10"/>
      <c r="AE676" s="10"/>
      <c r="AF676" s="10"/>
      <c r="AG676" s="10"/>
      <c r="AH676" s="10"/>
      <c r="AI676" s="17"/>
      <c r="AJ676" s="10"/>
      <c r="AK676" s="10"/>
      <c r="AL676" s="10"/>
      <c r="AM676" s="10"/>
      <c r="AN676" s="10"/>
      <c r="AO676" s="10"/>
      <c r="AP676" s="10"/>
      <c r="AQ676" s="10"/>
      <c r="AR676" s="10"/>
      <c r="AS676" s="10"/>
      <c r="AT676" s="10"/>
      <c r="AU676" s="10"/>
      <c r="AV676" s="10"/>
      <c r="AW676" s="17"/>
      <c r="AX676" s="24"/>
      <c r="AY676" s="26"/>
      <c r="AZ676" s="27"/>
      <c r="BA676" s="28"/>
      <c r="BB676" s="28"/>
      <c r="BC676" s="29"/>
      <c r="BD676" s="10"/>
      <c r="BE676" s="29"/>
      <c r="BF676" s="29"/>
      <c r="BG676" s="29"/>
      <c r="BH676" s="29"/>
      <c r="BI676" s="10"/>
      <c r="BJ676" s="28"/>
      <c r="BK676" s="30"/>
      <c r="BL676" s="31"/>
      <c r="BM676" s="28"/>
      <c r="BN676" s="28"/>
      <c r="BO676" s="30"/>
      <c r="BP676" s="31"/>
      <c r="BQ676" s="32"/>
      <c r="BR676" s="32"/>
    </row>
    <row r="677" spans="1:70" ht="12" customHeight="1" x14ac:dyDescent="0.25">
      <c r="A677" s="10"/>
      <c r="B677" s="11"/>
      <c r="C677" s="12"/>
      <c r="D677" s="13"/>
      <c r="E677" s="13"/>
      <c r="F677" s="13"/>
      <c r="G677" s="14"/>
      <c r="H677" s="15"/>
      <c r="I677" s="27"/>
      <c r="J677" s="17"/>
      <c r="K677" s="17"/>
      <c r="L677" s="17"/>
      <c r="M677" s="17"/>
      <c r="N677" s="17"/>
      <c r="O677" s="17"/>
      <c r="P677" s="10"/>
      <c r="Q677" s="10"/>
      <c r="R677" s="10"/>
      <c r="S677" s="10"/>
      <c r="T677" s="10"/>
      <c r="U677" s="10"/>
      <c r="V677" s="10"/>
      <c r="W677" s="10"/>
      <c r="X677" s="10"/>
      <c r="Y677" s="10"/>
      <c r="Z677" s="10"/>
      <c r="AA677" s="10"/>
      <c r="AB677" s="10"/>
      <c r="AC677" s="10"/>
      <c r="AD677" s="10"/>
      <c r="AE677" s="10"/>
      <c r="AF677" s="10"/>
      <c r="AG677" s="10"/>
      <c r="AH677" s="10"/>
      <c r="AI677" s="17"/>
      <c r="AJ677" s="10"/>
      <c r="AK677" s="10"/>
      <c r="AL677" s="10"/>
      <c r="AM677" s="10"/>
      <c r="AN677" s="10"/>
      <c r="AO677" s="10"/>
      <c r="AP677" s="10"/>
      <c r="AQ677" s="10"/>
      <c r="AR677" s="10"/>
      <c r="AS677" s="10"/>
      <c r="AT677" s="10"/>
      <c r="AU677" s="10"/>
      <c r="AV677" s="10"/>
      <c r="AW677" s="17"/>
      <c r="AX677" s="24"/>
      <c r="AY677" s="26"/>
      <c r="AZ677" s="27"/>
      <c r="BA677" s="28"/>
      <c r="BB677" s="28"/>
      <c r="BC677" s="29"/>
      <c r="BD677" s="10"/>
      <c r="BE677" s="29"/>
      <c r="BF677" s="29"/>
      <c r="BG677" s="29"/>
      <c r="BH677" s="29"/>
      <c r="BI677" s="10"/>
      <c r="BJ677" s="28"/>
      <c r="BK677" s="30"/>
      <c r="BL677" s="31"/>
      <c r="BM677" s="28"/>
      <c r="BN677" s="28"/>
      <c r="BO677" s="30"/>
      <c r="BP677" s="31"/>
      <c r="BQ677" s="32"/>
      <c r="BR677" s="32"/>
    </row>
    <row r="678" spans="1:70" ht="12" customHeight="1" x14ac:dyDescent="0.25">
      <c r="A678" s="10"/>
      <c r="B678" s="11"/>
      <c r="C678" s="12"/>
      <c r="D678" s="13"/>
      <c r="E678" s="13"/>
      <c r="F678" s="13"/>
      <c r="G678" s="14"/>
      <c r="H678" s="15"/>
      <c r="I678" s="27"/>
      <c r="J678" s="17"/>
      <c r="K678" s="17"/>
      <c r="L678" s="17"/>
      <c r="M678" s="17"/>
      <c r="N678" s="17"/>
      <c r="O678" s="17"/>
      <c r="P678" s="10"/>
      <c r="Q678" s="10"/>
      <c r="R678" s="10"/>
      <c r="S678" s="10"/>
      <c r="T678" s="10"/>
      <c r="U678" s="10"/>
      <c r="V678" s="10"/>
      <c r="W678" s="10"/>
      <c r="X678" s="10"/>
      <c r="Y678" s="10"/>
      <c r="Z678" s="10"/>
      <c r="AA678" s="10"/>
      <c r="AB678" s="10"/>
      <c r="AC678" s="10"/>
      <c r="AD678" s="10"/>
      <c r="AE678" s="10"/>
      <c r="AF678" s="10"/>
      <c r="AG678" s="10"/>
      <c r="AH678" s="10"/>
      <c r="AI678" s="17"/>
      <c r="AJ678" s="10"/>
      <c r="AK678" s="10"/>
      <c r="AL678" s="10"/>
      <c r="AM678" s="10"/>
      <c r="AN678" s="10"/>
      <c r="AO678" s="10"/>
      <c r="AP678" s="10"/>
      <c r="AQ678" s="10"/>
      <c r="AR678" s="10"/>
      <c r="AS678" s="10"/>
      <c r="AT678" s="10"/>
      <c r="AU678" s="10"/>
      <c r="AV678" s="10"/>
      <c r="AW678" s="17"/>
      <c r="AX678" s="24"/>
      <c r="AY678" s="26"/>
      <c r="AZ678" s="27"/>
      <c r="BA678" s="28"/>
      <c r="BB678" s="28"/>
      <c r="BC678" s="29"/>
      <c r="BD678" s="10"/>
      <c r="BE678" s="29"/>
      <c r="BF678" s="29"/>
      <c r="BG678" s="29"/>
      <c r="BH678" s="29"/>
      <c r="BI678" s="10"/>
      <c r="BJ678" s="28"/>
      <c r="BK678" s="30"/>
      <c r="BL678" s="31"/>
      <c r="BM678" s="28"/>
      <c r="BN678" s="28"/>
      <c r="BO678" s="30"/>
      <c r="BP678" s="31"/>
      <c r="BQ678" s="32"/>
      <c r="BR678" s="32"/>
    </row>
    <row r="679" spans="1:70" ht="12" customHeight="1" x14ac:dyDescent="0.25">
      <c r="A679" s="10"/>
      <c r="B679" s="11"/>
      <c r="C679" s="12"/>
      <c r="D679" s="13"/>
      <c r="E679" s="13"/>
      <c r="F679" s="13"/>
      <c r="G679" s="14"/>
      <c r="H679" s="15"/>
      <c r="I679" s="27"/>
      <c r="J679" s="17"/>
      <c r="K679" s="17"/>
      <c r="L679" s="17"/>
      <c r="M679" s="17"/>
      <c r="N679" s="17"/>
      <c r="O679" s="17"/>
      <c r="P679" s="10"/>
      <c r="Q679" s="10"/>
      <c r="R679" s="10"/>
      <c r="S679" s="10"/>
      <c r="T679" s="10"/>
      <c r="U679" s="10"/>
      <c r="V679" s="10"/>
      <c r="W679" s="10"/>
      <c r="X679" s="10"/>
      <c r="Y679" s="10"/>
      <c r="Z679" s="10"/>
      <c r="AA679" s="10"/>
      <c r="AB679" s="10"/>
      <c r="AC679" s="10"/>
      <c r="AD679" s="10"/>
      <c r="AE679" s="10"/>
      <c r="AF679" s="10"/>
      <c r="AG679" s="10"/>
      <c r="AH679" s="10"/>
      <c r="AI679" s="17"/>
      <c r="AJ679" s="10"/>
      <c r="AK679" s="10"/>
      <c r="AL679" s="10"/>
      <c r="AM679" s="10"/>
      <c r="AN679" s="10"/>
      <c r="AO679" s="10"/>
      <c r="AP679" s="10"/>
      <c r="AQ679" s="10"/>
      <c r="AR679" s="10"/>
      <c r="AS679" s="10"/>
      <c r="AT679" s="10"/>
      <c r="AU679" s="10"/>
      <c r="AV679" s="10"/>
      <c r="AW679" s="17"/>
      <c r="AX679" s="24"/>
      <c r="AY679" s="26"/>
      <c r="AZ679" s="27"/>
      <c r="BA679" s="28"/>
      <c r="BB679" s="28"/>
      <c r="BC679" s="29"/>
      <c r="BD679" s="10"/>
      <c r="BE679" s="29"/>
      <c r="BF679" s="29"/>
      <c r="BG679" s="29"/>
      <c r="BH679" s="29"/>
      <c r="BI679" s="10"/>
      <c r="BJ679" s="28"/>
      <c r="BK679" s="30"/>
      <c r="BL679" s="31"/>
      <c r="BM679" s="28"/>
      <c r="BN679" s="28"/>
      <c r="BO679" s="30"/>
      <c r="BP679" s="31"/>
      <c r="BQ679" s="32"/>
      <c r="BR679" s="32"/>
    </row>
    <row r="680" spans="1:70" ht="12" customHeight="1" x14ac:dyDescent="0.25">
      <c r="A680" s="10"/>
      <c r="B680" s="11"/>
      <c r="C680" s="12"/>
      <c r="D680" s="13"/>
      <c r="E680" s="13"/>
      <c r="F680" s="13"/>
      <c r="G680" s="14"/>
      <c r="H680" s="15"/>
      <c r="I680" s="27"/>
      <c r="J680" s="17"/>
      <c r="K680" s="17"/>
      <c r="L680" s="17"/>
      <c r="M680" s="17"/>
      <c r="N680" s="17"/>
      <c r="O680" s="17"/>
      <c r="P680" s="10"/>
      <c r="Q680" s="10"/>
      <c r="R680" s="10"/>
      <c r="S680" s="10"/>
      <c r="T680" s="10"/>
      <c r="U680" s="10"/>
      <c r="V680" s="10"/>
      <c r="W680" s="10"/>
      <c r="X680" s="10"/>
      <c r="Y680" s="10"/>
      <c r="Z680" s="10"/>
      <c r="AA680" s="10"/>
      <c r="AB680" s="10"/>
      <c r="AC680" s="10"/>
      <c r="AD680" s="10"/>
      <c r="AE680" s="10"/>
      <c r="AF680" s="10"/>
      <c r="AG680" s="10"/>
      <c r="AH680" s="10"/>
      <c r="AI680" s="17"/>
      <c r="AJ680" s="10"/>
      <c r="AK680" s="10"/>
      <c r="AL680" s="10"/>
      <c r="AM680" s="10"/>
      <c r="AN680" s="10"/>
      <c r="AO680" s="10"/>
      <c r="AP680" s="10"/>
      <c r="AQ680" s="10"/>
      <c r="AR680" s="10"/>
      <c r="AS680" s="10"/>
      <c r="AT680" s="10"/>
      <c r="AU680" s="10"/>
      <c r="AV680" s="10"/>
      <c r="AW680" s="17"/>
      <c r="AX680" s="24"/>
      <c r="AY680" s="26"/>
      <c r="AZ680" s="27"/>
      <c r="BA680" s="28"/>
      <c r="BB680" s="28"/>
      <c r="BC680" s="29"/>
      <c r="BD680" s="10"/>
      <c r="BE680" s="29"/>
      <c r="BF680" s="29"/>
      <c r="BG680" s="29"/>
      <c r="BH680" s="29"/>
      <c r="BI680" s="10"/>
      <c r="BJ680" s="28"/>
      <c r="BK680" s="30"/>
      <c r="BL680" s="31"/>
      <c r="BM680" s="28"/>
      <c r="BN680" s="28"/>
      <c r="BO680" s="30"/>
      <c r="BP680" s="31"/>
      <c r="BQ680" s="32"/>
      <c r="BR680" s="32"/>
    </row>
    <row r="681" spans="1:70" ht="12" customHeight="1" x14ac:dyDescent="0.25">
      <c r="A681" s="10"/>
      <c r="B681" s="11"/>
      <c r="C681" s="12"/>
      <c r="D681" s="13"/>
      <c r="E681" s="13"/>
      <c r="F681" s="13"/>
      <c r="G681" s="14"/>
      <c r="H681" s="15"/>
      <c r="I681" s="27"/>
      <c r="J681" s="17"/>
      <c r="K681" s="17"/>
      <c r="L681" s="17"/>
      <c r="M681" s="17"/>
      <c r="N681" s="17"/>
      <c r="O681" s="17"/>
      <c r="P681" s="10"/>
      <c r="Q681" s="10"/>
      <c r="R681" s="10"/>
      <c r="S681" s="10"/>
      <c r="T681" s="10"/>
      <c r="U681" s="10"/>
      <c r="V681" s="10"/>
      <c r="W681" s="10"/>
      <c r="X681" s="10"/>
      <c r="Y681" s="10"/>
      <c r="Z681" s="10"/>
      <c r="AA681" s="10"/>
      <c r="AB681" s="10"/>
      <c r="AC681" s="10"/>
      <c r="AD681" s="10"/>
      <c r="AE681" s="10"/>
      <c r="AF681" s="10"/>
      <c r="AG681" s="10"/>
      <c r="AH681" s="10"/>
      <c r="AI681" s="17"/>
      <c r="AJ681" s="10"/>
      <c r="AK681" s="10"/>
      <c r="AL681" s="10"/>
      <c r="AM681" s="10"/>
      <c r="AN681" s="10"/>
      <c r="AO681" s="10"/>
      <c r="AP681" s="10"/>
      <c r="AQ681" s="10"/>
      <c r="AR681" s="10"/>
      <c r="AS681" s="10"/>
      <c r="AT681" s="10"/>
      <c r="AU681" s="10"/>
      <c r="AV681" s="10"/>
      <c r="AW681" s="17"/>
      <c r="AX681" s="24"/>
      <c r="AY681" s="26"/>
      <c r="AZ681" s="27"/>
      <c r="BA681" s="28"/>
      <c r="BB681" s="28"/>
      <c r="BC681" s="29"/>
      <c r="BD681" s="10"/>
      <c r="BE681" s="29"/>
      <c r="BF681" s="29"/>
      <c r="BG681" s="29"/>
      <c r="BH681" s="29"/>
      <c r="BI681" s="10"/>
      <c r="BJ681" s="28"/>
      <c r="BK681" s="30"/>
      <c r="BL681" s="31"/>
      <c r="BM681" s="28"/>
      <c r="BN681" s="28"/>
      <c r="BO681" s="30"/>
      <c r="BP681" s="31"/>
      <c r="BQ681" s="32"/>
      <c r="BR681" s="32"/>
    </row>
    <row r="682" spans="1:70" ht="12" customHeight="1" x14ac:dyDescent="0.25">
      <c r="A682" s="10"/>
      <c r="B682" s="11"/>
      <c r="C682" s="12"/>
      <c r="D682" s="13"/>
      <c r="E682" s="13"/>
      <c r="F682" s="13"/>
      <c r="G682" s="14"/>
      <c r="H682" s="15"/>
      <c r="I682" s="27"/>
      <c r="J682" s="17"/>
      <c r="K682" s="17"/>
      <c r="L682" s="17"/>
      <c r="M682" s="17"/>
      <c r="N682" s="17"/>
      <c r="O682" s="17"/>
      <c r="P682" s="10"/>
      <c r="Q682" s="10"/>
      <c r="R682" s="10"/>
      <c r="S682" s="10"/>
      <c r="T682" s="10"/>
      <c r="U682" s="10"/>
      <c r="V682" s="10"/>
      <c r="W682" s="10"/>
      <c r="X682" s="10"/>
      <c r="Y682" s="10"/>
      <c r="Z682" s="10"/>
      <c r="AA682" s="10"/>
      <c r="AB682" s="10"/>
      <c r="AC682" s="10"/>
      <c r="AD682" s="10"/>
      <c r="AE682" s="10"/>
      <c r="AF682" s="10"/>
      <c r="AG682" s="10"/>
      <c r="AH682" s="10"/>
      <c r="AI682" s="17"/>
      <c r="AJ682" s="10"/>
      <c r="AK682" s="10"/>
      <c r="AL682" s="10"/>
      <c r="AM682" s="10"/>
      <c r="AN682" s="10"/>
      <c r="AO682" s="10"/>
      <c r="AP682" s="10"/>
      <c r="AQ682" s="10"/>
      <c r="AR682" s="10"/>
      <c r="AS682" s="10"/>
      <c r="AT682" s="10"/>
      <c r="AU682" s="10"/>
      <c r="AV682" s="10"/>
      <c r="AW682" s="17"/>
      <c r="AX682" s="24"/>
      <c r="AY682" s="26"/>
      <c r="AZ682" s="27"/>
      <c r="BA682" s="28"/>
      <c r="BB682" s="28"/>
      <c r="BC682" s="29"/>
      <c r="BD682" s="10"/>
      <c r="BE682" s="29"/>
      <c r="BF682" s="29"/>
      <c r="BG682" s="29"/>
      <c r="BH682" s="29"/>
      <c r="BI682" s="10"/>
      <c r="BJ682" s="28"/>
      <c r="BK682" s="30"/>
      <c r="BL682" s="31"/>
      <c r="BM682" s="28"/>
      <c r="BN682" s="28"/>
      <c r="BO682" s="30"/>
      <c r="BP682" s="31"/>
      <c r="BQ682" s="32"/>
      <c r="BR682" s="32"/>
    </row>
    <row r="683" spans="1:70" ht="12" customHeight="1" x14ac:dyDescent="0.25">
      <c r="A683" s="10"/>
      <c r="B683" s="11"/>
      <c r="C683" s="12"/>
      <c r="D683" s="13"/>
      <c r="E683" s="13"/>
      <c r="F683" s="13"/>
      <c r="G683" s="14"/>
      <c r="H683" s="15"/>
      <c r="I683" s="27"/>
      <c r="J683" s="17"/>
      <c r="K683" s="17"/>
      <c r="L683" s="17"/>
      <c r="M683" s="17"/>
      <c r="N683" s="17"/>
      <c r="O683" s="17"/>
      <c r="P683" s="10"/>
      <c r="Q683" s="10"/>
      <c r="R683" s="10"/>
      <c r="S683" s="10"/>
      <c r="T683" s="10"/>
      <c r="U683" s="10"/>
      <c r="V683" s="10"/>
      <c r="W683" s="10"/>
      <c r="X683" s="10"/>
      <c r="Y683" s="10"/>
      <c r="Z683" s="10"/>
      <c r="AA683" s="10"/>
      <c r="AB683" s="10"/>
      <c r="AC683" s="10"/>
      <c r="AD683" s="10"/>
      <c r="AE683" s="10"/>
      <c r="AF683" s="10"/>
      <c r="AG683" s="10"/>
      <c r="AH683" s="10"/>
      <c r="AI683" s="17"/>
      <c r="AJ683" s="10"/>
      <c r="AK683" s="10"/>
      <c r="AL683" s="10"/>
      <c r="AM683" s="10"/>
      <c r="AN683" s="10"/>
      <c r="AO683" s="10"/>
      <c r="AP683" s="10"/>
      <c r="AQ683" s="10"/>
      <c r="AR683" s="10"/>
      <c r="AS683" s="10"/>
      <c r="AT683" s="10"/>
      <c r="AU683" s="10"/>
      <c r="AV683" s="10"/>
      <c r="AW683" s="17"/>
      <c r="AX683" s="24"/>
      <c r="AY683" s="26"/>
      <c r="AZ683" s="27"/>
      <c r="BA683" s="28"/>
      <c r="BB683" s="28"/>
      <c r="BC683" s="29"/>
      <c r="BD683" s="10"/>
      <c r="BE683" s="29"/>
      <c r="BF683" s="29"/>
      <c r="BG683" s="29"/>
      <c r="BH683" s="29"/>
      <c r="BI683" s="10"/>
      <c r="BJ683" s="28"/>
      <c r="BK683" s="30"/>
      <c r="BL683" s="31"/>
      <c r="BM683" s="28"/>
      <c r="BN683" s="28"/>
      <c r="BO683" s="30"/>
      <c r="BP683" s="31"/>
      <c r="BQ683" s="32"/>
      <c r="BR683" s="32"/>
    </row>
    <row r="684" spans="1:70" ht="12" customHeight="1" x14ac:dyDescent="0.25">
      <c r="A684" s="10"/>
      <c r="B684" s="11"/>
      <c r="C684" s="12"/>
      <c r="D684" s="13"/>
      <c r="E684" s="13"/>
      <c r="F684" s="13"/>
      <c r="G684" s="14"/>
      <c r="H684" s="15"/>
      <c r="I684" s="27"/>
      <c r="J684" s="17"/>
      <c r="K684" s="17"/>
      <c r="L684" s="17"/>
      <c r="M684" s="17"/>
      <c r="N684" s="17"/>
      <c r="O684" s="17"/>
      <c r="P684" s="10"/>
      <c r="Q684" s="10"/>
      <c r="R684" s="10"/>
      <c r="S684" s="10"/>
      <c r="T684" s="10"/>
      <c r="U684" s="10"/>
      <c r="V684" s="10"/>
      <c r="W684" s="10"/>
      <c r="X684" s="10"/>
      <c r="Y684" s="10"/>
      <c r="Z684" s="10"/>
      <c r="AA684" s="10"/>
      <c r="AB684" s="10"/>
      <c r="AC684" s="10"/>
      <c r="AD684" s="10"/>
      <c r="AE684" s="10"/>
      <c r="AF684" s="10"/>
      <c r="AG684" s="10"/>
      <c r="AH684" s="10"/>
      <c r="AI684" s="17"/>
      <c r="AJ684" s="10"/>
      <c r="AK684" s="10"/>
      <c r="AL684" s="10"/>
      <c r="AM684" s="10"/>
      <c r="AN684" s="10"/>
      <c r="AO684" s="10"/>
      <c r="AP684" s="10"/>
      <c r="AQ684" s="10"/>
      <c r="AR684" s="10"/>
      <c r="AS684" s="10"/>
      <c r="AT684" s="10"/>
      <c r="AU684" s="10"/>
      <c r="AV684" s="10"/>
      <c r="AW684" s="17"/>
      <c r="AX684" s="24"/>
      <c r="AY684" s="26"/>
      <c r="AZ684" s="27"/>
      <c r="BA684" s="28"/>
      <c r="BB684" s="28"/>
      <c r="BC684" s="29"/>
      <c r="BD684" s="10"/>
      <c r="BE684" s="29"/>
      <c r="BF684" s="29"/>
      <c r="BG684" s="29"/>
      <c r="BH684" s="29"/>
      <c r="BI684" s="10"/>
      <c r="BJ684" s="28"/>
      <c r="BK684" s="30"/>
      <c r="BL684" s="31"/>
      <c r="BM684" s="28"/>
      <c r="BN684" s="28"/>
      <c r="BO684" s="30"/>
      <c r="BP684" s="31"/>
      <c r="BQ684" s="32"/>
      <c r="BR684" s="32"/>
    </row>
    <row r="685" spans="1:70" ht="12" customHeight="1" x14ac:dyDescent="0.25">
      <c r="A685" s="10"/>
      <c r="B685" s="11"/>
      <c r="C685" s="12"/>
      <c r="D685" s="13"/>
      <c r="E685" s="13"/>
      <c r="F685" s="13"/>
      <c r="G685" s="14"/>
      <c r="H685" s="15"/>
      <c r="I685" s="27"/>
      <c r="J685" s="17"/>
      <c r="K685" s="17"/>
      <c r="L685" s="17"/>
      <c r="M685" s="17"/>
      <c r="N685" s="17"/>
      <c r="O685" s="17"/>
      <c r="P685" s="10"/>
      <c r="Q685" s="10"/>
      <c r="R685" s="10"/>
      <c r="S685" s="10"/>
      <c r="T685" s="10"/>
      <c r="U685" s="10"/>
      <c r="V685" s="10"/>
      <c r="W685" s="10"/>
      <c r="X685" s="10"/>
      <c r="Y685" s="10"/>
      <c r="Z685" s="10"/>
      <c r="AA685" s="10"/>
      <c r="AB685" s="10"/>
      <c r="AC685" s="10"/>
      <c r="AD685" s="10"/>
      <c r="AE685" s="10"/>
      <c r="AF685" s="10"/>
      <c r="AG685" s="10"/>
      <c r="AH685" s="10"/>
      <c r="AI685" s="17"/>
      <c r="AJ685" s="10"/>
      <c r="AK685" s="10"/>
      <c r="AL685" s="10"/>
      <c r="AM685" s="10"/>
      <c r="AN685" s="10"/>
      <c r="AO685" s="10"/>
      <c r="AP685" s="10"/>
      <c r="AQ685" s="10"/>
      <c r="AR685" s="10"/>
      <c r="AS685" s="10"/>
      <c r="AT685" s="10"/>
      <c r="AU685" s="10"/>
      <c r="AV685" s="10"/>
      <c r="AW685" s="17"/>
      <c r="AX685" s="24"/>
      <c r="AY685" s="26"/>
      <c r="AZ685" s="27"/>
      <c r="BA685" s="28"/>
      <c r="BB685" s="28"/>
      <c r="BC685" s="29"/>
      <c r="BD685" s="10"/>
      <c r="BE685" s="29"/>
      <c r="BF685" s="29"/>
      <c r="BG685" s="29"/>
      <c r="BH685" s="29"/>
      <c r="BI685" s="10"/>
      <c r="BJ685" s="28"/>
      <c r="BK685" s="30"/>
      <c r="BL685" s="31"/>
      <c r="BM685" s="28"/>
      <c r="BN685" s="28"/>
      <c r="BO685" s="30"/>
      <c r="BP685" s="31"/>
      <c r="BQ685" s="32"/>
      <c r="BR685" s="32"/>
    </row>
    <row r="686" spans="1:70" ht="12" customHeight="1" x14ac:dyDescent="0.25">
      <c r="A686" s="10"/>
      <c r="B686" s="11"/>
      <c r="C686" s="12"/>
      <c r="D686" s="13"/>
      <c r="E686" s="13"/>
      <c r="F686" s="13"/>
      <c r="G686" s="14"/>
      <c r="H686" s="15"/>
      <c r="I686" s="27"/>
      <c r="J686" s="17"/>
      <c r="K686" s="17"/>
      <c r="L686" s="17"/>
      <c r="M686" s="17"/>
      <c r="N686" s="17"/>
      <c r="O686" s="17"/>
      <c r="P686" s="10"/>
      <c r="Q686" s="10"/>
      <c r="R686" s="10"/>
      <c r="S686" s="10"/>
      <c r="T686" s="10"/>
      <c r="U686" s="10"/>
      <c r="V686" s="10"/>
      <c r="W686" s="10"/>
      <c r="X686" s="10"/>
      <c r="Y686" s="10"/>
      <c r="Z686" s="10"/>
      <c r="AA686" s="10"/>
      <c r="AB686" s="10"/>
      <c r="AC686" s="10"/>
      <c r="AD686" s="10"/>
      <c r="AE686" s="10"/>
      <c r="AF686" s="10"/>
      <c r="AG686" s="10"/>
      <c r="AH686" s="10"/>
      <c r="AI686" s="17"/>
      <c r="AJ686" s="10"/>
      <c r="AK686" s="10"/>
      <c r="AL686" s="10"/>
      <c r="AM686" s="10"/>
      <c r="AN686" s="10"/>
      <c r="AO686" s="10"/>
      <c r="AP686" s="10"/>
      <c r="AQ686" s="10"/>
      <c r="AR686" s="10"/>
      <c r="AS686" s="10"/>
      <c r="AT686" s="10"/>
      <c r="AU686" s="10"/>
      <c r="AV686" s="10"/>
      <c r="AW686" s="17"/>
      <c r="AX686" s="24"/>
      <c r="AY686" s="26"/>
      <c r="AZ686" s="27"/>
      <c r="BA686" s="28"/>
      <c r="BB686" s="28"/>
      <c r="BC686" s="29"/>
      <c r="BD686" s="10"/>
      <c r="BE686" s="29"/>
      <c r="BF686" s="29"/>
      <c r="BG686" s="29"/>
      <c r="BH686" s="29"/>
      <c r="BI686" s="10"/>
      <c r="BJ686" s="28"/>
      <c r="BK686" s="30"/>
      <c r="BL686" s="31"/>
      <c r="BM686" s="28"/>
      <c r="BN686" s="28"/>
      <c r="BO686" s="30"/>
      <c r="BP686" s="31"/>
      <c r="BQ686" s="32"/>
      <c r="BR686" s="32"/>
    </row>
    <row r="687" spans="1:70" ht="12" customHeight="1" x14ac:dyDescent="0.25">
      <c r="A687" s="10"/>
      <c r="B687" s="11"/>
      <c r="C687" s="12"/>
      <c r="D687" s="13"/>
      <c r="E687" s="13"/>
      <c r="F687" s="13"/>
      <c r="G687" s="14"/>
      <c r="H687" s="15"/>
      <c r="I687" s="27"/>
      <c r="J687" s="17"/>
      <c r="K687" s="17"/>
      <c r="L687" s="17"/>
      <c r="M687" s="17"/>
      <c r="N687" s="17"/>
      <c r="O687" s="17"/>
      <c r="P687" s="10"/>
      <c r="Q687" s="10"/>
      <c r="R687" s="10"/>
      <c r="S687" s="10"/>
      <c r="T687" s="10"/>
      <c r="U687" s="10"/>
      <c r="V687" s="10"/>
      <c r="W687" s="10"/>
      <c r="X687" s="10"/>
      <c r="Y687" s="10"/>
      <c r="Z687" s="10"/>
      <c r="AA687" s="10"/>
      <c r="AB687" s="10"/>
      <c r="AC687" s="10"/>
      <c r="AD687" s="10"/>
      <c r="AE687" s="10"/>
      <c r="AF687" s="10"/>
      <c r="AG687" s="10"/>
      <c r="AH687" s="10"/>
      <c r="AI687" s="17"/>
      <c r="AJ687" s="10"/>
      <c r="AK687" s="10"/>
      <c r="AL687" s="10"/>
      <c r="AM687" s="10"/>
      <c r="AN687" s="10"/>
      <c r="AO687" s="10"/>
      <c r="AP687" s="10"/>
      <c r="AQ687" s="10"/>
      <c r="AR687" s="10"/>
      <c r="AS687" s="10"/>
      <c r="AT687" s="10"/>
      <c r="AU687" s="10"/>
      <c r="AV687" s="10"/>
      <c r="AW687" s="17"/>
      <c r="AX687" s="24"/>
      <c r="AY687" s="26"/>
      <c r="AZ687" s="27"/>
      <c r="BA687" s="28"/>
      <c r="BB687" s="28"/>
      <c r="BC687" s="29"/>
      <c r="BD687" s="10"/>
      <c r="BE687" s="29"/>
      <c r="BF687" s="29"/>
      <c r="BG687" s="29"/>
      <c r="BH687" s="29"/>
      <c r="BI687" s="10"/>
      <c r="BJ687" s="28"/>
      <c r="BK687" s="30"/>
      <c r="BL687" s="31"/>
      <c r="BM687" s="28"/>
      <c r="BN687" s="28"/>
      <c r="BO687" s="30"/>
      <c r="BP687" s="31"/>
      <c r="BQ687" s="32"/>
      <c r="BR687" s="32"/>
    </row>
    <row r="688" spans="1:70" ht="12" customHeight="1" x14ac:dyDescent="0.25">
      <c r="A688" s="10"/>
      <c r="B688" s="11"/>
      <c r="C688" s="12"/>
      <c r="D688" s="13"/>
      <c r="E688" s="13"/>
      <c r="F688" s="13"/>
      <c r="G688" s="14"/>
      <c r="H688" s="15"/>
      <c r="I688" s="27"/>
      <c r="J688" s="17"/>
      <c r="K688" s="17"/>
      <c r="L688" s="17"/>
      <c r="M688" s="17"/>
      <c r="N688" s="17"/>
      <c r="O688" s="17"/>
      <c r="P688" s="10"/>
      <c r="Q688" s="10"/>
      <c r="R688" s="10"/>
      <c r="S688" s="10"/>
      <c r="T688" s="10"/>
      <c r="U688" s="10"/>
      <c r="V688" s="10"/>
      <c r="W688" s="10"/>
      <c r="X688" s="10"/>
      <c r="Y688" s="10"/>
      <c r="Z688" s="10"/>
      <c r="AA688" s="10"/>
      <c r="AB688" s="10"/>
      <c r="AC688" s="10"/>
      <c r="AD688" s="10"/>
      <c r="AE688" s="10"/>
      <c r="AF688" s="10"/>
      <c r="AG688" s="10"/>
      <c r="AH688" s="10"/>
      <c r="AI688" s="17"/>
      <c r="AJ688" s="10"/>
      <c r="AK688" s="10"/>
      <c r="AL688" s="10"/>
      <c r="AM688" s="10"/>
      <c r="AN688" s="10"/>
      <c r="AO688" s="10"/>
      <c r="AP688" s="10"/>
      <c r="AQ688" s="10"/>
      <c r="AR688" s="10"/>
      <c r="AS688" s="10"/>
      <c r="AT688" s="10"/>
      <c r="AU688" s="10"/>
      <c r="AV688" s="10"/>
      <c r="AW688" s="17"/>
      <c r="AX688" s="24"/>
      <c r="AY688" s="26"/>
      <c r="AZ688" s="27"/>
      <c r="BA688" s="28"/>
      <c r="BB688" s="28"/>
      <c r="BC688" s="29"/>
      <c r="BD688" s="10"/>
      <c r="BE688" s="29"/>
      <c r="BF688" s="29"/>
      <c r="BG688" s="29"/>
      <c r="BH688" s="29"/>
      <c r="BI688" s="10"/>
      <c r="BJ688" s="28"/>
      <c r="BK688" s="30"/>
      <c r="BL688" s="31"/>
      <c r="BM688" s="28"/>
      <c r="BN688" s="28"/>
      <c r="BO688" s="30"/>
      <c r="BP688" s="31"/>
      <c r="BQ688" s="32"/>
      <c r="BR688" s="32"/>
    </row>
    <row r="689" spans="1:70" ht="12" customHeight="1" x14ac:dyDescent="0.25">
      <c r="A689" s="10"/>
      <c r="B689" s="11"/>
      <c r="C689" s="12"/>
      <c r="D689" s="13"/>
      <c r="E689" s="13"/>
      <c r="F689" s="13"/>
      <c r="G689" s="14"/>
      <c r="H689" s="15"/>
      <c r="I689" s="27"/>
      <c r="J689" s="17"/>
      <c r="K689" s="17"/>
      <c r="L689" s="17"/>
      <c r="M689" s="17"/>
      <c r="N689" s="17"/>
      <c r="O689" s="17"/>
      <c r="P689" s="10"/>
      <c r="Q689" s="10"/>
      <c r="R689" s="10"/>
      <c r="S689" s="10"/>
      <c r="T689" s="10"/>
      <c r="U689" s="10"/>
      <c r="V689" s="10"/>
      <c r="W689" s="10"/>
      <c r="X689" s="10"/>
      <c r="Y689" s="10"/>
      <c r="Z689" s="10"/>
      <c r="AA689" s="10"/>
      <c r="AB689" s="10"/>
      <c r="AC689" s="10"/>
      <c r="AD689" s="10"/>
      <c r="AE689" s="10"/>
      <c r="AF689" s="10"/>
      <c r="AG689" s="10"/>
      <c r="AH689" s="10"/>
      <c r="AI689" s="17"/>
      <c r="AJ689" s="10"/>
      <c r="AK689" s="10"/>
      <c r="AL689" s="10"/>
      <c r="AM689" s="10"/>
      <c r="AN689" s="10"/>
      <c r="AO689" s="10"/>
      <c r="AP689" s="10"/>
      <c r="AQ689" s="10"/>
      <c r="AR689" s="10"/>
      <c r="AS689" s="10"/>
      <c r="AT689" s="10"/>
      <c r="AU689" s="10"/>
      <c r="AV689" s="10"/>
      <c r="AW689" s="17"/>
      <c r="AX689" s="24"/>
      <c r="AY689" s="26"/>
      <c r="AZ689" s="27"/>
      <c r="BA689" s="28"/>
      <c r="BB689" s="28"/>
      <c r="BC689" s="29"/>
      <c r="BD689" s="10"/>
      <c r="BE689" s="29"/>
      <c r="BF689" s="29"/>
      <c r="BG689" s="29"/>
      <c r="BH689" s="29"/>
      <c r="BI689" s="10"/>
      <c r="BJ689" s="28"/>
      <c r="BK689" s="30"/>
      <c r="BL689" s="31"/>
      <c r="BM689" s="28"/>
      <c r="BN689" s="28"/>
      <c r="BO689" s="30"/>
      <c r="BP689" s="31"/>
      <c r="BQ689" s="32"/>
      <c r="BR689" s="32"/>
    </row>
    <row r="690" spans="1:70" ht="12" customHeight="1" x14ac:dyDescent="0.25">
      <c r="A690" s="10"/>
      <c r="B690" s="11"/>
      <c r="C690" s="12"/>
      <c r="D690" s="13"/>
      <c r="E690" s="13"/>
      <c r="F690" s="13"/>
      <c r="G690" s="14"/>
      <c r="H690" s="15"/>
      <c r="I690" s="27"/>
      <c r="J690" s="17"/>
      <c r="K690" s="17"/>
      <c r="L690" s="17"/>
      <c r="M690" s="17"/>
      <c r="N690" s="17"/>
      <c r="O690" s="17"/>
      <c r="P690" s="10"/>
      <c r="Q690" s="10"/>
      <c r="R690" s="10"/>
      <c r="S690" s="10"/>
      <c r="T690" s="10"/>
      <c r="U690" s="10"/>
      <c r="V690" s="10"/>
      <c r="W690" s="10"/>
      <c r="X690" s="10"/>
      <c r="Y690" s="10"/>
      <c r="Z690" s="10"/>
      <c r="AA690" s="10"/>
      <c r="AB690" s="10"/>
      <c r="AC690" s="10"/>
      <c r="AD690" s="10"/>
      <c r="AE690" s="10"/>
      <c r="AF690" s="10"/>
      <c r="AG690" s="10"/>
      <c r="AH690" s="10"/>
      <c r="AI690" s="17"/>
      <c r="AJ690" s="10"/>
      <c r="AK690" s="10"/>
      <c r="AL690" s="10"/>
      <c r="AM690" s="10"/>
      <c r="AN690" s="10"/>
      <c r="AO690" s="10"/>
      <c r="AP690" s="10"/>
      <c r="AQ690" s="10"/>
      <c r="AR690" s="10"/>
      <c r="AS690" s="10"/>
      <c r="AT690" s="10"/>
      <c r="AU690" s="10"/>
      <c r="AV690" s="10"/>
      <c r="AW690" s="17"/>
      <c r="AX690" s="24"/>
      <c r="AY690" s="26"/>
      <c r="AZ690" s="27"/>
      <c r="BA690" s="28"/>
      <c r="BB690" s="28"/>
      <c r="BC690" s="29"/>
      <c r="BD690" s="10"/>
      <c r="BE690" s="29"/>
      <c r="BF690" s="29"/>
      <c r="BG690" s="29"/>
      <c r="BH690" s="29"/>
      <c r="BI690" s="10"/>
      <c r="BJ690" s="28"/>
      <c r="BK690" s="30"/>
      <c r="BL690" s="31"/>
      <c r="BM690" s="28"/>
      <c r="BN690" s="28"/>
      <c r="BO690" s="30"/>
      <c r="BP690" s="31"/>
      <c r="BQ690" s="32"/>
      <c r="BR690" s="32"/>
    </row>
    <row r="691" spans="1:70" ht="12" customHeight="1" x14ac:dyDescent="0.25">
      <c r="A691" s="10"/>
      <c r="B691" s="11"/>
      <c r="C691" s="12"/>
      <c r="D691" s="13"/>
      <c r="E691" s="13"/>
      <c r="F691" s="13"/>
      <c r="G691" s="14"/>
      <c r="H691" s="15"/>
      <c r="I691" s="27"/>
      <c r="J691" s="17"/>
      <c r="K691" s="17"/>
      <c r="L691" s="17"/>
      <c r="M691" s="17"/>
      <c r="N691" s="17"/>
      <c r="O691" s="17"/>
      <c r="P691" s="10"/>
      <c r="Q691" s="10"/>
      <c r="R691" s="10"/>
      <c r="S691" s="10"/>
      <c r="T691" s="10"/>
      <c r="U691" s="10"/>
      <c r="V691" s="10"/>
      <c r="W691" s="10"/>
      <c r="X691" s="10"/>
      <c r="Y691" s="10"/>
      <c r="Z691" s="10"/>
      <c r="AA691" s="10"/>
      <c r="AB691" s="10"/>
      <c r="AC691" s="10"/>
      <c r="AD691" s="10"/>
      <c r="AE691" s="10"/>
      <c r="AF691" s="10"/>
      <c r="AG691" s="10"/>
      <c r="AH691" s="10"/>
      <c r="AI691" s="17"/>
      <c r="AJ691" s="10"/>
      <c r="AK691" s="10"/>
      <c r="AL691" s="10"/>
      <c r="AM691" s="10"/>
      <c r="AN691" s="10"/>
      <c r="AO691" s="10"/>
      <c r="AP691" s="10"/>
      <c r="AQ691" s="10"/>
      <c r="AR691" s="10"/>
      <c r="AS691" s="10"/>
      <c r="AT691" s="10"/>
      <c r="AU691" s="10"/>
      <c r="AV691" s="10"/>
      <c r="AW691" s="17"/>
      <c r="AX691" s="24"/>
      <c r="AY691" s="26"/>
      <c r="AZ691" s="27"/>
      <c r="BA691" s="28"/>
      <c r="BB691" s="28"/>
      <c r="BC691" s="29"/>
      <c r="BD691" s="10"/>
      <c r="BE691" s="29"/>
      <c r="BF691" s="29"/>
      <c r="BG691" s="29"/>
      <c r="BH691" s="29"/>
      <c r="BI691" s="10"/>
      <c r="BJ691" s="28"/>
      <c r="BK691" s="30"/>
      <c r="BL691" s="31"/>
      <c r="BM691" s="28"/>
      <c r="BN691" s="28"/>
      <c r="BO691" s="30"/>
      <c r="BP691" s="31"/>
      <c r="BQ691" s="32"/>
      <c r="BR691" s="32"/>
    </row>
    <row r="692" spans="1:70" ht="12" customHeight="1" x14ac:dyDescent="0.25">
      <c r="A692" s="10"/>
      <c r="B692" s="11"/>
      <c r="C692" s="12"/>
      <c r="D692" s="13"/>
      <c r="E692" s="13"/>
      <c r="F692" s="13"/>
      <c r="G692" s="14"/>
      <c r="H692" s="15"/>
      <c r="I692" s="27"/>
      <c r="J692" s="17"/>
      <c r="K692" s="17"/>
      <c r="L692" s="17"/>
      <c r="M692" s="17"/>
      <c r="N692" s="17"/>
      <c r="O692" s="17"/>
      <c r="P692" s="10"/>
      <c r="Q692" s="10"/>
      <c r="R692" s="10"/>
      <c r="S692" s="10"/>
      <c r="T692" s="10"/>
      <c r="U692" s="10"/>
      <c r="V692" s="10"/>
      <c r="W692" s="10"/>
      <c r="X692" s="10"/>
      <c r="Y692" s="10"/>
      <c r="Z692" s="10"/>
      <c r="AA692" s="10"/>
      <c r="AB692" s="10"/>
      <c r="AC692" s="10"/>
      <c r="AD692" s="10"/>
      <c r="AE692" s="10"/>
      <c r="AF692" s="10"/>
      <c r="AG692" s="10"/>
      <c r="AH692" s="10"/>
      <c r="AI692" s="17"/>
      <c r="AJ692" s="10"/>
      <c r="AK692" s="10"/>
      <c r="AL692" s="10"/>
      <c r="AM692" s="10"/>
      <c r="AN692" s="10"/>
      <c r="AO692" s="10"/>
      <c r="AP692" s="10"/>
      <c r="AQ692" s="10"/>
      <c r="AR692" s="10"/>
      <c r="AS692" s="10"/>
      <c r="AT692" s="10"/>
      <c r="AU692" s="10"/>
      <c r="AV692" s="10"/>
      <c r="AW692" s="17"/>
      <c r="AX692" s="24"/>
      <c r="AY692" s="26"/>
      <c r="AZ692" s="27"/>
      <c r="BA692" s="28"/>
      <c r="BB692" s="28"/>
      <c r="BC692" s="29"/>
      <c r="BD692" s="10"/>
      <c r="BE692" s="29"/>
      <c r="BF692" s="29"/>
      <c r="BG692" s="29"/>
      <c r="BH692" s="29"/>
      <c r="BI692" s="10"/>
      <c r="BJ692" s="28"/>
      <c r="BK692" s="30"/>
      <c r="BL692" s="31"/>
      <c r="BM692" s="28"/>
      <c r="BN692" s="28"/>
      <c r="BO692" s="30"/>
      <c r="BP692" s="31"/>
      <c r="BQ692" s="32"/>
      <c r="BR692" s="32"/>
    </row>
    <row r="693" spans="1:70" ht="12" customHeight="1" x14ac:dyDescent="0.25">
      <c r="A693" s="10"/>
      <c r="B693" s="11"/>
      <c r="C693" s="12"/>
      <c r="D693" s="13"/>
      <c r="E693" s="13"/>
      <c r="F693" s="13"/>
      <c r="G693" s="14"/>
      <c r="H693" s="15"/>
      <c r="I693" s="27"/>
      <c r="J693" s="17"/>
      <c r="K693" s="17"/>
      <c r="L693" s="17"/>
      <c r="M693" s="17"/>
      <c r="N693" s="17"/>
      <c r="O693" s="17"/>
      <c r="P693" s="10"/>
      <c r="Q693" s="10"/>
      <c r="R693" s="10"/>
      <c r="S693" s="10"/>
      <c r="T693" s="10"/>
      <c r="U693" s="10"/>
      <c r="V693" s="10"/>
      <c r="W693" s="10"/>
      <c r="X693" s="10"/>
      <c r="Y693" s="10"/>
      <c r="Z693" s="10"/>
      <c r="AA693" s="10"/>
      <c r="AB693" s="10"/>
      <c r="AC693" s="10"/>
      <c r="AD693" s="10"/>
      <c r="AE693" s="10"/>
      <c r="AF693" s="10"/>
      <c r="AG693" s="10"/>
      <c r="AH693" s="10"/>
      <c r="AI693" s="17"/>
      <c r="AJ693" s="10"/>
      <c r="AK693" s="10"/>
      <c r="AL693" s="10"/>
      <c r="AM693" s="10"/>
      <c r="AN693" s="10"/>
      <c r="AO693" s="10"/>
      <c r="AP693" s="10"/>
      <c r="AQ693" s="10"/>
      <c r="AR693" s="10"/>
      <c r="AS693" s="10"/>
      <c r="AT693" s="10"/>
      <c r="AU693" s="10"/>
      <c r="AV693" s="10"/>
      <c r="AW693" s="17"/>
      <c r="AX693" s="24"/>
      <c r="AY693" s="26"/>
      <c r="AZ693" s="27"/>
      <c r="BA693" s="28"/>
      <c r="BB693" s="28"/>
      <c r="BC693" s="29"/>
      <c r="BD693" s="10"/>
      <c r="BE693" s="29"/>
      <c r="BF693" s="29"/>
      <c r="BG693" s="29"/>
      <c r="BH693" s="29"/>
      <c r="BI693" s="10"/>
      <c r="BJ693" s="28"/>
      <c r="BK693" s="30"/>
      <c r="BL693" s="31"/>
      <c r="BM693" s="28"/>
      <c r="BN693" s="28"/>
      <c r="BO693" s="30"/>
      <c r="BP693" s="31"/>
      <c r="BQ693" s="32"/>
      <c r="BR693" s="32"/>
    </row>
    <row r="694" spans="1:70" ht="12" customHeight="1" x14ac:dyDescent="0.25">
      <c r="A694" s="10"/>
      <c r="B694" s="11"/>
      <c r="C694" s="12"/>
      <c r="D694" s="13"/>
      <c r="E694" s="13"/>
      <c r="F694" s="13"/>
      <c r="G694" s="14"/>
      <c r="H694" s="15"/>
      <c r="I694" s="27"/>
      <c r="J694" s="17"/>
      <c r="K694" s="17"/>
      <c r="L694" s="17"/>
      <c r="M694" s="17"/>
      <c r="N694" s="17"/>
      <c r="O694" s="17"/>
      <c r="P694" s="10"/>
      <c r="Q694" s="10"/>
      <c r="R694" s="10"/>
      <c r="S694" s="10"/>
      <c r="T694" s="10"/>
      <c r="U694" s="10"/>
      <c r="V694" s="10"/>
      <c r="W694" s="10"/>
      <c r="X694" s="10"/>
      <c r="Y694" s="10"/>
      <c r="Z694" s="10"/>
      <c r="AA694" s="10"/>
      <c r="AB694" s="10"/>
      <c r="AC694" s="10"/>
      <c r="AD694" s="10"/>
      <c r="AE694" s="10"/>
      <c r="AF694" s="10"/>
      <c r="AG694" s="10"/>
      <c r="AH694" s="10"/>
      <c r="AI694" s="17"/>
      <c r="AJ694" s="10"/>
      <c r="AK694" s="10"/>
      <c r="AL694" s="10"/>
      <c r="AM694" s="10"/>
      <c r="AN694" s="10"/>
      <c r="AO694" s="10"/>
      <c r="AP694" s="10"/>
      <c r="AQ694" s="10"/>
      <c r="AR694" s="10"/>
      <c r="AS694" s="10"/>
      <c r="AT694" s="10"/>
      <c r="AU694" s="10"/>
      <c r="AV694" s="10"/>
      <c r="AW694" s="17"/>
      <c r="AX694" s="24"/>
      <c r="AY694" s="26"/>
      <c r="AZ694" s="27"/>
      <c r="BA694" s="28"/>
      <c r="BB694" s="28"/>
      <c r="BC694" s="29"/>
      <c r="BD694" s="10"/>
      <c r="BE694" s="29"/>
      <c r="BF694" s="29"/>
      <c r="BG694" s="29"/>
      <c r="BH694" s="29"/>
      <c r="BI694" s="10"/>
      <c r="BJ694" s="28"/>
      <c r="BK694" s="30"/>
      <c r="BL694" s="31"/>
      <c r="BM694" s="28"/>
      <c r="BN694" s="28"/>
      <c r="BO694" s="30"/>
      <c r="BP694" s="31"/>
      <c r="BQ694" s="32"/>
      <c r="BR694" s="32"/>
    </row>
    <row r="695" spans="1:70" ht="12" customHeight="1" x14ac:dyDescent="0.25">
      <c r="A695" s="10"/>
      <c r="B695" s="11"/>
      <c r="C695" s="12"/>
      <c r="D695" s="13"/>
      <c r="E695" s="13"/>
      <c r="F695" s="13"/>
      <c r="G695" s="14"/>
      <c r="H695" s="15"/>
      <c r="I695" s="27"/>
      <c r="J695" s="17"/>
      <c r="K695" s="17"/>
      <c r="L695" s="17"/>
      <c r="M695" s="17"/>
      <c r="N695" s="17"/>
      <c r="O695" s="17"/>
      <c r="P695" s="10"/>
      <c r="Q695" s="10"/>
      <c r="R695" s="10"/>
      <c r="S695" s="10"/>
      <c r="T695" s="10"/>
      <c r="U695" s="10"/>
      <c r="V695" s="10"/>
      <c r="W695" s="10"/>
      <c r="X695" s="10"/>
      <c r="Y695" s="10"/>
      <c r="Z695" s="10"/>
      <c r="AA695" s="10"/>
      <c r="AB695" s="10"/>
      <c r="AC695" s="10"/>
      <c r="AD695" s="10"/>
      <c r="AE695" s="10"/>
      <c r="AF695" s="10"/>
      <c r="AG695" s="10"/>
      <c r="AH695" s="10"/>
      <c r="AI695" s="17"/>
      <c r="AJ695" s="10"/>
      <c r="AK695" s="10"/>
      <c r="AL695" s="10"/>
      <c r="AM695" s="10"/>
      <c r="AN695" s="10"/>
      <c r="AO695" s="10"/>
      <c r="AP695" s="10"/>
      <c r="AQ695" s="10"/>
      <c r="AR695" s="10"/>
      <c r="AS695" s="10"/>
      <c r="AT695" s="10"/>
      <c r="AU695" s="10"/>
      <c r="AV695" s="10"/>
      <c r="AW695" s="17"/>
      <c r="AX695" s="24"/>
      <c r="AY695" s="26"/>
      <c r="AZ695" s="27"/>
      <c r="BA695" s="28"/>
      <c r="BB695" s="28"/>
      <c r="BC695" s="29"/>
      <c r="BD695" s="10"/>
      <c r="BE695" s="29"/>
      <c r="BF695" s="29"/>
      <c r="BG695" s="29"/>
      <c r="BH695" s="29"/>
      <c r="BI695" s="10"/>
      <c r="BJ695" s="28"/>
      <c r="BK695" s="30"/>
      <c r="BL695" s="31"/>
      <c r="BM695" s="28"/>
      <c r="BN695" s="28"/>
      <c r="BO695" s="30"/>
      <c r="BP695" s="31"/>
      <c r="BQ695" s="32"/>
      <c r="BR695" s="32"/>
    </row>
    <row r="696" spans="1:70" ht="12" customHeight="1" x14ac:dyDescent="0.25">
      <c r="A696" s="10"/>
      <c r="B696" s="11"/>
      <c r="C696" s="12"/>
      <c r="D696" s="13"/>
      <c r="E696" s="13"/>
      <c r="F696" s="13"/>
      <c r="G696" s="14"/>
      <c r="H696" s="15"/>
      <c r="I696" s="27"/>
      <c r="J696" s="17"/>
      <c r="K696" s="17"/>
      <c r="L696" s="17"/>
      <c r="M696" s="17"/>
      <c r="N696" s="17"/>
      <c r="O696" s="17"/>
      <c r="P696" s="10"/>
      <c r="Q696" s="10"/>
      <c r="R696" s="10"/>
      <c r="S696" s="10"/>
      <c r="T696" s="10"/>
      <c r="U696" s="10"/>
      <c r="V696" s="10"/>
      <c r="W696" s="10"/>
      <c r="X696" s="10"/>
      <c r="Y696" s="10"/>
      <c r="Z696" s="10"/>
      <c r="AA696" s="10"/>
      <c r="AB696" s="10"/>
      <c r="AC696" s="10"/>
      <c r="AD696" s="10"/>
      <c r="AE696" s="10"/>
      <c r="AF696" s="10"/>
      <c r="AG696" s="10"/>
      <c r="AH696" s="10"/>
      <c r="AI696" s="17"/>
      <c r="AJ696" s="10"/>
      <c r="AK696" s="10"/>
      <c r="AL696" s="10"/>
      <c r="AM696" s="10"/>
      <c r="AN696" s="10"/>
      <c r="AO696" s="10"/>
      <c r="AP696" s="10"/>
      <c r="AQ696" s="10"/>
      <c r="AR696" s="10"/>
      <c r="AS696" s="10"/>
      <c r="AT696" s="10"/>
      <c r="AU696" s="10"/>
      <c r="AV696" s="10"/>
      <c r="AW696" s="17"/>
      <c r="AX696" s="24"/>
      <c r="AY696" s="26"/>
      <c r="AZ696" s="27"/>
      <c r="BA696" s="28"/>
      <c r="BB696" s="28"/>
      <c r="BC696" s="29"/>
      <c r="BD696" s="10"/>
      <c r="BE696" s="29"/>
      <c r="BF696" s="29"/>
      <c r="BG696" s="29"/>
      <c r="BH696" s="29"/>
      <c r="BI696" s="10"/>
      <c r="BJ696" s="28"/>
      <c r="BK696" s="30"/>
      <c r="BL696" s="31"/>
      <c r="BM696" s="28"/>
      <c r="BN696" s="28"/>
      <c r="BO696" s="30"/>
      <c r="BP696" s="31"/>
      <c r="BQ696" s="32"/>
      <c r="BR696" s="32"/>
    </row>
    <row r="697" spans="1:70" ht="12" customHeight="1" x14ac:dyDescent="0.25">
      <c r="A697" s="10"/>
      <c r="B697" s="11"/>
      <c r="C697" s="12"/>
      <c r="D697" s="13"/>
      <c r="E697" s="13"/>
      <c r="F697" s="13"/>
      <c r="G697" s="14"/>
      <c r="H697" s="15"/>
      <c r="I697" s="27"/>
      <c r="J697" s="17"/>
      <c r="K697" s="17"/>
      <c r="L697" s="17"/>
      <c r="M697" s="17"/>
      <c r="N697" s="17"/>
      <c r="O697" s="17"/>
      <c r="P697" s="10"/>
      <c r="Q697" s="10"/>
      <c r="R697" s="10"/>
      <c r="S697" s="10"/>
      <c r="T697" s="10"/>
      <c r="U697" s="10"/>
      <c r="V697" s="10"/>
      <c r="W697" s="10"/>
      <c r="X697" s="10"/>
      <c r="Y697" s="10"/>
      <c r="Z697" s="10"/>
      <c r="AA697" s="10"/>
      <c r="AB697" s="10"/>
      <c r="AC697" s="10"/>
      <c r="AD697" s="10"/>
      <c r="AE697" s="10"/>
      <c r="AF697" s="10"/>
      <c r="AG697" s="10"/>
      <c r="AH697" s="10"/>
      <c r="AI697" s="17"/>
      <c r="AJ697" s="10"/>
      <c r="AK697" s="10"/>
      <c r="AL697" s="10"/>
      <c r="AM697" s="10"/>
      <c r="AN697" s="10"/>
      <c r="AO697" s="10"/>
      <c r="AP697" s="10"/>
      <c r="AQ697" s="10"/>
      <c r="AR697" s="10"/>
      <c r="AS697" s="10"/>
      <c r="AT697" s="10"/>
      <c r="AU697" s="10"/>
      <c r="AV697" s="10"/>
      <c r="AW697" s="17"/>
      <c r="AX697" s="24"/>
      <c r="AY697" s="26"/>
      <c r="AZ697" s="27"/>
      <c r="BA697" s="28"/>
      <c r="BB697" s="28"/>
      <c r="BC697" s="29"/>
      <c r="BD697" s="10"/>
      <c r="BE697" s="29"/>
      <c r="BF697" s="29"/>
      <c r="BG697" s="29"/>
      <c r="BH697" s="29"/>
      <c r="BI697" s="10"/>
      <c r="BJ697" s="28"/>
      <c r="BK697" s="30"/>
      <c r="BL697" s="31"/>
      <c r="BM697" s="28"/>
      <c r="BN697" s="28"/>
      <c r="BO697" s="30"/>
      <c r="BP697" s="31"/>
      <c r="BQ697" s="32"/>
      <c r="BR697" s="32"/>
    </row>
    <row r="698" spans="1:70" ht="12" customHeight="1" x14ac:dyDescent="0.25">
      <c r="A698" s="10"/>
      <c r="B698" s="11"/>
      <c r="C698" s="12"/>
      <c r="D698" s="13"/>
      <c r="E698" s="13"/>
      <c r="F698" s="13"/>
      <c r="G698" s="14"/>
      <c r="H698" s="15"/>
      <c r="I698" s="27"/>
      <c r="J698" s="17"/>
      <c r="K698" s="17"/>
      <c r="L698" s="17"/>
      <c r="M698" s="17"/>
      <c r="N698" s="17"/>
      <c r="O698" s="17"/>
      <c r="P698" s="10"/>
      <c r="Q698" s="10"/>
      <c r="R698" s="10"/>
      <c r="S698" s="10"/>
      <c r="T698" s="10"/>
      <c r="U698" s="10"/>
      <c r="V698" s="10"/>
      <c r="W698" s="10"/>
      <c r="X698" s="10"/>
      <c r="Y698" s="10"/>
      <c r="Z698" s="10"/>
      <c r="AA698" s="10"/>
      <c r="AB698" s="10"/>
      <c r="AC698" s="10"/>
      <c r="AD698" s="10"/>
      <c r="AE698" s="10"/>
      <c r="AF698" s="10"/>
      <c r="AG698" s="10"/>
      <c r="AH698" s="10"/>
      <c r="AI698" s="17"/>
      <c r="AJ698" s="10"/>
      <c r="AK698" s="10"/>
      <c r="AL698" s="10"/>
      <c r="AM698" s="10"/>
      <c r="AN698" s="10"/>
      <c r="AO698" s="10"/>
      <c r="AP698" s="10"/>
      <c r="AQ698" s="10"/>
      <c r="AR698" s="10"/>
      <c r="AS698" s="10"/>
      <c r="AT698" s="10"/>
      <c r="AU698" s="10"/>
      <c r="AV698" s="10"/>
      <c r="AW698" s="17"/>
      <c r="AX698" s="24"/>
      <c r="AY698" s="26"/>
      <c r="AZ698" s="27"/>
      <c r="BA698" s="28"/>
      <c r="BB698" s="28"/>
      <c r="BC698" s="29"/>
      <c r="BD698" s="10"/>
      <c r="BE698" s="29"/>
      <c r="BF698" s="29"/>
      <c r="BG698" s="29"/>
      <c r="BH698" s="29"/>
      <c r="BI698" s="10"/>
      <c r="BJ698" s="28"/>
      <c r="BK698" s="30"/>
      <c r="BL698" s="31"/>
      <c r="BM698" s="28"/>
      <c r="BN698" s="28"/>
      <c r="BO698" s="30"/>
      <c r="BP698" s="31"/>
      <c r="BQ698" s="32"/>
      <c r="BR698" s="32"/>
    </row>
    <row r="699" spans="1:70" ht="12" customHeight="1" x14ac:dyDescent="0.25">
      <c r="A699" s="10"/>
      <c r="B699" s="11"/>
      <c r="C699" s="12"/>
      <c r="D699" s="13"/>
      <c r="E699" s="13"/>
      <c r="F699" s="13"/>
      <c r="G699" s="14"/>
      <c r="H699" s="15"/>
      <c r="I699" s="27"/>
      <c r="J699" s="17"/>
      <c r="K699" s="17"/>
      <c r="L699" s="17"/>
      <c r="M699" s="17"/>
      <c r="N699" s="17"/>
      <c r="O699" s="17"/>
      <c r="P699" s="10"/>
      <c r="Q699" s="10"/>
      <c r="R699" s="10"/>
      <c r="S699" s="10"/>
      <c r="T699" s="10"/>
      <c r="U699" s="10"/>
      <c r="V699" s="10"/>
      <c r="W699" s="10"/>
      <c r="X699" s="10"/>
      <c r="Y699" s="10"/>
      <c r="Z699" s="10"/>
      <c r="AA699" s="10"/>
      <c r="AB699" s="10"/>
      <c r="AC699" s="10"/>
      <c r="AD699" s="10"/>
      <c r="AE699" s="10"/>
      <c r="AF699" s="10"/>
      <c r="AG699" s="10"/>
      <c r="AH699" s="10"/>
      <c r="AI699" s="17"/>
      <c r="AJ699" s="10"/>
      <c r="AK699" s="10"/>
      <c r="AL699" s="10"/>
      <c r="AM699" s="10"/>
      <c r="AN699" s="10"/>
      <c r="AO699" s="10"/>
      <c r="AP699" s="10"/>
      <c r="AQ699" s="10"/>
      <c r="AR699" s="10"/>
      <c r="AS699" s="10"/>
      <c r="AT699" s="10"/>
      <c r="AU699" s="10"/>
      <c r="AV699" s="10"/>
      <c r="AW699" s="17"/>
      <c r="AX699" s="24"/>
      <c r="AY699" s="26"/>
      <c r="AZ699" s="27"/>
      <c r="BA699" s="28"/>
      <c r="BB699" s="28"/>
      <c r="BC699" s="29"/>
      <c r="BD699" s="10"/>
      <c r="BE699" s="29"/>
      <c r="BF699" s="29"/>
      <c r="BG699" s="29"/>
      <c r="BH699" s="29"/>
      <c r="BI699" s="10"/>
      <c r="BJ699" s="28"/>
      <c r="BK699" s="30"/>
      <c r="BL699" s="31"/>
      <c r="BM699" s="28"/>
      <c r="BN699" s="28"/>
      <c r="BO699" s="30"/>
      <c r="BP699" s="31"/>
      <c r="BQ699" s="32"/>
      <c r="BR699" s="32"/>
    </row>
    <row r="700" spans="1:70" ht="12" customHeight="1" x14ac:dyDescent="0.25">
      <c r="A700" s="10"/>
      <c r="B700" s="11"/>
      <c r="C700" s="12"/>
      <c r="D700" s="13"/>
      <c r="E700" s="13"/>
      <c r="F700" s="13"/>
      <c r="G700" s="14"/>
      <c r="H700" s="15"/>
      <c r="I700" s="27"/>
      <c r="J700" s="17"/>
      <c r="K700" s="17"/>
      <c r="L700" s="17"/>
      <c r="M700" s="17"/>
      <c r="N700" s="17"/>
      <c r="O700" s="17"/>
      <c r="P700" s="10"/>
      <c r="Q700" s="10"/>
      <c r="R700" s="10"/>
      <c r="S700" s="10"/>
      <c r="T700" s="10"/>
      <c r="U700" s="10"/>
      <c r="V700" s="10"/>
      <c r="W700" s="10"/>
      <c r="X700" s="10"/>
      <c r="Y700" s="10"/>
      <c r="Z700" s="10"/>
      <c r="AA700" s="10"/>
      <c r="AB700" s="10"/>
      <c r="AC700" s="10"/>
      <c r="AD700" s="10"/>
      <c r="AE700" s="10"/>
      <c r="AF700" s="10"/>
      <c r="AG700" s="10"/>
      <c r="AH700" s="10"/>
      <c r="AI700" s="17"/>
      <c r="AJ700" s="10"/>
      <c r="AK700" s="10"/>
      <c r="AL700" s="10"/>
      <c r="AM700" s="10"/>
      <c r="AN700" s="10"/>
      <c r="AO700" s="10"/>
      <c r="AP700" s="10"/>
      <c r="AQ700" s="10"/>
      <c r="AR700" s="10"/>
      <c r="AS700" s="10"/>
      <c r="AT700" s="10"/>
      <c r="AU700" s="10"/>
      <c r="AV700" s="10"/>
      <c r="AW700" s="17"/>
      <c r="AX700" s="24"/>
      <c r="AY700" s="26"/>
      <c r="AZ700" s="27"/>
      <c r="BA700" s="28"/>
      <c r="BB700" s="28"/>
      <c r="BC700" s="29"/>
      <c r="BD700" s="10"/>
      <c r="BE700" s="29"/>
      <c r="BF700" s="29"/>
      <c r="BG700" s="29"/>
      <c r="BH700" s="29"/>
      <c r="BI700" s="10"/>
      <c r="BJ700" s="28"/>
      <c r="BK700" s="30"/>
      <c r="BL700" s="31"/>
      <c r="BM700" s="28"/>
      <c r="BN700" s="28"/>
      <c r="BO700" s="30"/>
      <c r="BP700" s="31"/>
      <c r="BQ700" s="32"/>
      <c r="BR700" s="32"/>
    </row>
    <row r="701" spans="1:70" ht="12" customHeight="1" x14ac:dyDescent="0.25">
      <c r="A701" s="10"/>
      <c r="B701" s="11"/>
      <c r="C701" s="12"/>
      <c r="D701" s="13"/>
      <c r="E701" s="13"/>
      <c r="F701" s="13"/>
      <c r="G701" s="14"/>
      <c r="H701" s="15"/>
      <c r="I701" s="27"/>
      <c r="J701" s="17"/>
      <c r="K701" s="17"/>
      <c r="L701" s="17"/>
      <c r="M701" s="17"/>
      <c r="N701" s="17"/>
      <c r="O701" s="17"/>
      <c r="P701" s="10"/>
      <c r="Q701" s="10"/>
      <c r="R701" s="10"/>
      <c r="S701" s="10"/>
      <c r="T701" s="10"/>
      <c r="U701" s="10"/>
      <c r="V701" s="10"/>
      <c r="W701" s="10"/>
      <c r="X701" s="10"/>
      <c r="Y701" s="10"/>
      <c r="Z701" s="10"/>
      <c r="AA701" s="10"/>
      <c r="AB701" s="10"/>
      <c r="AC701" s="10"/>
      <c r="AD701" s="10"/>
      <c r="AE701" s="10"/>
      <c r="AF701" s="10"/>
      <c r="AG701" s="10"/>
      <c r="AH701" s="10"/>
      <c r="AI701" s="17"/>
      <c r="AJ701" s="10"/>
      <c r="AK701" s="10"/>
      <c r="AL701" s="10"/>
      <c r="AM701" s="10"/>
      <c r="AN701" s="10"/>
      <c r="AO701" s="10"/>
      <c r="AP701" s="10"/>
      <c r="AQ701" s="10"/>
      <c r="AR701" s="10"/>
      <c r="AS701" s="10"/>
      <c r="AT701" s="10"/>
      <c r="AU701" s="10"/>
      <c r="AV701" s="10"/>
      <c r="AW701" s="17"/>
      <c r="AX701" s="24"/>
      <c r="AY701" s="26"/>
      <c r="AZ701" s="27"/>
      <c r="BA701" s="28"/>
      <c r="BB701" s="28"/>
      <c r="BC701" s="29"/>
      <c r="BD701" s="10"/>
      <c r="BE701" s="29"/>
      <c r="BF701" s="29"/>
      <c r="BG701" s="29"/>
      <c r="BH701" s="29"/>
      <c r="BI701" s="10"/>
      <c r="BJ701" s="28"/>
      <c r="BK701" s="30"/>
      <c r="BL701" s="31"/>
      <c r="BM701" s="28"/>
      <c r="BN701" s="28"/>
      <c r="BO701" s="30"/>
      <c r="BP701" s="31"/>
      <c r="BQ701" s="32"/>
      <c r="BR701" s="32"/>
    </row>
  </sheetData>
  <autoFilter ref="A1:BQ701" xr:uid="{00000000-0009-0000-0000-000002000000}"/>
  <conditionalFormatting sqref="BD2:BD701 BI2:BI701 AI2:AI701">
    <cfRule type="cellIs" dxfId="24" priority="1" operator="equal">
      <formula>"Bailable"</formula>
    </cfRule>
  </conditionalFormatting>
  <conditionalFormatting sqref="BD6:BE701 BG6:BI701 BD2:BD500">
    <cfRule type="cellIs" dxfId="23" priority="2" operator="equal">
      <formula>"Bailable"</formula>
    </cfRule>
  </conditionalFormatting>
  <conditionalFormatting sqref="BD3">
    <cfRule type="cellIs" dxfId="22" priority="3" operator="equal">
      <formula>"Bailable"</formula>
    </cfRule>
  </conditionalFormatting>
  <conditionalFormatting sqref="BC14:BC701">
    <cfRule type="cellIs" dxfId="21" priority="4" operator="equal">
      <formula>"Bailable"</formula>
    </cfRule>
  </conditionalFormatting>
  <conditionalFormatting sqref="BD3">
    <cfRule type="cellIs" dxfId="20" priority="5" operator="equal">
      <formula>"Bailable"</formula>
    </cfRule>
  </conditionalFormatting>
  <conditionalFormatting sqref="BI3">
    <cfRule type="cellIs" dxfId="19" priority="6" operator="equal">
      <formula>"Bailable"</formula>
    </cfRule>
  </conditionalFormatting>
  <conditionalFormatting sqref="BI4">
    <cfRule type="cellIs" dxfId="18" priority="7" operator="equal">
      <formula>"Bailable"</formula>
    </cfRule>
  </conditionalFormatting>
  <conditionalFormatting sqref="BI5:BI701">
    <cfRule type="cellIs" dxfId="17" priority="8" operator="equal">
      <formula>"Bailable"</formula>
    </cfRule>
  </conditionalFormatting>
  <conditionalFormatting sqref="BF2:BF701">
    <cfRule type="cellIs" dxfId="16" priority="9" operator="equal">
      <formula>"""YES"""</formula>
    </cfRule>
  </conditionalFormatting>
  <conditionalFormatting sqref="BF2:BF701">
    <cfRule type="containsText" dxfId="15" priority="10" operator="containsText" text="&quot;YES&quot;">
      <formula>NOT(ISERROR(SEARCH(("""YES"""),(BF2))))</formula>
    </cfRule>
  </conditionalFormatting>
  <conditionalFormatting sqref="BC2:BC701">
    <cfRule type="cellIs" dxfId="14" priority="11" operator="equal">
      <formula>"""YES"""</formula>
    </cfRule>
  </conditionalFormatting>
  <conditionalFormatting sqref="BC2:BC701">
    <cfRule type="containsText" dxfId="13" priority="12" operator="containsText" text="&quot;YES&quot;">
      <formula>NOT(ISERROR(SEARCH(("""YES"""),(BC2))))</formula>
    </cfRule>
  </conditionalFormatting>
  <conditionalFormatting sqref="BF2:BF701">
    <cfRule type="containsText" dxfId="12" priority="13" operator="containsText" text="&quot;YES&quot;">
      <formula>NOT(ISERROR(SEARCH(("""YES"""),(BF2))))</formula>
    </cfRule>
  </conditionalFormatting>
  <conditionalFormatting sqref="BF8:BF701">
    <cfRule type="cellIs" dxfId="11" priority="14" operator="equal">
      <formula>"""YES"""</formula>
    </cfRule>
  </conditionalFormatting>
  <conditionalFormatting sqref="BF8:BF701">
    <cfRule type="containsText" dxfId="10" priority="15" operator="containsText" text="&quot;YES&quot;">
      <formula>NOT(ISERROR(SEARCH(("""YES"""),(BF2502))))</formula>
    </cfRule>
  </conditionalFormatting>
  <conditionalFormatting sqref="BF8:BF701">
    <cfRule type="containsText" dxfId="9" priority="16" operator="containsText" text="&quot;YES&quot;">
      <formula>NOT(ISERROR(SEARCH(("""YES"""),(BF2502))))</formula>
    </cfRule>
  </conditionalFormatting>
  <conditionalFormatting sqref="BD2:BD701">
    <cfRule type="containsText" dxfId="8" priority="17" operator="containsText" text="&quot;YES&quot;">
      <formula>NOT(ISERROR(SEARCH(("""YES"""),(BD2))))</formula>
    </cfRule>
  </conditionalFormatting>
  <conditionalFormatting sqref="BE2:BE701 BG2:BH701">
    <cfRule type="containsText" dxfId="7" priority="18" operator="containsText" text="&quot;YES&quot;">
      <formula>NOT(ISERROR(SEARCH(("""YES"""),(BG2502))))</formula>
    </cfRule>
  </conditionalFormatting>
  <conditionalFormatting sqref="BG2:BG701">
    <cfRule type="containsText" dxfId="6" priority="19" operator="containsText" text="&quot;YES&quot;">
      <formula>NOT(ISERROR(SEARCH(("""YES"""),(BG2))))</formula>
    </cfRule>
  </conditionalFormatting>
  <conditionalFormatting sqref="BG3:BG701">
    <cfRule type="containsText" dxfId="5" priority="20" operator="containsText" text="&quot;YES&quot;">
      <formula>NOT(ISERROR(SEARCH(("""YES"""),(BG2502))))</formula>
    </cfRule>
  </conditionalFormatting>
  <conditionalFormatting sqref="BH2:BH701">
    <cfRule type="containsText" dxfId="4" priority="21" operator="containsText" text="&quot;YES&quot;">
      <formula>NOT(ISERROR(SEARCH(("""YES"""),(BH2502))))</formula>
    </cfRule>
  </conditionalFormatting>
  <conditionalFormatting sqref="AW3:AW701">
    <cfRule type="cellIs" dxfId="3" priority="39" operator="equal">
      <formula>"Bailable"</formula>
    </cfRule>
  </conditionalFormatting>
  <conditionalFormatting sqref="AW3">
    <cfRule type="cellIs" dxfId="2" priority="40" operator="equal">
      <formula>"Bailable"</formula>
    </cfRule>
  </conditionalFormatting>
  <conditionalFormatting sqref="AW3:AW5">
    <cfRule type="cellIs" dxfId="1" priority="41" operator="equal">
      <formula>"""'Compoundable""'"</formula>
    </cfRule>
  </conditionalFormatting>
  <conditionalFormatting sqref="AW2:AW701">
    <cfRule type="cellIs" dxfId="0" priority="42" operator="equal">
      <formula>"Compoundable"</formula>
    </cfRule>
  </conditionalFormatting>
  <pageMargins left="0.7" right="0.7" top="0.75" bottom="0.75" header="0" footer="0"/>
  <headerFooter>
    <oddHeader>&amp;LCHRI&amp;CEvaluation of Prisoner Information Cases&amp;R&amp;D</oddHeader>
    <oddFooter>&amp;RPage No &amp;P Of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274"/>
  <sheetViews>
    <sheetView zoomScale="80" zoomScaleNormal="80" workbookViewId="0">
      <selection activeCell="K10" sqref="K10"/>
    </sheetView>
  </sheetViews>
  <sheetFormatPr defaultColWidth="14.44140625" defaultRowHeight="15" customHeight="1" x14ac:dyDescent="0.25"/>
  <cols>
    <col min="1" max="1" width="17.109375" style="76" customWidth="1"/>
    <col min="2" max="2" width="24.33203125" style="76" customWidth="1"/>
    <col min="3" max="3" width="15.6640625" style="85" customWidth="1"/>
    <col min="4" max="4" width="21.6640625" style="77" customWidth="1"/>
    <col min="5" max="5" width="26.109375" style="85" customWidth="1"/>
    <col min="6" max="6" width="51.44140625" style="120" customWidth="1"/>
    <col min="7" max="7" width="8.44140625" customWidth="1"/>
    <col min="8" max="8" width="5.88671875" customWidth="1"/>
    <col min="9" max="9" width="12.33203125" customWidth="1"/>
    <col min="10" max="13" width="9.109375" customWidth="1"/>
    <col min="14" max="26" width="10" customWidth="1"/>
  </cols>
  <sheetData>
    <row r="1" spans="1:26" ht="12.75" customHeight="1" x14ac:dyDescent="0.3">
      <c r="A1" s="69"/>
      <c r="B1" s="69"/>
      <c r="C1" s="69"/>
      <c r="E1" s="84"/>
      <c r="F1" s="98" t="s">
        <v>124</v>
      </c>
      <c r="G1" s="33"/>
      <c r="H1" s="1"/>
      <c r="I1" s="34"/>
      <c r="J1" s="34"/>
      <c r="K1" s="1"/>
      <c r="L1" s="1"/>
      <c r="M1" s="1"/>
      <c r="N1" s="1"/>
      <c r="O1" s="1"/>
      <c r="P1" s="1"/>
      <c r="Q1" s="1"/>
      <c r="R1" s="1"/>
      <c r="S1" s="1"/>
      <c r="T1" s="1"/>
      <c r="U1" s="1"/>
      <c r="V1" s="1"/>
      <c r="W1" s="1"/>
      <c r="X1" s="1"/>
      <c r="Y1" s="1"/>
      <c r="Z1" s="1"/>
    </row>
    <row r="2" spans="1:26" ht="18.75" customHeight="1" x14ac:dyDescent="0.3">
      <c r="A2" s="145" t="s">
        <v>125</v>
      </c>
      <c r="B2" s="127"/>
      <c r="C2" s="127"/>
      <c r="D2" s="127"/>
      <c r="E2" s="128"/>
      <c r="F2" s="99" t="s">
        <v>126</v>
      </c>
      <c r="G2" s="36">
        <v>0.5</v>
      </c>
      <c r="H2" s="37" t="s">
        <v>127</v>
      </c>
      <c r="I2" s="35" t="s">
        <v>128</v>
      </c>
      <c r="J2" s="35">
        <v>2.7777777777777766E-3</v>
      </c>
      <c r="K2" s="38" t="s">
        <v>127</v>
      </c>
      <c r="L2" s="1"/>
      <c r="M2" s="1"/>
      <c r="N2" s="1"/>
      <c r="O2" s="1"/>
      <c r="P2" s="1"/>
      <c r="Q2" s="1"/>
      <c r="R2" s="1"/>
      <c r="S2" s="1"/>
      <c r="T2" s="1"/>
      <c r="U2" s="1"/>
      <c r="V2" s="1"/>
      <c r="W2" s="1"/>
      <c r="X2" s="1"/>
      <c r="Y2" s="1"/>
      <c r="Z2" s="1"/>
    </row>
    <row r="3" spans="1:26" ht="16.5" customHeight="1" x14ac:dyDescent="0.3">
      <c r="A3" s="129"/>
      <c r="B3" s="130"/>
      <c r="C3" s="130"/>
      <c r="D3" s="130"/>
      <c r="E3" s="131"/>
      <c r="F3" s="99" t="s">
        <v>129</v>
      </c>
      <c r="G3" s="36">
        <v>0.25</v>
      </c>
      <c r="H3" s="37" t="s">
        <v>127</v>
      </c>
      <c r="I3" s="35"/>
      <c r="J3" s="39"/>
      <c r="K3" s="40"/>
      <c r="L3" s="1"/>
      <c r="M3" s="41"/>
      <c r="N3" s="1"/>
      <c r="O3" s="1"/>
      <c r="P3" s="1"/>
      <c r="Q3" s="1"/>
      <c r="R3" s="1"/>
      <c r="S3" s="1"/>
      <c r="T3" s="1"/>
      <c r="U3" s="1"/>
      <c r="V3" s="1"/>
      <c r="W3" s="1"/>
      <c r="X3" s="1"/>
      <c r="Y3" s="1"/>
      <c r="Z3" s="1"/>
    </row>
    <row r="4" spans="1:26" ht="15" customHeight="1" x14ac:dyDescent="0.3">
      <c r="A4" s="83"/>
      <c r="B4" s="81"/>
      <c r="C4" s="69"/>
      <c r="D4" s="78"/>
      <c r="E4" s="84"/>
      <c r="F4" s="99" t="s">
        <v>130</v>
      </c>
      <c r="G4" s="36">
        <v>0.16666666666666666</v>
      </c>
      <c r="H4" s="37" t="s">
        <v>127</v>
      </c>
      <c r="I4" s="35"/>
      <c r="J4" s="39"/>
      <c r="K4" s="40"/>
      <c r="L4" s="1"/>
      <c r="M4" s="41"/>
      <c r="N4" s="1"/>
      <c r="O4" s="1"/>
      <c r="P4" s="1"/>
      <c r="Q4" s="1"/>
      <c r="R4" s="1"/>
      <c r="S4" s="1"/>
      <c r="T4" s="1"/>
      <c r="U4" s="1"/>
      <c r="V4" s="1"/>
      <c r="W4" s="1"/>
      <c r="X4" s="1"/>
      <c r="Y4" s="1"/>
      <c r="Z4" s="1"/>
    </row>
    <row r="5" spans="1:26" ht="15" customHeight="1" x14ac:dyDescent="0.3">
      <c r="A5" s="83"/>
      <c r="B5" s="69"/>
      <c r="C5" s="69"/>
      <c r="D5" s="78"/>
      <c r="E5" s="84"/>
      <c r="F5" s="99" t="s">
        <v>131</v>
      </c>
      <c r="G5" s="36">
        <v>8.3333333333333301E-2</v>
      </c>
      <c r="H5" s="37" t="s">
        <v>127</v>
      </c>
      <c r="I5" s="35"/>
      <c r="J5" s="39"/>
      <c r="K5" s="42"/>
      <c r="L5" s="43"/>
      <c r="M5" s="41"/>
      <c r="N5" s="1"/>
      <c r="O5" s="1"/>
      <c r="P5" s="1"/>
      <c r="Q5" s="1"/>
      <c r="R5" s="1"/>
      <c r="S5" s="1"/>
      <c r="T5" s="1"/>
      <c r="U5" s="1"/>
      <c r="V5" s="1"/>
      <c r="W5" s="1"/>
      <c r="X5" s="1"/>
      <c r="Y5" s="1"/>
      <c r="Z5" s="1"/>
    </row>
    <row r="6" spans="1:26" ht="37.5" customHeight="1" x14ac:dyDescent="0.3">
      <c r="A6" s="79" t="s">
        <v>132</v>
      </c>
      <c r="B6" s="79" t="s">
        <v>1207</v>
      </c>
      <c r="C6" s="79" t="s">
        <v>133</v>
      </c>
      <c r="D6" s="79" t="s">
        <v>134</v>
      </c>
      <c r="E6" s="79" t="s">
        <v>135</v>
      </c>
      <c r="F6" s="100" t="s">
        <v>136</v>
      </c>
      <c r="G6" s="1"/>
      <c r="H6" s="44"/>
      <c r="I6" s="1"/>
      <c r="J6" s="1"/>
      <c r="K6" s="7"/>
      <c r="L6" s="7"/>
      <c r="M6" s="41"/>
      <c r="N6" s="1"/>
      <c r="O6" s="1"/>
      <c r="P6" s="1"/>
      <c r="Q6" s="1"/>
      <c r="R6" s="1"/>
      <c r="S6" s="1"/>
      <c r="T6" s="1"/>
      <c r="U6" s="1"/>
      <c r="V6" s="1"/>
      <c r="W6" s="1"/>
      <c r="X6" s="1"/>
      <c r="Y6" s="1"/>
      <c r="Z6" s="1"/>
    </row>
    <row r="7" spans="1:26" ht="12.75" customHeight="1" x14ac:dyDescent="0.25">
      <c r="A7" s="65">
        <v>0</v>
      </c>
      <c r="B7" s="65" t="s">
        <v>137</v>
      </c>
      <c r="C7" s="70" t="s">
        <v>137</v>
      </c>
      <c r="D7" s="71" t="s">
        <v>137</v>
      </c>
      <c r="E7" s="86"/>
      <c r="F7" s="101"/>
      <c r="G7" s="146" t="s">
        <v>1213</v>
      </c>
      <c r="H7" s="147"/>
      <c r="I7" s="148"/>
      <c r="J7" s="1"/>
      <c r="K7" s="1"/>
      <c r="L7" s="1"/>
      <c r="M7" s="1"/>
      <c r="N7" s="1"/>
      <c r="O7" s="1"/>
      <c r="P7" s="1"/>
      <c r="Q7" s="1"/>
      <c r="R7" s="1"/>
      <c r="S7" s="1"/>
      <c r="T7" s="1"/>
      <c r="U7" s="1"/>
      <c r="V7" s="1"/>
      <c r="W7" s="1"/>
      <c r="X7" s="1"/>
      <c r="Y7" s="1"/>
      <c r="Z7" s="1"/>
    </row>
    <row r="8" spans="1:26" ht="12.75" customHeight="1" x14ac:dyDescent="0.25">
      <c r="A8" s="65">
        <v>33</v>
      </c>
      <c r="B8" s="65">
        <v>0</v>
      </c>
      <c r="C8" s="70"/>
      <c r="D8" s="71" t="s">
        <v>138</v>
      </c>
      <c r="E8" s="86"/>
      <c r="F8" s="121" t="s">
        <v>139</v>
      </c>
      <c r="G8" s="149"/>
      <c r="H8" s="132"/>
      <c r="I8" s="150"/>
      <c r="J8" s="45"/>
      <c r="K8" s="45"/>
      <c r="L8" s="1"/>
      <c r="M8" s="1"/>
      <c r="N8" s="1"/>
      <c r="O8" s="1"/>
      <c r="P8" s="1"/>
      <c r="Q8" s="1"/>
      <c r="R8" s="1"/>
      <c r="S8" s="1"/>
      <c r="T8" s="1"/>
      <c r="U8" s="1"/>
      <c r="V8" s="1"/>
      <c r="W8" s="1"/>
      <c r="X8" s="1"/>
      <c r="Y8" s="1"/>
      <c r="Z8" s="1"/>
    </row>
    <row r="9" spans="1:26" ht="12.75" customHeight="1" x14ac:dyDescent="0.25">
      <c r="A9" s="71">
        <v>34</v>
      </c>
      <c r="B9" s="71">
        <v>0</v>
      </c>
      <c r="C9" s="71" t="s">
        <v>140</v>
      </c>
      <c r="D9" s="71" t="s">
        <v>138</v>
      </c>
      <c r="E9" s="86"/>
      <c r="F9" s="102"/>
      <c r="G9" s="149"/>
      <c r="H9" s="132"/>
      <c r="I9" s="150"/>
      <c r="J9" s="1"/>
      <c r="K9" s="1"/>
      <c r="L9" s="1"/>
      <c r="M9" s="1"/>
      <c r="N9" s="1"/>
      <c r="O9" s="1"/>
      <c r="P9" s="1"/>
      <c r="Q9" s="1"/>
      <c r="R9" s="1"/>
      <c r="S9" s="1"/>
      <c r="T9" s="1"/>
      <c r="U9" s="1"/>
      <c r="V9" s="1"/>
      <c r="W9" s="1"/>
      <c r="X9" s="1"/>
      <c r="Y9" s="1"/>
      <c r="Z9" s="1"/>
    </row>
    <row r="10" spans="1:26" ht="12.75" customHeight="1" x14ac:dyDescent="0.25">
      <c r="A10" s="65">
        <v>109</v>
      </c>
      <c r="B10" s="65">
        <v>0</v>
      </c>
      <c r="C10" s="65" t="s">
        <v>140</v>
      </c>
      <c r="D10" s="71" t="s">
        <v>138</v>
      </c>
      <c r="E10" s="86"/>
      <c r="F10" s="102"/>
      <c r="G10" s="149"/>
      <c r="H10" s="132"/>
      <c r="I10" s="150"/>
      <c r="J10" s="1"/>
      <c r="K10" s="1"/>
      <c r="L10" s="1"/>
      <c r="M10" s="1"/>
      <c r="N10" s="1"/>
      <c r="O10" s="1"/>
      <c r="P10" s="1"/>
      <c r="Q10" s="1"/>
      <c r="R10" s="1"/>
      <c r="S10" s="1"/>
      <c r="T10" s="1"/>
      <c r="U10" s="1"/>
      <c r="V10" s="1"/>
      <c r="W10" s="1"/>
      <c r="X10" s="1"/>
      <c r="Y10" s="1"/>
      <c r="Z10" s="1"/>
    </row>
    <row r="11" spans="1:26" ht="12.75" customHeight="1" x14ac:dyDescent="0.25">
      <c r="A11" s="65">
        <v>110</v>
      </c>
      <c r="B11" s="65">
        <v>0</v>
      </c>
      <c r="C11" s="65" t="s">
        <v>140</v>
      </c>
      <c r="D11" s="71" t="s">
        <v>138</v>
      </c>
      <c r="E11" s="86"/>
      <c r="F11" s="102"/>
      <c r="G11" s="149"/>
      <c r="H11" s="132"/>
      <c r="I11" s="150"/>
      <c r="J11" s="1"/>
      <c r="K11" s="1"/>
      <c r="L11" s="1"/>
      <c r="M11" s="1"/>
      <c r="N11" s="1"/>
      <c r="O11" s="1"/>
      <c r="P11" s="1"/>
      <c r="Q11" s="1"/>
      <c r="R11" s="1"/>
      <c r="S11" s="1"/>
      <c r="T11" s="1"/>
      <c r="U11" s="1"/>
      <c r="V11" s="1"/>
      <c r="W11" s="1"/>
      <c r="X11" s="1"/>
      <c r="Y11" s="1"/>
      <c r="Z11" s="1"/>
    </row>
    <row r="12" spans="1:26" ht="12.75" customHeight="1" x14ac:dyDescent="0.25">
      <c r="A12" s="65">
        <v>111</v>
      </c>
      <c r="B12" s="65">
        <v>0</v>
      </c>
      <c r="C12" s="65" t="s">
        <v>140</v>
      </c>
      <c r="D12" s="71" t="s">
        <v>138</v>
      </c>
      <c r="E12" s="86"/>
      <c r="F12" s="102"/>
      <c r="G12" s="149"/>
      <c r="H12" s="132"/>
      <c r="I12" s="150"/>
      <c r="J12" s="1"/>
      <c r="K12" s="1"/>
      <c r="L12" s="1"/>
      <c r="M12" s="1"/>
      <c r="N12" s="1"/>
      <c r="O12" s="1"/>
      <c r="P12" s="1"/>
      <c r="Q12" s="1"/>
      <c r="R12" s="1"/>
      <c r="S12" s="1"/>
      <c r="T12" s="1"/>
      <c r="U12" s="1"/>
      <c r="V12" s="1"/>
      <c r="W12" s="1"/>
      <c r="X12" s="1"/>
      <c r="Y12" s="1"/>
      <c r="Z12" s="1"/>
    </row>
    <row r="13" spans="1:26" ht="12.75" customHeight="1" x14ac:dyDescent="0.25">
      <c r="A13" s="65">
        <v>113</v>
      </c>
      <c r="B13" s="65">
        <v>0</v>
      </c>
      <c r="C13" s="65" t="s">
        <v>140</v>
      </c>
      <c r="D13" s="71" t="s">
        <v>138</v>
      </c>
      <c r="E13" s="86"/>
      <c r="F13" s="102"/>
      <c r="G13" s="149"/>
      <c r="H13" s="132"/>
      <c r="I13" s="150"/>
      <c r="J13" s="1"/>
      <c r="K13" s="1"/>
      <c r="L13" s="1"/>
      <c r="M13" s="1"/>
      <c r="N13" s="1"/>
      <c r="O13" s="1"/>
      <c r="P13" s="1"/>
      <c r="Q13" s="1"/>
      <c r="R13" s="1"/>
      <c r="S13" s="1"/>
      <c r="T13" s="1"/>
      <c r="U13" s="1"/>
      <c r="V13" s="1"/>
      <c r="W13" s="1"/>
      <c r="X13" s="1"/>
      <c r="Y13" s="1"/>
      <c r="Z13" s="1"/>
    </row>
    <row r="14" spans="1:26" ht="12.75" customHeight="1" x14ac:dyDescent="0.25">
      <c r="A14" s="65">
        <v>114</v>
      </c>
      <c r="B14" s="65">
        <v>0</v>
      </c>
      <c r="C14" s="65" t="s">
        <v>140</v>
      </c>
      <c r="D14" s="71" t="s">
        <v>138</v>
      </c>
      <c r="E14" s="86"/>
      <c r="F14" s="102"/>
      <c r="G14" s="149"/>
      <c r="H14" s="132"/>
      <c r="I14" s="150"/>
      <c r="J14" s="1"/>
      <c r="K14" s="1"/>
      <c r="L14" s="1"/>
      <c r="M14" s="1"/>
      <c r="N14" s="1"/>
      <c r="O14" s="1"/>
      <c r="P14" s="1"/>
      <c r="Q14" s="1"/>
      <c r="R14" s="1"/>
      <c r="S14" s="1"/>
      <c r="T14" s="1"/>
      <c r="U14" s="1"/>
      <c r="V14" s="1"/>
      <c r="W14" s="1"/>
      <c r="X14" s="1"/>
      <c r="Y14" s="1"/>
      <c r="Z14" s="1"/>
    </row>
    <row r="15" spans="1:26" ht="12.75" customHeight="1" x14ac:dyDescent="0.25">
      <c r="A15" s="65">
        <v>115</v>
      </c>
      <c r="B15" s="65">
        <v>14</v>
      </c>
      <c r="C15" s="65" t="s">
        <v>141</v>
      </c>
      <c r="D15" s="71" t="s">
        <v>138</v>
      </c>
      <c r="E15" s="86"/>
      <c r="F15" s="102"/>
      <c r="G15" s="149"/>
      <c r="H15" s="132"/>
      <c r="I15" s="150"/>
      <c r="J15" s="1"/>
      <c r="K15" s="1"/>
      <c r="L15" s="1"/>
      <c r="M15" s="1"/>
      <c r="N15" s="1"/>
      <c r="O15" s="1"/>
      <c r="P15" s="1"/>
      <c r="Q15" s="1"/>
      <c r="R15" s="1"/>
      <c r="S15" s="1"/>
      <c r="T15" s="1"/>
      <c r="U15" s="1"/>
      <c r="V15" s="1"/>
      <c r="W15" s="1"/>
      <c r="X15" s="1"/>
      <c r="Y15" s="1"/>
      <c r="Z15" s="1"/>
    </row>
    <row r="16" spans="1:26" ht="12.75" customHeight="1" x14ac:dyDescent="0.25">
      <c r="A16" s="65">
        <v>116</v>
      </c>
      <c r="B16" s="65">
        <v>0</v>
      </c>
      <c r="C16" s="65" t="s">
        <v>140</v>
      </c>
      <c r="D16" s="71" t="s">
        <v>138</v>
      </c>
      <c r="E16" s="86"/>
      <c r="F16" s="102"/>
      <c r="G16" s="149"/>
      <c r="H16" s="132"/>
      <c r="I16" s="150"/>
      <c r="J16" s="1"/>
      <c r="K16" s="1"/>
      <c r="L16" s="1"/>
      <c r="M16" s="1"/>
      <c r="N16" s="1"/>
      <c r="O16" s="1"/>
      <c r="P16" s="1"/>
      <c r="Q16" s="1"/>
      <c r="R16" s="1"/>
      <c r="S16" s="1"/>
      <c r="T16" s="1"/>
      <c r="U16" s="1"/>
      <c r="V16" s="1"/>
      <c r="W16" s="1"/>
      <c r="X16" s="1"/>
      <c r="Y16" s="1"/>
      <c r="Z16" s="1"/>
    </row>
    <row r="17" spans="1:26" ht="12.75" customHeight="1" x14ac:dyDescent="0.25">
      <c r="A17" s="65">
        <v>117</v>
      </c>
      <c r="B17" s="65">
        <v>3</v>
      </c>
      <c r="C17" s="65" t="s">
        <v>140</v>
      </c>
      <c r="D17" s="71" t="s">
        <v>138</v>
      </c>
      <c r="E17" s="86"/>
      <c r="F17" s="102"/>
      <c r="G17" s="149"/>
      <c r="H17" s="132"/>
      <c r="I17" s="150"/>
      <c r="J17" s="1"/>
      <c r="K17" s="1"/>
      <c r="L17" s="1"/>
      <c r="M17" s="1"/>
      <c r="N17" s="1"/>
      <c r="O17" s="1"/>
      <c r="P17" s="1"/>
      <c r="Q17" s="1"/>
      <c r="R17" s="1"/>
      <c r="S17" s="1"/>
      <c r="T17" s="1"/>
      <c r="U17" s="1"/>
      <c r="V17" s="1"/>
      <c r="W17" s="1"/>
      <c r="X17" s="1"/>
      <c r="Y17" s="1"/>
      <c r="Z17" s="1"/>
    </row>
    <row r="18" spans="1:26" ht="12.75" customHeight="1" x14ac:dyDescent="0.25">
      <c r="A18" s="65">
        <v>118</v>
      </c>
      <c r="B18" s="65">
        <v>7</v>
      </c>
      <c r="C18" s="65" t="s">
        <v>141</v>
      </c>
      <c r="D18" s="71" t="s">
        <v>138</v>
      </c>
      <c r="E18" s="86"/>
      <c r="F18" s="102"/>
      <c r="G18" s="149"/>
      <c r="H18" s="132"/>
      <c r="I18" s="150"/>
      <c r="J18" s="1"/>
      <c r="K18" s="1"/>
      <c r="L18" s="1"/>
      <c r="M18" s="1"/>
      <c r="N18" s="1"/>
      <c r="O18" s="1"/>
      <c r="P18" s="1"/>
      <c r="Q18" s="1"/>
      <c r="R18" s="1"/>
      <c r="S18" s="1"/>
      <c r="T18" s="1"/>
      <c r="U18" s="1"/>
      <c r="V18" s="1"/>
      <c r="W18" s="1"/>
      <c r="X18" s="1"/>
      <c r="Y18" s="1"/>
      <c r="Z18" s="1"/>
    </row>
    <row r="19" spans="1:26" ht="12.75" customHeight="1" x14ac:dyDescent="0.25">
      <c r="A19" s="65">
        <v>119</v>
      </c>
      <c r="B19" s="65">
        <v>10</v>
      </c>
      <c r="C19" s="65" t="s">
        <v>140</v>
      </c>
      <c r="D19" s="71" t="s">
        <v>138</v>
      </c>
      <c r="E19" s="86"/>
      <c r="F19" s="102"/>
      <c r="G19" s="149"/>
      <c r="H19" s="132"/>
      <c r="I19" s="150"/>
      <c r="J19" s="1"/>
      <c r="K19" s="1"/>
      <c r="L19" s="1"/>
      <c r="M19" s="1"/>
      <c r="N19" s="1"/>
      <c r="O19" s="1"/>
      <c r="P19" s="1"/>
      <c r="Q19" s="1"/>
      <c r="R19" s="1"/>
      <c r="S19" s="1"/>
      <c r="T19" s="1"/>
      <c r="U19" s="1"/>
      <c r="V19" s="1"/>
      <c r="W19" s="1"/>
      <c r="X19" s="1"/>
      <c r="Y19" s="1"/>
      <c r="Z19" s="1"/>
    </row>
    <row r="20" spans="1:26" ht="12.75" customHeight="1" x14ac:dyDescent="0.25">
      <c r="A20" s="65">
        <v>120</v>
      </c>
      <c r="B20" s="65">
        <v>0</v>
      </c>
      <c r="C20" s="65" t="s">
        <v>140</v>
      </c>
      <c r="D20" s="71" t="s">
        <v>138</v>
      </c>
      <c r="E20" s="86"/>
      <c r="F20" s="102"/>
      <c r="G20" s="149"/>
      <c r="H20" s="132"/>
      <c r="I20" s="150"/>
      <c r="J20" s="1"/>
      <c r="K20" s="1"/>
      <c r="L20" s="1"/>
      <c r="M20" s="1"/>
      <c r="N20" s="1"/>
      <c r="O20" s="1"/>
      <c r="P20" s="1"/>
      <c r="Q20" s="1"/>
      <c r="R20" s="1"/>
      <c r="S20" s="1"/>
      <c r="T20" s="1"/>
      <c r="U20" s="1"/>
      <c r="V20" s="1"/>
      <c r="W20" s="1"/>
      <c r="X20" s="1"/>
      <c r="Y20" s="1"/>
      <c r="Z20" s="1"/>
    </row>
    <row r="21" spans="1:26" ht="15.75" customHeight="1" x14ac:dyDescent="0.25">
      <c r="A21" s="65" t="s">
        <v>142</v>
      </c>
      <c r="B21" s="65">
        <v>0</v>
      </c>
      <c r="C21" s="65" t="s">
        <v>140</v>
      </c>
      <c r="D21" s="71" t="s">
        <v>138</v>
      </c>
      <c r="E21" s="86"/>
      <c r="F21" s="102"/>
      <c r="G21" s="149"/>
      <c r="H21" s="132"/>
      <c r="I21" s="150"/>
      <c r="J21" s="1"/>
      <c r="K21" s="1"/>
      <c r="L21" s="1"/>
      <c r="M21" s="1"/>
      <c r="N21" s="1"/>
      <c r="O21" s="1"/>
      <c r="P21" s="1"/>
      <c r="Q21" s="1"/>
      <c r="R21" s="1"/>
      <c r="S21" s="1"/>
      <c r="T21" s="1"/>
      <c r="U21" s="1"/>
      <c r="V21" s="1"/>
      <c r="W21" s="1"/>
      <c r="X21" s="1"/>
      <c r="Y21" s="1"/>
      <c r="Z21" s="1"/>
    </row>
    <row r="22" spans="1:26" ht="13.5" customHeight="1" x14ac:dyDescent="0.25">
      <c r="A22" s="65">
        <v>121</v>
      </c>
      <c r="B22" s="65">
        <v>100</v>
      </c>
      <c r="C22" s="65" t="s">
        <v>141</v>
      </c>
      <c r="D22" s="71" t="s">
        <v>138</v>
      </c>
      <c r="E22" s="86"/>
      <c r="F22" s="102"/>
      <c r="G22" s="151"/>
      <c r="H22" s="152"/>
      <c r="I22" s="153"/>
      <c r="J22" s="1"/>
      <c r="K22" s="1"/>
      <c r="L22" s="1"/>
      <c r="M22" s="1"/>
      <c r="N22" s="1"/>
      <c r="O22" s="1"/>
      <c r="P22" s="1"/>
      <c r="Q22" s="1"/>
      <c r="R22" s="1"/>
      <c r="S22" s="1"/>
      <c r="T22" s="1"/>
      <c r="U22" s="1"/>
      <c r="V22" s="1"/>
      <c r="W22" s="1"/>
      <c r="X22" s="1"/>
      <c r="Y22" s="1"/>
      <c r="Z22" s="1"/>
    </row>
    <row r="23" spans="1:26" ht="12.75" customHeight="1" x14ac:dyDescent="0.25">
      <c r="A23" s="65" t="s">
        <v>143</v>
      </c>
      <c r="B23" s="65">
        <v>20</v>
      </c>
      <c r="C23" s="65" t="s">
        <v>141</v>
      </c>
      <c r="D23" s="71" t="s">
        <v>138</v>
      </c>
      <c r="E23" s="86"/>
      <c r="F23" s="103"/>
      <c r="G23" s="1"/>
      <c r="H23" s="44"/>
      <c r="I23" s="1"/>
      <c r="J23" s="1"/>
      <c r="K23" s="1"/>
      <c r="L23" s="1"/>
      <c r="M23" s="1"/>
      <c r="N23" s="1"/>
      <c r="O23" s="1"/>
      <c r="P23" s="1"/>
      <c r="Q23" s="1"/>
      <c r="R23" s="1"/>
      <c r="S23" s="1"/>
      <c r="T23" s="1"/>
      <c r="U23" s="1"/>
      <c r="V23" s="1"/>
      <c r="W23" s="1"/>
      <c r="X23" s="1"/>
      <c r="Y23" s="1"/>
      <c r="Z23" s="1"/>
    </row>
    <row r="24" spans="1:26" ht="12.75" customHeight="1" x14ac:dyDescent="0.25">
      <c r="A24" s="65">
        <v>122</v>
      </c>
      <c r="B24" s="65">
        <v>20</v>
      </c>
      <c r="C24" s="65" t="s">
        <v>141</v>
      </c>
      <c r="D24" s="71" t="s">
        <v>138</v>
      </c>
      <c r="E24" s="86"/>
      <c r="F24" s="104"/>
      <c r="G24" s="1"/>
      <c r="H24" s="44"/>
      <c r="I24" s="1"/>
      <c r="J24" s="1"/>
      <c r="K24" s="1"/>
      <c r="L24" s="1"/>
      <c r="M24" s="1"/>
      <c r="N24" s="1"/>
      <c r="O24" s="1"/>
      <c r="P24" s="1"/>
      <c r="Q24" s="1"/>
      <c r="R24" s="1"/>
      <c r="S24" s="1"/>
      <c r="T24" s="1"/>
      <c r="U24" s="1"/>
      <c r="V24" s="1"/>
      <c r="W24" s="1"/>
      <c r="X24" s="1"/>
      <c r="Y24" s="1"/>
      <c r="Z24" s="1"/>
    </row>
    <row r="25" spans="1:26" ht="12.75" customHeight="1" x14ac:dyDescent="0.25">
      <c r="A25" s="65">
        <v>123</v>
      </c>
      <c r="B25" s="65">
        <v>10</v>
      </c>
      <c r="C25" s="65" t="s">
        <v>141</v>
      </c>
      <c r="D25" s="71" t="s">
        <v>138</v>
      </c>
      <c r="E25" s="86"/>
      <c r="F25" s="104"/>
      <c r="G25" s="1"/>
      <c r="H25" s="44"/>
      <c r="I25" s="46"/>
      <c r="J25" s="1"/>
      <c r="K25" s="1"/>
      <c r="L25" s="1"/>
      <c r="M25" s="1"/>
      <c r="N25" s="1"/>
      <c r="O25" s="1"/>
      <c r="P25" s="1"/>
      <c r="Q25" s="1"/>
      <c r="R25" s="1"/>
      <c r="S25" s="1"/>
      <c r="T25" s="1"/>
      <c r="U25" s="1"/>
      <c r="V25" s="1"/>
      <c r="W25" s="1"/>
      <c r="X25" s="1"/>
      <c r="Y25" s="1"/>
      <c r="Z25" s="1"/>
    </row>
    <row r="26" spans="1:26" ht="12.75" customHeight="1" x14ac:dyDescent="0.25">
      <c r="A26" s="65">
        <v>124</v>
      </c>
      <c r="B26" s="65">
        <v>7</v>
      </c>
      <c r="C26" s="65" t="s">
        <v>141</v>
      </c>
      <c r="D26" s="71" t="s">
        <v>138</v>
      </c>
      <c r="E26" s="86"/>
      <c r="F26" s="104"/>
      <c r="G26" s="1"/>
      <c r="H26" s="44"/>
      <c r="I26" s="1"/>
      <c r="J26" s="1"/>
      <c r="K26" s="1"/>
      <c r="L26" s="1"/>
      <c r="M26" s="1"/>
      <c r="N26" s="1"/>
      <c r="O26" s="1"/>
      <c r="P26" s="1"/>
      <c r="Q26" s="1"/>
      <c r="R26" s="1"/>
      <c r="S26" s="1"/>
      <c r="T26" s="1"/>
      <c r="U26" s="1"/>
      <c r="V26" s="1"/>
      <c r="W26" s="1"/>
      <c r="X26" s="1"/>
      <c r="Y26" s="1"/>
      <c r="Z26" s="1"/>
    </row>
    <row r="27" spans="1:26" ht="12.75" customHeight="1" x14ac:dyDescent="0.25">
      <c r="A27" s="65" t="s">
        <v>144</v>
      </c>
      <c r="B27" s="65">
        <v>20</v>
      </c>
      <c r="C27" s="65" t="s">
        <v>141</v>
      </c>
      <c r="D27" s="71" t="s">
        <v>138</v>
      </c>
      <c r="E27" s="86"/>
      <c r="F27" s="104"/>
      <c r="G27" s="1"/>
      <c r="H27" s="44"/>
      <c r="I27" s="1"/>
      <c r="J27" s="1"/>
      <c r="K27" s="1"/>
      <c r="L27" s="1"/>
      <c r="M27" s="1"/>
      <c r="N27" s="1"/>
      <c r="O27" s="1"/>
      <c r="P27" s="1"/>
      <c r="Q27" s="1"/>
      <c r="R27" s="1"/>
      <c r="S27" s="1"/>
      <c r="T27" s="1"/>
      <c r="U27" s="1"/>
      <c r="V27" s="1"/>
      <c r="W27" s="1"/>
      <c r="X27" s="1"/>
      <c r="Y27" s="1"/>
      <c r="Z27" s="1"/>
    </row>
    <row r="28" spans="1:26" ht="12.75" customHeight="1" x14ac:dyDescent="0.25">
      <c r="A28" s="65">
        <v>125</v>
      </c>
      <c r="B28" s="65">
        <v>20</v>
      </c>
      <c r="C28" s="65" t="s">
        <v>141</v>
      </c>
      <c r="D28" s="71" t="s">
        <v>138</v>
      </c>
      <c r="E28" s="86"/>
      <c r="F28" s="104"/>
      <c r="G28" s="1"/>
      <c r="H28" s="44"/>
      <c r="I28" s="1"/>
      <c r="J28" s="1"/>
      <c r="K28" s="1"/>
      <c r="L28" s="1"/>
      <c r="M28" s="1"/>
      <c r="N28" s="1"/>
      <c r="O28" s="1"/>
      <c r="P28" s="1"/>
      <c r="Q28" s="1"/>
      <c r="R28" s="1"/>
      <c r="S28" s="1"/>
      <c r="T28" s="1"/>
      <c r="U28" s="1"/>
      <c r="V28" s="1"/>
      <c r="W28" s="1"/>
      <c r="X28" s="1"/>
      <c r="Y28" s="1"/>
      <c r="Z28" s="1"/>
    </row>
    <row r="29" spans="1:26" ht="12.75" customHeight="1" x14ac:dyDescent="0.25">
      <c r="A29" s="65">
        <v>126</v>
      </c>
      <c r="B29" s="65">
        <v>7</v>
      </c>
      <c r="C29" s="65" t="s">
        <v>141</v>
      </c>
      <c r="D29" s="71" t="s">
        <v>138</v>
      </c>
      <c r="E29" s="86"/>
      <c r="F29" s="104"/>
      <c r="G29" s="1"/>
      <c r="H29" s="44"/>
      <c r="I29" s="1"/>
      <c r="J29" s="1"/>
      <c r="K29" s="1"/>
      <c r="L29" s="1"/>
      <c r="M29" s="1"/>
      <c r="N29" s="1"/>
      <c r="O29" s="1"/>
      <c r="P29" s="1"/>
      <c r="Q29" s="1"/>
      <c r="R29" s="1"/>
      <c r="S29" s="1"/>
      <c r="T29" s="1"/>
      <c r="U29" s="1"/>
      <c r="V29" s="1"/>
      <c r="W29" s="1"/>
      <c r="X29" s="1"/>
      <c r="Y29" s="1"/>
      <c r="Z29" s="1"/>
    </row>
    <row r="30" spans="1:26" ht="12.75" customHeight="1" x14ac:dyDescent="0.25">
      <c r="A30" s="65">
        <v>127</v>
      </c>
      <c r="B30" s="65">
        <v>7</v>
      </c>
      <c r="C30" s="65" t="s">
        <v>141</v>
      </c>
      <c r="D30" s="71" t="s">
        <v>138</v>
      </c>
      <c r="E30" s="86"/>
      <c r="F30" s="104"/>
      <c r="G30" s="1"/>
      <c r="H30" s="44"/>
      <c r="I30" s="1"/>
      <c r="J30" s="1"/>
      <c r="K30" s="1"/>
      <c r="L30" s="1"/>
      <c r="M30" s="1"/>
      <c r="N30" s="1"/>
      <c r="O30" s="1"/>
      <c r="P30" s="1"/>
      <c r="Q30" s="1"/>
      <c r="R30" s="1"/>
      <c r="S30" s="1"/>
      <c r="T30" s="1"/>
      <c r="U30" s="1"/>
      <c r="V30" s="1"/>
      <c r="W30" s="1"/>
      <c r="X30" s="1"/>
      <c r="Y30" s="1"/>
      <c r="Z30" s="1"/>
    </row>
    <row r="31" spans="1:26" ht="12.75" customHeight="1" x14ac:dyDescent="0.25">
      <c r="A31" s="65">
        <v>128</v>
      </c>
      <c r="B31" s="65">
        <v>20</v>
      </c>
      <c r="C31" s="65" t="s">
        <v>141</v>
      </c>
      <c r="D31" s="71" t="s">
        <v>138</v>
      </c>
      <c r="E31" s="86"/>
      <c r="F31" s="104"/>
      <c r="G31" s="1"/>
      <c r="H31" s="44"/>
      <c r="I31" s="46"/>
      <c r="J31" s="1"/>
      <c r="K31" s="1"/>
      <c r="L31" s="1"/>
      <c r="M31" s="1"/>
      <c r="N31" s="1"/>
      <c r="O31" s="1"/>
      <c r="P31" s="1"/>
      <c r="Q31" s="1"/>
      <c r="R31" s="1"/>
      <c r="S31" s="1"/>
      <c r="T31" s="1"/>
      <c r="U31" s="1"/>
      <c r="V31" s="1"/>
      <c r="W31" s="1"/>
      <c r="X31" s="1"/>
      <c r="Y31" s="1"/>
      <c r="Z31" s="1"/>
    </row>
    <row r="32" spans="1:26" ht="12.75" customHeight="1" x14ac:dyDescent="0.25">
      <c r="A32" s="65">
        <v>129</v>
      </c>
      <c r="B32" s="65">
        <v>3</v>
      </c>
      <c r="C32" s="65" t="s">
        <v>140</v>
      </c>
      <c r="D32" s="71" t="s">
        <v>138</v>
      </c>
      <c r="E32" s="86"/>
      <c r="F32" s="104"/>
      <c r="G32" s="1"/>
      <c r="H32" s="44"/>
      <c r="I32" s="46"/>
      <c r="J32" s="1"/>
      <c r="K32" s="1"/>
      <c r="L32" s="1"/>
      <c r="M32" s="1"/>
      <c r="N32" s="1"/>
      <c r="O32" s="1"/>
      <c r="P32" s="1"/>
      <c r="Q32" s="1"/>
      <c r="R32" s="1"/>
      <c r="S32" s="1"/>
      <c r="T32" s="1"/>
      <c r="U32" s="1"/>
      <c r="V32" s="1"/>
      <c r="W32" s="1"/>
      <c r="X32" s="1"/>
      <c r="Y32" s="1"/>
      <c r="Z32" s="1"/>
    </row>
    <row r="33" spans="1:26" ht="12.75" customHeight="1" x14ac:dyDescent="0.25">
      <c r="A33" s="65">
        <v>130</v>
      </c>
      <c r="B33" s="65">
        <v>20</v>
      </c>
      <c r="C33" s="65" t="s">
        <v>141</v>
      </c>
      <c r="D33" s="71" t="s">
        <v>138</v>
      </c>
      <c r="E33" s="86"/>
      <c r="F33" s="104"/>
      <c r="G33" s="1"/>
      <c r="H33" s="44"/>
      <c r="I33" s="1"/>
      <c r="J33" s="1"/>
      <c r="K33" s="1"/>
      <c r="L33" s="1"/>
      <c r="M33" s="1"/>
      <c r="N33" s="1"/>
      <c r="O33" s="1"/>
      <c r="P33" s="1"/>
      <c r="Q33" s="1"/>
      <c r="R33" s="1"/>
      <c r="S33" s="1"/>
      <c r="T33" s="1"/>
      <c r="U33" s="1"/>
      <c r="V33" s="1"/>
      <c r="W33" s="1"/>
      <c r="X33" s="1"/>
      <c r="Y33" s="1"/>
      <c r="Z33" s="1"/>
    </row>
    <row r="34" spans="1:26" ht="12.75" customHeight="1" x14ac:dyDescent="0.25">
      <c r="A34" s="65">
        <v>131</v>
      </c>
      <c r="B34" s="65">
        <v>20</v>
      </c>
      <c r="C34" s="65" t="s">
        <v>141</v>
      </c>
      <c r="D34" s="71" t="s">
        <v>138</v>
      </c>
      <c r="E34" s="86"/>
      <c r="F34" s="104"/>
      <c r="G34" s="1"/>
      <c r="H34" s="44"/>
      <c r="I34" s="1"/>
      <c r="J34" s="1"/>
      <c r="K34" s="1"/>
      <c r="L34" s="1"/>
      <c r="M34" s="1"/>
      <c r="N34" s="1"/>
      <c r="O34" s="1"/>
      <c r="P34" s="1"/>
      <c r="Q34" s="1"/>
      <c r="R34" s="1"/>
      <c r="S34" s="1"/>
      <c r="T34" s="1"/>
      <c r="U34" s="1"/>
      <c r="V34" s="1"/>
      <c r="W34" s="1"/>
      <c r="X34" s="1"/>
      <c r="Y34" s="1"/>
      <c r="Z34" s="1"/>
    </row>
    <row r="35" spans="1:26" ht="12.75" customHeight="1" x14ac:dyDescent="0.25">
      <c r="A35" s="65">
        <v>132</v>
      </c>
      <c r="B35" s="65">
        <v>100</v>
      </c>
      <c r="C35" s="65" t="s">
        <v>141</v>
      </c>
      <c r="D35" s="71" t="s">
        <v>138</v>
      </c>
      <c r="E35" s="86"/>
      <c r="F35" s="104"/>
      <c r="G35" s="1"/>
      <c r="H35" s="44"/>
      <c r="I35" s="1"/>
      <c r="J35" s="1"/>
      <c r="K35" s="1"/>
      <c r="L35" s="1"/>
      <c r="M35" s="1"/>
      <c r="N35" s="1"/>
      <c r="O35" s="1"/>
      <c r="P35" s="1"/>
      <c r="Q35" s="1"/>
      <c r="R35" s="1"/>
      <c r="S35" s="1"/>
      <c r="T35" s="1"/>
      <c r="U35" s="1"/>
      <c r="V35" s="1"/>
      <c r="W35" s="1"/>
      <c r="X35" s="1"/>
      <c r="Y35" s="1"/>
      <c r="Z35" s="1"/>
    </row>
    <row r="36" spans="1:26" ht="12.75" customHeight="1" x14ac:dyDescent="0.25">
      <c r="A36" s="65">
        <v>133</v>
      </c>
      <c r="B36" s="65">
        <v>3</v>
      </c>
      <c r="C36" s="65" t="s">
        <v>141</v>
      </c>
      <c r="D36" s="71" t="s">
        <v>138</v>
      </c>
      <c r="E36" s="86"/>
      <c r="F36" s="104"/>
      <c r="G36" s="1"/>
      <c r="H36" s="44"/>
      <c r="I36" s="1"/>
      <c r="J36" s="1"/>
      <c r="K36" s="1"/>
      <c r="L36" s="1"/>
      <c r="M36" s="1"/>
      <c r="N36" s="1"/>
      <c r="O36" s="1"/>
      <c r="P36" s="1"/>
      <c r="Q36" s="1"/>
      <c r="R36" s="1"/>
      <c r="S36" s="1"/>
      <c r="T36" s="1"/>
      <c r="U36" s="1"/>
      <c r="V36" s="1"/>
      <c r="W36" s="1"/>
      <c r="X36" s="1"/>
      <c r="Y36" s="1"/>
      <c r="Z36" s="1"/>
    </row>
    <row r="37" spans="1:26" ht="12.75" customHeight="1" x14ac:dyDescent="0.25">
      <c r="A37" s="65">
        <v>134</v>
      </c>
      <c r="B37" s="65">
        <v>7</v>
      </c>
      <c r="C37" s="65" t="s">
        <v>145</v>
      </c>
      <c r="D37" s="71" t="s">
        <v>138</v>
      </c>
      <c r="E37" s="86"/>
      <c r="F37" s="104"/>
      <c r="G37" s="1"/>
      <c r="H37" s="44"/>
      <c r="I37" s="1"/>
      <c r="J37" s="1"/>
      <c r="K37" s="1"/>
      <c r="L37" s="1"/>
      <c r="M37" s="1"/>
      <c r="N37" s="1"/>
      <c r="O37" s="1"/>
      <c r="P37" s="1"/>
      <c r="Q37" s="1"/>
      <c r="R37" s="1"/>
      <c r="S37" s="1"/>
      <c r="T37" s="1"/>
      <c r="U37" s="1"/>
      <c r="V37" s="1"/>
      <c r="W37" s="1"/>
      <c r="X37" s="1"/>
      <c r="Y37" s="1"/>
      <c r="Z37" s="1"/>
    </row>
    <row r="38" spans="1:26" ht="12.75" customHeight="1" x14ac:dyDescent="0.25">
      <c r="A38" s="65">
        <v>135</v>
      </c>
      <c r="B38" s="65">
        <v>2</v>
      </c>
      <c r="C38" s="65" t="s">
        <v>140</v>
      </c>
      <c r="D38" s="71" t="s">
        <v>138</v>
      </c>
      <c r="E38" s="86"/>
      <c r="F38" s="104"/>
      <c r="G38" s="1"/>
      <c r="H38" s="44"/>
      <c r="I38" s="1"/>
      <c r="J38" s="1"/>
      <c r="K38" s="1"/>
      <c r="L38" s="1"/>
      <c r="M38" s="1"/>
      <c r="N38" s="1"/>
      <c r="O38" s="1"/>
      <c r="P38" s="1"/>
      <c r="Q38" s="1"/>
      <c r="R38" s="1"/>
      <c r="S38" s="1"/>
      <c r="T38" s="1"/>
      <c r="U38" s="1"/>
      <c r="V38" s="1"/>
      <c r="W38" s="1"/>
      <c r="X38" s="1"/>
      <c r="Y38" s="1"/>
      <c r="Z38" s="1"/>
    </row>
    <row r="39" spans="1:26" ht="12.75" customHeight="1" x14ac:dyDescent="0.25">
      <c r="A39" s="65">
        <v>136</v>
      </c>
      <c r="B39" s="65">
        <v>2</v>
      </c>
      <c r="C39" s="65" t="s">
        <v>140</v>
      </c>
      <c r="D39" s="71" t="s">
        <v>138</v>
      </c>
      <c r="E39" s="86"/>
      <c r="F39" s="104"/>
      <c r="G39" s="1"/>
      <c r="H39" s="44"/>
      <c r="I39" s="1"/>
      <c r="J39" s="1"/>
      <c r="K39" s="1"/>
      <c r="L39" s="1"/>
      <c r="M39" s="1"/>
      <c r="N39" s="1"/>
      <c r="O39" s="1"/>
      <c r="P39" s="1"/>
      <c r="Q39" s="1"/>
      <c r="R39" s="1"/>
      <c r="S39" s="1"/>
      <c r="T39" s="1"/>
      <c r="U39" s="1"/>
      <c r="V39" s="1"/>
      <c r="W39" s="1"/>
      <c r="X39" s="1"/>
      <c r="Y39" s="1"/>
      <c r="Z39" s="1"/>
    </row>
    <row r="40" spans="1:26" ht="12.75" customHeight="1" x14ac:dyDescent="0.25">
      <c r="A40" s="65">
        <v>137</v>
      </c>
      <c r="B40" s="65">
        <v>0</v>
      </c>
      <c r="C40" s="65" t="s">
        <v>140</v>
      </c>
      <c r="D40" s="71" t="s">
        <v>138</v>
      </c>
      <c r="E40" s="86"/>
      <c r="F40" s="104"/>
      <c r="G40" s="1"/>
      <c r="H40" s="44"/>
      <c r="I40" s="1"/>
      <c r="J40" s="1"/>
      <c r="K40" s="1"/>
      <c r="L40" s="1"/>
      <c r="M40" s="1"/>
      <c r="N40" s="1"/>
      <c r="O40" s="1"/>
      <c r="P40" s="1"/>
      <c r="Q40" s="1"/>
      <c r="R40" s="1"/>
      <c r="S40" s="1"/>
      <c r="T40" s="1"/>
      <c r="U40" s="1"/>
      <c r="V40" s="1"/>
      <c r="W40" s="1"/>
      <c r="X40" s="1"/>
      <c r="Y40" s="1"/>
      <c r="Z40" s="1"/>
    </row>
    <row r="41" spans="1:26" ht="12.75" customHeight="1" x14ac:dyDescent="0.25">
      <c r="A41" s="65">
        <v>138</v>
      </c>
      <c r="B41" s="65">
        <v>0.5</v>
      </c>
      <c r="C41" s="65" t="s">
        <v>140</v>
      </c>
      <c r="D41" s="71" t="s">
        <v>138</v>
      </c>
      <c r="E41" s="86"/>
      <c r="F41" s="104"/>
      <c r="G41" s="1"/>
      <c r="H41" s="44"/>
      <c r="I41" s="1"/>
      <c r="J41" s="1"/>
      <c r="K41" s="1"/>
      <c r="L41" s="1"/>
      <c r="M41" s="1"/>
      <c r="N41" s="1"/>
      <c r="O41" s="1"/>
      <c r="P41" s="1"/>
      <c r="Q41" s="1"/>
      <c r="R41" s="1"/>
      <c r="S41" s="1"/>
      <c r="T41" s="1"/>
      <c r="U41" s="1"/>
      <c r="V41" s="1"/>
      <c r="W41" s="1"/>
      <c r="X41" s="1"/>
      <c r="Y41" s="1"/>
      <c r="Z41" s="1"/>
    </row>
    <row r="42" spans="1:26" ht="12.75" customHeight="1" x14ac:dyDescent="0.25">
      <c r="A42" s="65">
        <v>140</v>
      </c>
      <c r="B42" s="65">
        <v>0.25</v>
      </c>
      <c r="C42" s="65" t="s">
        <v>140</v>
      </c>
      <c r="D42" s="71" t="s">
        <v>138</v>
      </c>
      <c r="E42" s="86"/>
      <c r="F42" s="104"/>
      <c r="G42" s="1"/>
      <c r="H42" s="44"/>
      <c r="I42" s="1"/>
      <c r="J42" s="1"/>
      <c r="K42" s="1"/>
      <c r="L42" s="1"/>
      <c r="M42" s="1"/>
      <c r="N42" s="1"/>
      <c r="O42" s="1"/>
      <c r="P42" s="1"/>
      <c r="Q42" s="1"/>
      <c r="R42" s="1"/>
      <c r="S42" s="1"/>
      <c r="T42" s="1"/>
      <c r="U42" s="1"/>
      <c r="V42" s="1"/>
      <c r="W42" s="1"/>
      <c r="X42" s="1"/>
      <c r="Y42" s="1"/>
      <c r="Z42" s="1"/>
    </row>
    <row r="43" spans="1:26" ht="12.75" customHeight="1" x14ac:dyDescent="0.25">
      <c r="A43" s="65">
        <v>143</v>
      </c>
      <c r="B43" s="65">
        <v>0.5</v>
      </c>
      <c r="C43" s="65" t="s">
        <v>140</v>
      </c>
      <c r="D43" s="71" t="s">
        <v>138</v>
      </c>
      <c r="E43" s="86"/>
      <c r="F43" s="104"/>
      <c r="G43" s="1"/>
      <c r="H43" s="44"/>
      <c r="I43" s="1"/>
      <c r="J43" s="1"/>
      <c r="K43" s="1"/>
      <c r="L43" s="1"/>
      <c r="M43" s="1"/>
      <c r="N43" s="1"/>
      <c r="O43" s="1"/>
      <c r="P43" s="1"/>
      <c r="Q43" s="1"/>
      <c r="R43" s="1"/>
      <c r="S43" s="1"/>
      <c r="T43" s="1"/>
      <c r="U43" s="1"/>
      <c r="V43" s="1"/>
      <c r="W43" s="1"/>
      <c r="X43" s="1"/>
      <c r="Y43" s="1"/>
      <c r="Z43" s="1"/>
    </row>
    <row r="44" spans="1:26" ht="12.75" customHeight="1" x14ac:dyDescent="0.25">
      <c r="A44" s="65">
        <v>144</v>
      </c>
      <c r="B44" s="65">
        <v>2</v>
      </c>
      <c r="C44" s="65" t="s">
        <v>140</v>
      </c>
      <c r="D44" s="71" t="s">
        <v>138</v>
      </c>
      <c r="E44" s="86"/>
      <c r="F44" s="104"/>
      <c r="G44" s="1"/>
      <c r="H44" s="44"/>
      <c r="I44" s="1"/>
      <c r="J44" s="1"/>
      <c r="K44" s="1"/>
      <c r="L44" s="1"/>
      <c r="M44" s="1"/>
      <c r="N44" s="1"/>
      <c r="O44" s="1"/>
      <c r="P44" s="1"/>
      <c r="Q44" s="1"/>
      <c r="R44" s="1"/>
      <c r="S44" s="1"/>
      <c r="T44" s="1"/>
      <c r="U44" s="1"/>
      <c r="V44" s="1"/>
      <c r="W44" s="1"/>
      <c r="X44" s="1"/>
      <c r="Y44" s="1"/>
      <c r="Z44" s="1"/>
    </row>
    <row r="45" spans="1:26" ht="12.75" customHeight="1" x14ac:dyDescent="0.25">
      <c r="A45" s="65">
        <v>145</v>
      </c>
      <c r="B45" s="65">
        <v>2</v>
      </c>
      <c r="C45" s="65" t="s">
        <v>140</v>
      </c>
      <c r="D45" s="71" t="s">
        <v>138</v>
      </c>
      <c r="E45" s="86"/>
      <c r="F45" s="104"/>
      <c r="G45" s="1"/>
      <c r="H45" s="44"/>
      <c r="I45" s="1"/>
      <c r="J45" s="1"/>
      <c r="K45" s="1"/>
      <c r="L45" s="1"/>
      <c r="M45" s="1"/>
      <c r="N45" s="1"/>
      <c r="O45" s="1"/>
      <c r="P45" s="1"/>
      <c r="Q45" s="1"/>
      <c r="R45" s="1"/>
      <c r="S45" s="1"/>
      <c r="T45" s="1"/>
      <c r="U45" s="1"/>
      <c r="V45" s="1"/>
      <c r="W45" s="1"/>
      <c r="X45" s="1"/>
      <c r="Y45" s="1"/>
      <c r="Z45" s="1"/>
    </row>
    <row r="46" spans="1:26" ht="12.75" customHeight="1" x14ac:dyDescent="0.25">
      <c r="A46" s="65">
        <v>147</v>
      </c>
      <c r="B46" s="65">
        <v>2</v>
      </c>
      <c r="C46" s="65" t="s">
        <v>140</v>
      </c>
      <c r="D46" s="71" t="s">
        <v>138</v>
      </c>
      <c r="E46" s="86"/>
      <c r="F46" s="104"/>
      <c r="G46" s="1"/>
      <c r="H46" s="44"/>
      <c r="I46" s="1"/>
      <c r="J46" s="1"/>
      <c r="K46" s="1"/>
      <c r="L46" s="1"/>
      <c r="M46" s="1"/>
      <c r="N46" s="1"/>
      <c r="O46" s="1"/>
      <c r="P46" s="1"/>
      <c r="Q46" s="1"/>
      <c r="R46" s="1"/>
      <c r="S46" s="1"/>
      <c r="T46" s="1"/>
      <c r="U46" s="1"/>
      <c r="V46" s="1"/>
      <c r="W46" s="1"/>
      <c r="X46" s="1"/>
      <c r="Y46" s="1"/>
      <c r="Z46" s="1"/>
    </row>
    <row r="47" spans="1:26" ht="12.75" customHeight="1" x14ac:dyDescent="0.25">
      <c r="A47" s="65">
        <v>148</v>
      </c>
      <c r="B47" s="65">
        <v>3</v>
      </c>
      <c r="C47" s="65" t="s">
        <v>140</v>
      </c>
      <c r="D47" s="71" t="s">
        <v>138</v>
      </c>
      <c r="E47" s="86"/>
      <c r="F47" s="104"/>
      <c r="G47" s="1"/>
      <c r="H47" s="44"/>
      <c r="I47" s="1"/>
      <c r="J47" s="1"/>
      <c r="K47" s="1"/>
      <c r="L47" s="1"/>
      <c r="M47" s="1"/>
      <c r="N47" s="1"/>
      <c r="O47" s="1"/>
      <c r="P47" s="1"/>
      <c r="Q47" s="1"/>
      <c r="R47" s="1"/>
      <c r="S47" s="1"/>
      <c r="T47" s="1"/>
      <c r="U47" s="1"/>
      <c r="V47" s="1"/>
      <c r="W47" s="1"/>
      <c r="X47" s="1"/>
      <c r="Y47" s="1"/>
      <c r="Z47" s="1"/>
    </row>
    <row r="48" spans="1:26" ht="12.75" customHeight="1" x14ac:dyDescent="0.25">
      <c r="A48" s="65">
        <v>149</v>
      </c>
      <c r="B48" s="65">
        <v>0</v>
      </c>
      <c r="C48" s="65" t="s">
        <v>140</v>
      </c>
      <c r="D48" s="71" t="s">
        <v>138</v>
      </c>
      <c r="E48" s="86"/>
      <c r="F48" s="104"/>
      <c r="G48" s="1"/>
      <c r="H48" s="44"/>
      <c r="I48" s="1"/>
      <c r="J48" s="1"/>
      <c r="K48" s="1"/>
      <c r="L48" s="1"/>
      <c r="M48" s="1"/>
      <c r="N48" s="1"/>
      <c r="O48" s="1"/>
      <c r="P48" s="1"/>
      <c r="Q48" s="1"/>
      <c r="R48" s="1"/>
      <c r="S48" s="1"/>
      <c r="T48" s="1"/>
      <c r="U48" s="1"/>
      <c r="V48" s="1"/>
      <c r="W48" s="1"/>
      <c r="X48" s="1"/>
      <c r="Y48" s="1"/>
      <c r="Z48" s="1"/>
    </row>
    <row r="49" spans="1:26" ht="12.75" customHeight="1" x14ac:dyDescent="0.25">
      <c r="A49" s="65">
        <v>150</v>
      </c>
      <c r="B49" s="65">
        <v>0</v>
      </c>
      <c r="C49" s="65" t="s">
        <v>140</v>
      </c>
      <c r="D49" s="71" t="s">
        <v>138</v>
      </c>
      <c r="E49" s="86"/>
      <c r="F49" s="104"/>
      <c r="G49" s="1"/>
      <c r="H49" s="44"/>
      <c r="I49" s="1"/>
      <c r="J49" s="1"/>
      <c r="K49" s="1"/>
      <c r="L49" s="1"/>
      <c r="M49" s="1"/>
      <c r="N49" s="1"/>
      <c r="O49" s="1"/>
      <c r="P49" s="1"/>
      <c r="Q49" s="1"/>
      <c r="R49" s="1"/>
      <c r="S49" s="1"/>
      <c r="T49" s="1"/>
      <c r="U49" s="1"/>
      <c r="V49" s="1"/>
      <c r="W49" s="1"/>
      <c r="X49" s="1"/>
      <c r="Y49" s="1"/>
      <c r="Z49" s="1"/>
    </row>
    <row r="50" spans="1:26" ht="12.75" customHeight="1" x14ac:dyDescent="0.25">
      <c r="A50" s="65">
        <v>151</v>
      </c>
      <c r="B50" s="65">
        <v>0.5</v>
      </c>
      <c r="C50" s="65" t="s">
        <v>140</v>
      </c>
      <c r="D50" s="71" t="s">
        <v>138</v>
      </c>
      <c r="E50" s="86"/>
      <c r="F50" s="104"/>
      <c r="G50" s="1"/>
      <c r="H50" s="44"/>
      <c r="I50" s="1"/>
      <c r="J50" s="1"/>
      <c r="K50" s="1"/>
      <c r="L50" s="1"/>
      <c r="M50" s="1"/>
      <c r="N50" s="1"/>
      <c r="O50" s="1"/>
      <c r="P50" s="1"/>
      <c r="Q50" s="1"/>
      <c r="R50" s="1"/>
      <c r="S50" s="1"/>
      <c r="T50" s="1"/>
      <c r="U50" s="1"/>
      <c r="V50" s="1"/>
      <c r="W50" s="1"/>
      <c r="X50" s="1"/>
      <c r="Y50" s="1"/>
      <c r="Z50" s="1"/>
    </row>
    <row r="51" spans="1:26" ht="12.75" customHeight="1" x14ac:dyDescent="0.25">
      <c r="A51" s="65">
        <v>152</v>
      </c>
      <c r="B51" s="65">
        <v>3</v>
      </c>
      <c r="C51" s="65" t="s">
        <v>140</v>
      </c>
      <c r="D51" s="71" t="s">
        <v>138</v>
      </c>
      <c r="E51" s="86"/>
      <c r="F51" s="104"/>
      <c r="G51" s="1"/>
      <c r="H51" s="44"/>
      <c r="I51" s="1"/>
      <c r="J51" s="1"/>
      <c r="K51" s="1"/>
      <c r="L51" s="1"/>
      <c r="M51" s="1"/>
      <c r="N51" s="1"/>
      <c r="O51" s="1"/>
      <c r="P51" s="1"/>
      <c r="Q51" s="1"/>
      <c r="R51" s="1"/>
      <c r="S51" s="1"/>
      <c r="T51" s="1"/>
      <c r="U51" s="1"/>
      <c r="V51" s="1"/>
      <c r="W51" s="1"/>
      <c r="X51" s="1"/>
      <c r="Y51" s="1"/>
      <c r="Z51" s="1"/>
    </row>
    <row r="52" spans="1:26" ht="12.75" customHeight="1" x14ac:dyDescent="0.25">
      <c r="A52" s="65">
        <v>153</v>
      </c>
      <c r="B52" s="65">
        <v>1</v>
      </c>
      <c r="C52" s="65" t="s">
        <v>140</v>
      </c>
      <c r="D52" s="71" t="s">
        <v>138</v>
      </c>
      <c r="E52" s="86"/>
      <c r="F52" s="104"/>
      <c r="G52" s="1"/>
      <c r="H52" s="44"/>
      <c r="I52" s="1"/>
      <c r="J52" s="1"/>
      <c r="K52" s="1"/>
      <c r="L52" s="1"/>
      <c r="M52" s="1"/>
      <c r="N52" s="1"/>
      <c r="O52" s="1"/>
      <c r="P52" s="1"/>
      <c r="Q52" s="1"/>
      <c r="R52" s="1"/>
      <c r="S52" s="1"/>
      <c r="T52" s="1"/>
      <c r="U52" s="1"/>
      <c r="V52" s="1"/>
      <c r="W52" s="1"/>
      <c r="X52" s="1"/>
      <c r="Y52" s="1"/>
      <c r="Z52" s="1"/>
    </row>
    <row r="53" spans="1:26" ht="12.75" customHeight="1" x14ac:dyDescent="0.25">
      <c r="A53" s="65" t="s">
        <v>146</v>
      </c>
      <c r="B53" s="65">
        <v>5</v>
      </c>
      <c r="C53" s="65" t="s">
        <v>141</v>
      </c>
      <c r="D53" s="71" t="s">
        <v>138</v>
      </c>
      <c r="E53" s="86"/>
      <c r="F53" s="104"/>
      <c r="G53" s="1"/>
      <c r="H53" s="44"/>
      <c r="I53" s="1"/>
      <c r="J53" s="1"/>
      <c r="K53" s="1"/>
      <c r="L53" s="1"/>
      <c r="M53" s="1"/>
      <c r="N53" s="1"/>
      <c r="O53" s="1"/>
      <c r="P53" s="1"/>
      <c r="Q53" s="1"/>
      <c r="R53" s="1"/>
      <c r="S53" s="1"/>
      <c r="T53" s="1"/>
      <c r="U53" s="1"/>
      <c r="V53" s="1"/>
      <c r="W53" s="1"/>
      <c r="X53" s="1"/>
      <c r="Y53" s="1"/>
      <c r="Z53" s="1"/>
    </row>
    <row r="54" spans="1:26" ht="12.75" customHeight="1" x14ac:dyDescent="0.25">
      <c r="A54" s="65" t="s">
        <v>147</v>
      </c>
      <c r="B54" s="65">
        <v>0.5</v>
      </c>
      <c r="C54" s="65" t="s">
        <v>141</v>
      </c>
      <c r="D54" s="71" t="s">
        <v>138</v>
      </c>
      <c r="E54" s="86"/>
      <c r="F54" s="104"/>
      <c r="G54" s="1"/>
      <c r="H54" s="44"/>
      <c r="I54" s="1"/>
      <c r="J54" s="1"/>
      <c r="K54" s="1"/>
      <c r="L54" s="1"/>
      <c r="M54" s="1"/>
      <c r="N54" s="1"/>
      <c r="O54" s="1"/>
      <c r="P54" s="1"/>
      <c r="Q54" s="1"/>
      <c r="R54" s="1"/>
      <c r="S54" s="1"/>
      <c r="T54" s="1"/>
      <c r="U54" s="1"/>
      <c r="V54" s="1"/>
      <c r="W54" s="1"/>
      <c r="X54" s="1"/>
      <c r="Y54" s="1"/>
      <c r="Z54" s="1"/>
    </row>
    <row r="55" spans="1:26" ht="12.75" customHeight="1" x14ac:dyDescent="0.25">
      <c r="A55" s="65" t="s">
        <v>148</v>
      </c>
      <c r="B55" s="65">
        <v>5</v>
      </c>
      <c r="C55" s="65" t="s">
        <v>141</v>
      </c>
      <c r="D55" s="71" t="s">
        <v>138</v>
      </c>
      <c r="E55" s="86"/>
      <c r="F55" s="104"/>
      <c r="G55" s="1"/>
      <c r="H55" s="44"/>
      <c r="I55" s="1"/>
      <c r="J55" s="1"/>
      <c r="K55" s="1"/>
      <c r="L55" s="1"/>
      <c r="M55" s="1"/>
      <c r="N55" s="1"/>
      <c r="O55" s="1"/>
      <c r="P55" s="1"/>
      <c r="Q55" s="1"/>
      <c r="R55" s="1"/>
      <c r="S55" s="1"/>
      <c r="T55" s="1"/>
      <c r="U55" s="1"/>
      <c r="V55" s="1"/>
      <c r="W55" s="1"/>
      <c r="X55" s="1"/>
      <c r="Y55" s="1"/>
      <c r="Z55" s="1"/>
    </row>
    <row r="56" spans="1:26" ht="12.75" customHeight="1" x14ac:dyDescent="0.25">
      <c r="A56" s="65">
        <v>154</v>
      </c>
      <c r="B56" s="65">
        <v>0</v>
      </c>
      <c r="C56" s="65" t="s">
        <v>140</v>
      </c>
      <c r="D56" s="71" t="s">
        <v>138</v>
      </c>
      <c r="E56" s="86"/>
      <c r="F56" s="104"/>
      <c r="G56" s="1"/>
      <c r="H56" s="44"/>
      <c r="I56" s="1"/>
      <c r="J56" s="1"/>
      <c r="K56" s="1"/>
      <c r="L56" s="1"/>
      <c r="M56" s="1"/>
      <c r="N56" s="1"/>
      <c r="O56" s="1"/>
      <c r="P56" s="1"/>
      <c r="Q56" s="1"/>
      <c r="R56" s="1"/>
      <c r="S56" s="1"/>
      <c r="T56" s="1"/>
      <c r="U56" s="1"/>
      <c r="V56" s="1"/>
      <c r="W56" s="1"/>
      <c r="X56" s="1"/>
      <c r="Y56" s="1"/>
      <c r="Z56" s="1"/>
    </row>
    <row r="57" spans="1:26" ht="12.75" customHeight="1" x14ac:dyDescent="0.25">
      <c r="A57" s="65">
        <v>155</v>
      </c>
      <c r="B57" s="65">
        <v>0</v>
      </c>
      <c r="C57" s="65" t="s">
        <v>140</v>
      </c>
      <c r="D57" s="71" t="s">
        <v>138</v>
      </c>
      <c r="E57" s="86"/>
      <c r="F57" s="104"/>
      <c r="G57" s="1"/>
      <c r="H57" s="44"/>
      <c r="I57" s="1"/>
      <c r="J57" s="1"/>
      <c r="K57" s="1"/>
      <c r="L57" s="1"/>
      <c r="M57" s="1"/>
      <c r="N57" s="1"/>
      <c r="O57" s="1"/>
      <c r="P57" s="1"/>
      <c r="Q57" s="1"/>
      <c r="R57" s="1"/>
      <c r="S57" s="1"/>
      <c r="T57" s="1"/>
      <c r="U57" s="1"/>
      <c r="V57" s="1"/>
      <c r="W57" s="1"/>
      <c r="X57" s="1"/>
      <c r="Y57" s="1"/>
      <c r="Z57" s="1"/>
    </row>
    <row r="58" spans="1:26" ht="12.75" customHeight="1" x14ac:dyDescent="0.25">
      <c r="A58" s="65">
        <v>156</v>
      </c>
      <c r="B58" s="65">
        <v>0</v>
      </c>
      <c r="C58" s="65" t="s">
        <v>140</v>
      </c>
      <c r="D58" s="71" t="s">
        <v>138</v>
      </c>
      <c r="E58" s="86"/>
      <c r="F58" s="104"/>
      <c r="G58" s="1"/>
      <c r="H58" s="44"/>
      <c r="I58" s="1"/>
      <c r="J58" s="1"/>
      <c r="K58" s="1"/>
      <c r="L58" s="1"/>
      <c r="M58" s="1"/>
      <c r="N58" s="1"/>
      <c r="O58" s="1"/>
      <c r="P58" s="1"/>
      <c r="Q58" s="1"/>
      <c r="R58" s="1"/>
      <c r="S58" s="1"/>
      <c r="T58" s="1"/>
      <c r="U58" s="1"/>
      <c r="V58" s="1"/>
      <c r="W58" s="1"/>
      <c r="X58" s="1"/>
      <c r="Y58" s="1"/>
      <c r="Z58" s="1"/>
    </row>
    <row r="59" spans="1:26" ht="12.75" customHeight="1" x14ac:dyDescent="0.25">
      <c r="A59" s="65">
        <v>157</v>
      </c>
      <c r="B59" s="65">
        <v>0.5</v>
      </c>
      <c r="C59" s="65" t="s">
        <v>140</v>
      </c>
      <c r="D59" s="71" t="s">
        <v>138</v>
      </c>
      <c r="E59" s="86"/>
      <c r="F59" s="104"/>
      <c r="G59" s="1"/>
      <c r="H59" s="44"/>
      <c r="I59" s="1"/>
      <c r="J59" s="1"/>
      <c r="K59" s="1"/>
      <c r="L59" s="1"/>
      <c r="M59" s="1"/>
      <c r="N59" s="1"/>
      <c r="O59" s="1"/>
      <c r="P59" s="1"/>
      <c r="Q59" s="1"/>
      <c r="R59" s="1"/>
      <c r="S59" s="1"/>
      <c r="T59" s="1"/>
      <c r="U59" s="1"/>
      <c r="V59" s="1"/>
      <c r="W59" s="1"/>
      <c r="X59" s="1"/>
      <c r="Y59" s="1"/>
      <c r="Z59" s="1"/>
    </row>
    <row r="60" spans="1:26" ht="12.75" customHeight="1" x14ac:dyDescent="0.25">
      <c r="A60" s="65">
        <v>158</v>
      </c>
      <c r="B60" s="65">
        <v>2</v>
      </c>
      <c r="C60" s="65" t="s">
        <v>140</v>
      </c>
      <c r="D60" s="71" t="s">
        <v>138</v>
      </c>
      <c r="E60" s="86"/>
      <c r="F60" s="104"/>
      <c r="G60" s="1"/>
      <c r="H60" s="44"/>
      <c r="I60" s="1"/>
      <c r="J60" s="1"/>
      <c r="K60" s="1"/>
      <c r="L60" s="1"/>
      <c r="M60" s="1"/>
      <c r="N60" s="1"/>
      <c r="O60" s="1"/>
      <c r="P60" s="1"/>
      <c r="Q60" s="1"/>
      <c r="R60" s="1"/>
      <c r="S60" s="1"/>
      <c r="T60" s="1"/>
      <c r="U60" s="1"/>
      <c r="V60" s="1"/>
      <c r="W60" s="1"/>
      <c r="X60" s="1"/>
      <c r="Y60" s="1"/>
      <c r="Z60" s="1"/>
    </row>
    <row r="61" spans="1:26" ht="12.75" customHeight="1" x14ac:dyDescent="0.25">
      <c r="A61" s="65">
        <v>160</v>
      </c>
      <c r="B61" s="65">
        <v>8.3330000000000001E-2</v>
      </c>
      <c r="C61" s="65" t="s">
        <v>140</v>
      </c>
      <c r="D61" s="71" t="s">
        <v>138</v>
      </c>
      <c r="E61" s="86"/>
      <c r="F61" s="104"/>
      <c r="G61" s="1"/>
      <c r="H61" s="44"/>
      <c r="I61" s="1"/>
      <c r="J61" s="1"/>
      <c r="K61" s="1"/>
      <c r="L61" s="1"/>
      <c r="M61" s="1"/>
      <c r="N61" s="1"/>
      <c r="O61" s="1"/>
      <c r="P61" s="1"/>
      <c r="Q61" s="1"/>
      <c r="R61" s="1"/>
      <c r="S61" s="1"/>
      <c r="T61" s="1"/>
      <c r="U61" s="1"/>
      <c r="V61" s="1"/>
      <c r="W61" s="1"/>
      <c r="X61" s="1"/>
      <c r="Y61" s="1"/>
      <c r="Z61" s="1"/>
    </row>
    <row r="62" spans="1:26" ht="12.75" customHeight="1" x14ac:dyDescent="0.25">
      <c r="A62" s="65">
        <v>166</v>
      </c>
      <c r="B62" s="65">
        <v>1</v>
      </c>
      <c r="C62" s="65" t="s">
        <v>140</v>
      </c>
      <c r="D62" s="71" t="s">
        <v>138</v>
      </c>
      <c r="E62" s="86"/>
      <c r="F62" s="104"/>
      <c r="G62" s="1"/>
      <c r="H62" s="44"/>
      <c r="I62" s="1"/>
      <c r="J62" s="1"/>
      <c r="K62" s="1"/>
      <c r="L62" s="1"/>
      <c r="M62" s="1"/>
      <c r="N62" s="1"/>
      <c r="O62" s="1"/>
      <c r="P62" s="1"/>
      <c r="Q62" s="1"/>
      <c r="R62" s="1"/>
      <c r="S62" s="1"/>
      <c r="T62" s="1"/>
      <c r="U62" s="1"/>
      <c r="V62" s="1"/>
      <c r="W62" s="1"/>
      <c r="X62" s="1"/>
      <c r="Y62" s="1"/>
      <c r="Z62" s="1"/>
    </row>
    <row r="63" spans="1:26" ht="12.75" customHeight="1" x14ac:dyDescent="0.25">
      <c r="A63" s="65" t="s">
        <v>149</v>
      </c>
      <c r="B63" s="65">
        <v>2</v>
      </c>
      <c r="C63" s="65" t="s">
        <v>140</v>
      </c>
      <c r="D63" s="71" t="s">
        <v>138</v>
      </c>
      <c r="E63" s="86"/>
      <c r="F63" s="104"/>
      <c r="G63" s="1"/>
      <c r="H63" s="44"/>
      <c r="I63" s="1"/>
      <c r="J63" s="1"/>
      <c r="K63" s="1"/>
      <c r="L63" s="1"/>
      <c r="M63" s="1"/>
      <c r="N63" s="1"/>
      <c r="O63" s="1"/>
      <c r="P63" s="1"/>
      <c r="Q63" s="1"/>
      <c r="R63" s="1"/>
      <c r="S63" s="1"/>
      <c r="T63" s="1"/>
      <c r="U63" s="1"/>
      <c r="V63" s="1"/>
      <c r="W63" s="1"/>
      <c r="X63" s="1"/>
      <c r="Y63" s="1"/>
      <c r="Z63" s="1"/>
    </row>
    <row r="64" spans="1:26" ht="12.75" customHeight="1" x14ac:dyDescent="0.25">
      <c r="A64" s="65" t="s">
        <v>150</v>
      </c>
      <c r="B64" s="65">
        <v>1</v>
      </c>
      <c r="C64" s="65" t="s">
        <v>140</v>
      </c>
      <c r="D64" s="71" t="s">
        <v>138</v>
      </c>
      <c r="E64" s="86"/>
      <c r="F64" s="104"/>
      <c r="G64" s="1"/>
      <c r="H64" s="44"/>
      <c r="I64" s="1"/>
      <c r="J64" s="1"/>
      <c r="K64" s="1"/>
      <c r="L64" s="1"/>
      <c r="M64" s="1"/>
      <c r="N64" s="1"/>
      <c r="O64" s="1"/>
      <c r="P64" s="1"/>
      <c r="Q64" s="1"/>
      <c r="R64" s="1"/>
      <c r="S64" s="1"/>
      <c r="T64" s="1"/>
      <c r="U64" s="1"/>
      <c r="V64" s="1"/>
      <c r="W64" s="1"/>
      <c r="X64" s="1"/>
      <c r="Y64" s="1"/>
      <c r="Z64" s="1"/>
    </row>
    <row r="65" spans="1:26" ht="12.75" customHeight="1" x14ac:dyDescent="0.25">
      <c r="A65" s="65">
        <v>167</v>
      </c>
      <c r="B65" s="65">
        <v>3</v>
      </c>
      <c r="C65" s="65" t="s">
        <v>140</v>
      </c>
      <c r="D65" s="71" t="s">
        <v>138</v>
      </c>
      <c r="E65" s="86"/>
      <c r="F65" s="104"/>
      <c r="G65" s="1"/>
      <c r="H65" s="44"/>
      <c r="I65" s="1"/>
      <c r="J65" s="1"/>
      <c r="K65" s="1"/>
      <c r="L65" s="1"/>
      <c r="M65" s="1"/>
      <c r="N65" s="1"/>
      <c r="O65" s="1"/>
      <c r="P65" s="1"/>
      <c r="Q65" s="1"/>
      <c r="R65" s="1"/>
      <c r="S65" s="1"/>
      <c r="T65" s="1"/>
      <c r="U65" s="1"/>
      <c r="V65" s="1"/>
      <c r="W65" s="1"/>
      <c r="X65" s="1"/>
      <c r="Y65" s="1"/>
      <c r="Z65" s="1"/>
    </row>
    <row r="66" spans="1:26" ht="12.75" customHeight="1" x14ac:dyDescent="0.25">
      <c r="A66" s="65">
        <v>168</v>
      </c>
      <c r="B66" s="65">
        <v>1</v>
      </c>
      <c r="C66" s="65" t="s">
        <v>140</v>
      </c>
      <c r="D66" s="71" t="s">
        <v>138</v>
      </c>
      <c r="E66" s="86"/>
      <c r="F66" s="104"/>
      <c r="G66" s="1"/>
      <c r="H66" s="44"/>
      <c r="I66" s="1"/>
      <c r="J66" s="1"/>
      <c r="K66" s="1"/>
      <c r="L66" s="1"/>
      <c r="M66" s="1"/>
      <c r="N66" s="1"/>
      <c r="O66" s="1"/>
      <c r="P66" s="1"/>
      <c r="Q66" s="1"/>
      <c r="R66" s="1"/>
      <c r="S66" s="1"/>
      <c r="T66" s="1"/>
      <c r="U66" s="1"/>
      <c r="V66" s="1"/>
      <c r="W66" s="1"/>
      <c r="X66" s="1"/>
      <c r="Y66" s="1"/>
      <c r="Z66" s="1"/>
    </row>
    <row r="67" spans="1:26" ht="12.75" customHeight="1" x14ac:dyDescent="0.25">
      <c r="A67" s="65">
        <v>169</v>
      </c>
      <c r="B67" s="65">
        <v>2</v>
      </c>
      <c r="C67" s="65" t="s">
        <v>140</v>
      </c>
      <c r="D67" s="71" t="s">
        <v>138</v>
      </c>
      <c r="E67" s="86"/>
      <c r="F67" s="104"/>
      <c r="G67" s="1"/>
      <c r="H67" s="44"/>
      <c r="I67" s="1"/>
      <c r="J67" s="1"/>
      <c r="K67" s="1"/>
      <c r="L67" s="1"/>
      <c r="M67" s="1"/>
      <c r="N67" s="1"/>
      <c r="O67" s="1"/>
      <c r="P67" s="1"/>
      <c r="Q67" s="1"/>
      <c r="R67" s="1"/>
      <c r="S67" s="1"/>
      <c r="T67" s="1"/>
      <c r="U67" s="1"/>
      <c r="V67" s="1"/>
      <c r="W67" s="1"/>
      <c r="X67" s="1"/>
      <c r="Y67" s="1"/>
      <c r="Z67" s="1"/>
    </row>
    <row r="68" spans="1:26" ht="12.75" customHeight="1" x14ac:dyDescent="0.25">
      <c r="A68" s="65">
        <v>170</v>
      </c>
      <c r="B68" s="65">
        <v>2</v>
      </c>
      <c r="C68" s="65" t="s">
        <v>141</v>
      </c>
      <c r="D68" s="71" t="s">
        <v>138</v>
      </c>
      <c r="E68" s="86"/>
      <c r="F68" s="104"/>
      <c r="G68" s="1"/>
      <c r="H68" s="44"/>
      <c r="I68" s="1"/>
      <c r="J68" s="1"/>
      <c r="K68" s="1"/>
      <c r="L68" s="1"/>
      <c r="M68" s="1"/>
      <c r="N68" s="1"/>
      <c r="O68" s="1"/>
      <c r="P68" s="1"/>
      <c r="Q68" s="1"/>
      <c r="R68" s="1"/>
      <c r="S68" s="1"/>
      <c r="T68" s="1"/>
      <c r="U68" s="1"/>
      <c r="V68" s="1"/>
      <c r="W68" s="1"/>
      <c r="X68" s="1"/>
      <c r="Y68" s="1"/>
      <c r="Z68" s="1"/>
    </row>
    <row r="69" spans="1:26" ht="12.75" customHeight="1" x14ac:dyDescent="0.25">
      <c r="A69" s="65">
        <v>171</v>
      </c>
      <c r="B69" s="65">
        <v>0.25</v>
      </c>
      <c r="C69" s="65" t="s">
        <v>140</v>
      </c>
      <c r="D69" s="71" t="s">
        <v>138</v>
      </c>
      <c r="E69" s="86"/>
      <c r="F69" s="104"/>
      <c r="G69" s="1"/>
      <c r="H69" s="44"/>
      <c r="I69" s="1"/>
      <c r="J69" s="1"/>
      <c r="K69" s="1"/>
      <c r="L69" s="1"/>
      <c r="M69" s="1"/>
      <c r="N69" s="1"/>
      <c r="O69" s="1"/>
      <c r="P69" s="1"/>
      <c r="Q69" s="1"/>
      <c r="R69" s="1"/>
      <c r="S69" s="1"/>
      <c r="T69" s="1"/>
      <c r="U69" s="1"/>
      <c r="V69" s="1"/>
      <c r="W69" s="1"/>
      <c r="X69" s="1"/>
      <c r="Y69" s="1"/>
      <c r="Z69" s="1"/>
    </row>
    <row r="70" spans="1:26" ht="12.75" customHeight="1" x14ac:dyDescent="0.25">
      <c r="A70" s="65" t="s">
        <v>151</v>
      </c>
      <c r="B70" s="65">
        <v>1</v>
      </c>
      <c r="C70" s="65" t="s">
        <v>140</v>
      </c>
      <c r="D70" s="71" t="s">
        <v>138</v>
      </c>
      <c r="E70" s="86"/>
      <c r="F70" s="104"/>
      <c r="G70" s="1"/>
      <c r="H70" s="44"/>
      <c r="I70" s="1"/>
      <c r="J70" s="1"/>
      <c r="K70" s="1"/>
      <c r="L70" s="1"/>
      <c r="M70" s="1"/>
      <c r="N70" s="1"/>
      <c r="O70" s="1"/>
      <c r="P70" s="1"/>
      <c r="Q70" s="1"/>
      <c r="R70" s="1"/>
      <c r="S70" s="1"/>
      <c r="T70" s="1"/>
      <c r="U70" s="1"/>
      <c r="V70" s="1"/>
      <c r="W70" s="1"/>
      <c r="X70" s="1"/>
      <c r="Y70" s="1"/>
      <c r="Z70" s="1"/>
    </row>
    <row r="71" spans="1:26" ht="12.75" customHeight="1" x14ac:dyDescent="0.25">
      <c r="A71" s="65" t="s">
        <v>152</v>
      </c>
      <c r="B71" s="65">
        <v>1</v>
      </c>
      <c r="C71" s="65" t="s">
        <v>140</v>
      </c>
      <c r="D71" s="71" t="s">
        <v>138</v>
      </c>
      <c r="E71" s="86"/>
      <c r="F71" s="104"/>
      <c r="G71" s="1"/>
      <c r="H71" s="44"/>
      <c r="I71" s="1"/>
      <c r="J71" s="1"/>
      <c r="K71" s="1"/>
      <c r="L71" s="1"/>
      <c r="M71" s="1"/>
      <c r="N71" s="1"/>
      <c r="O71" s="1"/>
      <c r="P71" s="1"/>
      <c r="Q71" s="1"/>
      <c r="R71" s="1"/>
      <c r="S71" s="1"/>
      <c r="T71" s="1"/>
      <c r="U71" s="1"/>
      <c r="V71" s="1"/>
      <c r="W71" s="1"/>
      <c r="X71" s="1"/>
      <c r="Y71" s="1"/>
      <c r="Z71" s="1"/>
    </row>
    <row r="72" spans="1:26" ht="12.75" customHeight="1" x14ac:dyDescent="0.25">
      <c r="A72" s="65" t="s">
        <v>153</v>
      </c>
      <c r="B72" s="65">
        <v>0</v>
      </c>
      <c r="C72" s="65" t="s">
        <v>140</v>
      </c>
      <c r="D72" s="71" t="s">
        <v>138</v>
      </c>
      <c r="E72" s="86"/>
      <c r="F72" s="104"/>
      <c r="G72" s="1"/>
      <c r="H72" s="44"/>
      <c r="I72" s="1"/>
      <c r="J72" s="1"/>
      <c r="K72" s="1"/>
      <c r="L72" s="1"/>
      <c r="M72" s="1"/>
      <c r="N72" s="1"/>
      <c r="O72" s="1"/>
      <c r="P72" s="1"/>
      <c r="Q72" s="1"/>
      <c r="R72" s="1"/>
      <c r="S72" s="1"/>
      <c r="T72" s="1"/>
      <c r="U72" s="1"/>
      <c r="V72" s="1"/>
      <c r="W72" s="1"/>
      <c r="X72" s="1"/>
      <c r="Y72" s="1"/>
      <c r="Z72" s="1"/>
    </row>
    <row r="73" spans="1:26" ht="12.75" customHeight="1" x14ac:dyDescent="0.25">
      <c r="A73" s="65" t="s">
        <v>154</v>
      </c>
      <c r="B73" s="65">
        <v>0</v>
      </c>
      <c r="C73" s="65" t="s">
        <v>140</v>
      </c>
      <c r="D73" s="71" t="s">
        <v>138</v>
      </c>
      <c r="E73" s="86"/>
      <c r="F73" s="104"/>
      <c r="G73" s="1"/>
      <c r="H73" s="44"/>
      <c r="I73" s="1"/>
      <c r="J73" s="1"/>
      <c r="K73" s="1"/>
      <c r="L73" s="1"/>
      <c r="M73" s="1"/>
      <c r="N73" s="1"/>
      <c r="O73" s="1"/>
      <c r="P73" s="1"/>
      <c r="Q73" s="1"/>
      <c r="R73" s="1"/>
      <c r="S73" s="1"/>
      <c r="T73" s="1"/>
      <c r="U73" s="1"/>
      <c r="V73" s="1"/>
      <c r="W73" s="1"/>
      <c r="X73" s="1"/>
      <c r="Y73" s="1"/>
      <c r="Z73" s="1"/>
    </row>
    <row r="74" spans="1:26" ht="12.75" customHeight="1" x14ac:dyDescent="0.25">
      <c r="A74" s="65" t="s">
        <v>155</v>
      </c>
      <c r="B74" s="65">
        <v>0</v>
      </c>
      <c r="C74" s="65" t="s">
        <v>140</v>
      </c>
      <c r="D74" s="71" t="s">
        <v>138</v>
      </c>
      <c r="E74" s="86"/>
      <c r="F74" s="104"/>
      <c r="G74" s="1"/>
      <c r="H74" s="44"/>
      <c r="I74" s="1"/>
      <c r="J74" s="1"/>
      <c r="K74" s="1"/>
      <c r="L74" s="1"/>
      <c r="M74" s="1"/>
      <c r="N74" s="1"/>
      <c r="O74" s="1"/>
      <c r="P74" s="1"/>
      <c r="Q74" s="1"/>
      <c r="R74" s="1"/>
      <c r="S74" s="1"/>
      <c r="T74" s="1"/>
      <c r="U74" s="1"/>
      <c r="V74" s="1"/>
      <c r="W74" s="1"/>
      <c r="X74" s="1"/>
      <c r="Y74" s="1"/>
      <c r="Z74" s="1"/>
    </row>
    <row r="75" spans="1:26" ht="12.75" customHeight="1" x14ac:dyDescent="0.25">
      <c r="A75" s="65">
        <v>172</v>
      </c>
      <c r="B75" s="65">
        <v>0.5</v>
      </c>
      <c r="C75" s="65" t="s">
        <v>140</v>
      </c>
      <c r="D75" s="71" t="s">
        <v>138</v>
      </c>
      <c r="E75" s="86"/>
      <c r="F75" s="104"/>
      <c r="G75" s="1"/>
      <c r="H75" s="44"/>
      <c r="I75" s="1"/>
      <c r="J75" s="1"/>
      <c r="K75" s="1"/>
      <c r="L75" s="1"/>
      <c r="M75" s="1"/>
      <c r="N75" s="1"/>
      <c r="O75" s="1"/>
      <c r="P75" s="1"/>
      <c r="Q75" s="1"/>
      <c r="R75" s="1"/>
      <c r="S75" s="1"/>
      <c r="T75" s="1"/>
      <c r="U75" s="1"/>
      <c r="V75" s="1"/>
      <c r="W75" s="1"/>
      <c r="X75" s="1"/>
      <c r="Y75" s="1"/>
      <c r="Z75" s="1"/>
    </row>
    <row r="76" spans="1:26" ht="12.75" customHeight="1" x14ac:dyDescent="0.25">
      <c r="A76" s="65">
        <v>173</v>
      </c>
      <c r="B76" s="65">
        <v>0.5</v>
      </c>
      <c r="C76" s="65" t="s">
        <v>140</v>
      </c>
      <c r="D76" s="71" t="s">
        <v>138</v>
      </c>
      <c r="E76" s="86"/>
      <c r="F76" s="104"/>
      <c r="G76" s="1"/>
      <c r="H76" s="44"/>
      <c r="I76" s="1"/>
      <c r="J76" s="1"/>
      <c r="K76" s="1"/>
      <c r="L76" s="1"/>
      <c r="M76" s="1"/>
      <c r="N76" s="1"/>
      <c r="O76" s="1"/>
      <c r="P76" s="1"/>
      <c r="Q76" s="1"/>
      <c r="R76" s="1"/>
      <c r="S76" s="1"/>
      <c r="T76" s="1"/>
      <c r="U76" s="1"/>
      <c r="V76" s="1"/>
      <c r="W76" s="1"/>
      <c r="X76" s="1"/>
      <c r="Y76" s="1"/>
      <c r="Z76" s="1"/>
    </row>
    <row r="77" spans="1:26" ht="12.75" customHeight="1" x14ac:dyDescent="0.25">
      <c r="A77" s="65">
        <v>174</v>
      </c>
      <c r="B77" s="65">
        <v>0.5</v>
      </c>
      <c r="C77" s="65" t="s">
        <v>140</v>
      </c>
      <c r="D77" s="71" t="s">
        <v>138</v>
      </c>
      <c r="E77" s="86"/>
      <c r="F77" s="104"/>
      <c r="G77" s="1"/>
      <c r="H77" s="44"/>
      <c r="I77" s="1"/>
      <c r="J77" s="1"/>
      <c r="K77" s="1"/>
      <c r="L77" s="1"/>
      <c r="M77" s="1"/>
      <c r="N77" s="1"/>
      <c r="O77" s="1"/>
      <c r="P77" s="1"/>
      <c r="Q77" s="1"/>
      <c r="R77" s="1"/>
      <c r="S77" s="1"/>
      <c r="T77" s="1"/>
      <c r="U77" s="1"/>
      <c r="V77" s="1"/>
      <c r="W77" s="1"/>
      <c r="X77" s="1"/>
      <c r="Y77" s="1"/>
      <c r="Z77" s="1"/>
    </row>
    <row r="78" spans="1:26" ht="12.75" customHeight="1" x14ac:dyDescent="0.25">
      <c r="A78" s="65" t="s">
        <v>156</v>
      </c>
      <c r="B78" s="65">
        <v>7</v>
      </c>
      <c r="C78" s="65" t="s">
        <v>141</v>
      </c>
      <c r="D78" s="71" t="s">
        <v>138</v>
      </c>
      <c r="E78" s="86"/>
      <c r="F78" s="104"/>
      <c r="G78" s="1"/>
      <c r="H78" s="44"/>
      <c r="I78" s="1"/>
      <c r="J78" s="1"/>
      <c r="K78" s="1"/>
      <c r="L78" s="1"/>
      <c r="M78" s="1"/>
      <c r="N78" s="1"/>
      <c r="O78" s="1"/>
      <c r="P78" s="1"/>
      <c r="Q78" s="1"/>
      <c r="R78" s="1"/>
      <c r="S78" s="1"/>
      <c r="T78" s="1"/>
      <c r="U78" s="1"/>
      <c r="V78" s="1"/>
      <c r="W78" s="1"/>
      <c r="X78" s="1"/>
      <c r="Y78" s="1"/>
      <c r="Z78" s="1"/>
    </row>
    <row r="79" spans="1:26" ht="12.75" customHeight="1" x14ac:dyDescent="0.25">
      <c r="A79" s="65">
        <v>175</v>
      </c>
      <c r="B79" s="65">
        <v>0.5</v>
      </c>
      <c r="C79" s="65" t="s">
        <v>140</v>
      </c>
      <c r="D79" s="71" t="s">
        <v>138</v>
      </c>
      <c r="E79" s="86"/>
      <c r="F79" s="104"/>
      <c r="G79" s="1"/>
      <c r="H79" s="44"/>
      <c r="I79" s="1"/>
      <c r="J79" s="1"/>
      <c r="K79" s="1"/>
      <c r="L79" s="1"/>
      <c r="M79" s="1"/>
      <c r="N79" s="1"/>
      <c r="O79" s="1"/>
      <c r="P79" s="1"/>
      <c r="Q79" s="1"/>
      <c r="R79" s="1"/>
      <c r="S79" s="1"/>
      <c r="T79" s="1"/>
      <c r="U79" s="1"/>
      <c r="V79" s="1"/>
      <c r="W79" s="1"/>
      <c r="X79" s="1"/>
      <c r="Y79" s="1"/>
      <c r="Z79" s="1"/>
    </row>
    <row r="80" spans="1:26" ht="12.75" customHeight="1" x14ac:dyDescent="0.25">
      <c r="A80" s="65">
        <v>176</v>
      </c>
      <c r="B80" s="65">
        <v>0.5</v>
      </c>
      <c r="C80" s="65" t="s">
        <v>140</v>
      </c>
      <c r="D80" s="71" t="s">
        <v>138</v>
      </c>
      <c r="E80" s="86"/>
      <c r="F80" s="104"/>
      <c r="G80" s="1"/>
      <c r="H80" s="44"/>
      <c r="I80" s="1"/>
      <c r="J80" s="1"/>
      <c r="K80" s="1"/>
      <c r="L80" s="1"/>
      <c r="M80" s="1"/>
      <c r="N80" s="1"/>
      <c r="O80" s="1"/>
      <c r="P80" s="1"/>
      <c r="Q80" s="1"/>
      <c r="R80" s="1"/>
      <c r="S80" s="1"/>
      <c r="T80" s="1"/>
      <c r="U80" s="1"/>
      <c r="V80" s="1"/>
      <c r="W80" s="1"/>
      <c r="X80" s="1"/>
      <c r="Y80" s="1"/>
      <c r="Z80" s="1"/>
    </row>
    <row r="81" spans="1:26" ht="12.75" customHeight="1" x14ac:dyDescent="0.25">
      <c r="A81" s="65">
        <v>177</v>
      </c>
      <c r="B81" s="65">
        <v>2</v>
      </c>
      <c r="C81" s="65" t="s">
        <v>140</v>
      </c>
      <c r="D81" s="71" t="s">
        <v>138</v>
      </c>
      <c r="E81" s="86"/>
      <c r="F81" s="104"/>
      <c r="G81" s="1"/>
      <c r="H81" s="44"/>
      <c r="I81" s="1"/>
      <c r="J81" s="1"/>
      <c r="K81" s="1"/>
      <c r="L81" s="1"/>
      <c r="M81" s="1"/>
      <c r="N81" s="1"/>
      <c r="O81" s="1"/>
      <c r="P81" s="1"/>
      <c r="Q81" s="1"/>
      <c r="R81" s="1"/>
      <c r="S81" s="1"/>
      <c r="T81" s="1"/>
      <c r="U81" s="1"/>
      <c r="V81" s="1"/>
      <c r="W81" s="1"/>
      <c r="X81" s="1"/>
      <c r="Y81" s="1"/>
      <c r="Z81" s="1"/>
    </row>
    <row r="82" spans="1:26" ht="12.75" customHeight="1" x14ac:dyDescent="0.25">
      <c r="A82" s="65">
        <v>178</v>
      </c>
      <c r="B82" s="65">
        <v>0.5</v>
      </c>
      <c r="C82" s="65" t="s">
        <v>140</v>
      </c>
      <c r="D82" s="71" t="s">
        <v>138</v>
      </c>
      <c r="E82" s="86"/>
      <c r="F82" s="104"/>
      <c r="G82" s="1"/>
      <c r="H82" s="44"/>
      <c r="I82" s="1"/>
      <c r="J82" s="1"/>
      <c r="K82" s="1"/>
      <c r="L82" s="1"/>
      <c r="M82" s="1"/>
      <c r="N82" s="1"/>
      <c r="O82" s="1"/>
      <c r="P82" s="1"/>
      <c r="Q82" s="1"/>
      <c r="R82" s="1"/>
      <c r="S82" s="1"/>
      <c r="T82" s="1"/>
      <c r="U82" s="1"/>
      <c r="V82" s="1"/>
      <c r="W82" s="1"/>
      <c r="X82" s="1"/>
      <c r="Y82" s="1"/>
      <c r="Z82" s="1"/>
    </row>
    <row r="83" spans="1:26" ht="12.75" customHeight="1" x14ac:dyDescent="0.25">
      <c r="A83" s="65">
        <v>179</v>
      </c>
      <c r="B83" s="65">
        <v>0.5</v>
      </c>
      <c r="C83" s="65" t="s">
        <v>140</v>
      </c>
      <c r="D83" s="71" t="s">
        <v>138</v>
      </c>
      <c r="E83" s="86"/>
      <c r="F83" s="104"/>
      <c r="G83" s="1"/>
      <c r="H83" s="44"/>
      <c r="I83" s="1"/>
      <c r="J83" s="1"/>
      <c r="K83" s="1"/>
      <c r="L83" s="1"/>
      <c r="M83" s="1"/>
      <c r="N83" s="1"/>
      <c r="O83" s="1"/>
      <c r="P83" s="1"/>
      <c r="Q83" s="1"/>
      <c r="R83" s="1"/>
      <c r="S83" s="1"/>
      <c r="T83" s="1"/>
      <c r="U83" s="1"/>
      <c r="V83" s="1"/>
      <c r="W83" s="1"/>
      <c r="X83" s="1"/>
      <c r="Y83" s="1"/>
      <c r="Z83" s="1"/>
    </row>
    <row r="84" spans="1:26" ht="12.75" customHeight="1" x14ac:dyDescent="0.25">
      <c r="A84" s="65">
        <v>180</v>
      </c>
      <c r="B84" s="65">
        <v>0.25</v>
      </c>
      <c r="C84" s="65" t="s">
        <v>140</v>
      </c>
      <c r="D84" s="71" t="s">
        <v>138</v>
      </c>
      <c r="E84" s="86"/>
      <c r="F84" s="104"/>
      <c r="G84" s="1"/>
      <c r="H84" s="44"/>
      <c r="I84" s="1"/>
      <c r="J84" s="1"/>
      <c r="K84" s="1"/>
      <c r="L84" s="1"/>
      <c r="M84" s="1"/>
      <c r="N84" s="1"/>
      <c r="O84" s="1"/>
      <c r="P84" s="1"/>
      <c r="Q84" s="1"/>
      <c r="R84" s="1"/>
      <c r="S84" s="1"/>
      <c r="T84" s="1"/>
      <c r="U84" s="1"/>
      <c r="V84" s="1"/>
      <c r="W84" s="1"/>
      <c r="X84" s="1"/>
      <c r="Y84" s="1"/>
      <c r="Z84" s="1"/>
    </row>
    <row r="85" spans="1:26" ht="12.75" customHeight="1" x14ac:dyDescent="0.25">
      <c r="A85" s="65">
        <v>181</v>
      </c>
      <c r="B85" s="65">
        <v>3</v>
      </c>
      <c r="C85" s="65" t="s">
        <v>140</v>
      </c>
      <c r="D85" s="71" t="s">
        <v>138</v>
      </c>
      <c r="E85" s="86"/>
      <c r="F85" s="104"/>
      <c r="G85" s="1"/>
      <c r="H85" s="44"/>
      <c r="I85" s="1"/>
      <c r="J85" s="1"/>
      <c r="K85" s="1"/>
      <c r="L85" s="1"/>
      <c r="M85" s="1"/>
      <c r="N85" s="1"/>
      <c r="O85" s="1"/>
      <c r="P85" s="1"/>
      <c r="Q85" s="1"/>
      <c r="R85" s="1"/>
      <c r="S85" s="1"/>
      <c r="T85" s="1"/>
      <c r="U85" s="1"/>
      <c r="V85" s="1"/>
      <c r="W85" s="1"/>
      <c r="X85" s="1"/>
      <c r="Y85" s="1"/>
      <c r="Z85" s="1"/>
    </row>
    <row r="86" spans="1:26" ht="12.75" customHeight="1" x14ac:dyDescent="0.25">
      <c r="A86" s="65">
        <v>182</v>
      </c>
      <c r="B86" s="65">
        <v>0.5</v>
      </c>
      <c r="C86" s="65" t="s">
        <v>140</v>
      </c>
      <c r="D86" s="71" t="s">
        <v>138</v>
      </c>
      <c r="E86" s="86"/>
      <c r="F86" s="104"/>
      <c r="G86" s="1"/>
      <c r="H86" s="44"/>
      <c r="I86" s="1"/>
      <c r="J86" s="1"/>
      <c r="K86" s="1"/>
      <c r="L86" s="1"/>
      <c r="M86" s="1"/>
      <c r="N86" s="1"/>
      <c r="O86" s="1"/>
      <c r="P86" s="1"/>
      <c r="Q86" s="1"/>
      <c r="R86" s="1"/>
      <c r="S86" s="1"/>
      <c r="T86" s="1"/>
      <c r="U86" s="1"/>
      <c r="V86" s="1"/>
      <c r="W86" s="1"/>
      <c r="X86" s="1"/>
      <c r="Y86" s="1"/>
      <c r="Z86" s="1"/>
    </row>
    <row r="87" spans="1:26" ht="12.75" customHeight="1" x14ac:dyDescent="0.25">
      <c r="A87" s="65">
        <v>183</v>
      </c>
      <c r="B87" s="65">
        <v>0.5</v>
      </c>
      <c r="C87" s="65" t="s">
        <v>140</v>
      </c>
      <c r="D87" s="71" t="s">
        <v>138</v>
      </c>
      <c r="E87" s="86"/>
      <c r="F87" s="104"/>
      <c r="G87" s="1"/>
      <c r="H87" s="44"/>
      <c r="I87" s="1"/>
      <c r="J87" s="1"/>
      <c r="K87" s="1"/>
      <c r="L87" s="1"/>
      <c r="M87" s="1"/>
      <c r="N87" s="1"/>
      <c r="O87" s="1"/>
      <c r="P87" s="1"/>
      <c r="Q87" s="1"/>
      <c r="R87" s="1"/>
      <c r="S87" s="1"/>
      <c r="T87" s="1"/>
      <c r="U87" s="1"/>
      <c r="V87" s="1"/>
      <c r="W87" s="1"/>
      <c r="X87" s="1"/>
      <c r="Y87" s="1"/>
      <c r="Z87" s="1"/>
    </row>
    <row r="88" spans="1:26" ht="12.75" customHeight="1" x14ac:dyDescent="0.25">
      <c r="A88" s="65">
        <v>184</v>
      </c>
      <c r="B88" s="65">
        <v>8.3330000000000001E-2</v>
      </c>
      <c r="C88" s="65" t="s">
        <v>140</v>
      </c>
      <c r="D88" s="71" t="s">
        <v>138</v>
      </c>
      <c r="E88" s="86"/>
      <c r="F88" s="104"/>
      <c r="G88" s="1"/>
      <c r="H88" s="44"/>
      <c r="I88" s="1"/>
      <c r="J88" s="1"/>
      <c r="K88" s="1"/>
      <c r="L88" s="1"/>
      <c r="M88" s="1"/>
      <c r="N88" s="1"/>
      <c r="O88" s="1"/>
      <c r="P88" s="1"/>
      <c r="Q88" s="1"/>
      <c r="R88" s="1"/>
      <c r="S88" s="1"/>
      <c r="T88" s="1"/>
      <c r="U88" s="1"/>
      <c r="V88" s="1"/>
      <c r="W88" s="1"/>
      <c r="X88" s="1"/>
      <c r="Y88" s="1"/>
      <c r="Z88" s="1"/>
    </row>
    <row r="89" spans="1:26" ht="12.75" customHeight="1" x14ac:dyDescent="0.25">
      <c r="A89" s="65">
        <v>185</v>
      </c>
      <c r="B89" s="65">
        <v>8.3330000000000001E-2</v>
      </c>
      <c r="C89" s="65" t="s">
        <v>140</v>
      </c>
      <c r="D89" s="71" t="s">
        <v>138</v>
      </c>
      <c r="E89" s="86"/>
      <c r="F89" s="104"/>
      <c r="G89" s="1"/>
      <c r="H89" s="44"/>
      <c r="I89" s="1"/>
      <c r="J89" s="1"/>
      <c r="K89" s="1"/>
      <c r="L89" s="1"/>
      <c r="M89" s="1"/>
      <c r="N89" s="1"/>
      <c r="O89" s="1"/>
      <c r="P89" s="1"/>
      <c r="Q89" s="1"/>
      <c r="R89" s="1"/>
      <c r="S89" s="1"/>
      <c r="T89" s="1"/>
      <c r="U89" s="1"/>
      <c r="V89" s="1"/>
      <c r="W89" s="1"/>
      <c r="X89" s="1"/>
      <c r="Y89" s="1"/>
      <c r="Z89" s="1"/>
    </row>
    <row r="90" spans="1:26" ht="15.75" customHeight="1" x14ac:dyDescent="0.25">
      <c r="A90" s="65">
        <v>186</v>
      </c>
      <c r="B90" s="65">
        <v>0.25</v>
      </c>
      <c r="C90" s="65" t="s">
        <v>140</v>
      </c>
      <c r="D90" s="71" t="s">
        <v>138</v>
      </c>
      <c r="E90" s="86"/>
      <c r="F90" s="104"/>
      <c r="G90" s="1"/>
      <c r="H90" s="44"/>
      <c r="I90" s="1"/>
      <c r="J90" s="1"/>
      <c r="K90" s="1"/>
      <c r="L90" s="1"/>
      <c r="M90" s="1"/>
      <c r="N90" s="1"/>
      <c r="O90" s="1"/>
      <c r="P90" s="1"/>
      <c r="Q90" s="1"/>
      <c r="R90" s="1"/>
      <c r="S90" s="1"/>
      <c r="T90" s="1"/>
      <c r="U90" s="1"/>
      <c r="V90" s="1"/>
      <c r="W90" s="1"/>
      <c r="X90" s="1"/>
      <c r="Y90" s="1"/>
      <c r="Z90" s="1"/>
    </row>
    <row r="91" spans="1:26" ht="12.75" customHeight="1" x14ac:dyDescent="0.25">
      <c r="A91" s="65">
        <v>187</v>
      </c>
      <c r="B91" s="65">
        <v>0.5</v>
      </c>
      <c r="C91" s="65" t="s">
        <v>140</v>
      </c>
      <c r="D91" s="71" t="s">
        <v>138</v>
      </c>
      <c r="E91" s="86"/>
      <c r="F91" s="104"/>
      <c r="G91" s="1"/>
      <c r="H91" s="44"/>
      <c r="I91" s="1"/>
      <c r="J91" s="1"/>
      <c r="K91" s="1"/>
      <c r="L91" s="1"/>
      <c r="M91" s="1"/>
      <c r="N91" s="1"/>
      <c r="O91" s="1"/>
      <c r="P91" s="1"/>
      <c r="Q91" s="1"/>
      <c r="R91" s="1"/>
      <c r="S91" s="1"/>
      <c r="T91" s="1"/>
      <c r="U91" s="1"/>
      <c r="V91" s="1"/>
      <c r="W91" s="1"/>
      <c r="X91" s="1"/>
      <c r="Y91" s="1"/>
      <c r="Z91" s="1"/>
    </row>
    <row r="92" spans="1:26" ht="15.75" customHeight="1" x14ac:dyDescent="0.25">
      <c r="A92" s="65">
        <v>188</v>
      </c>
      <c r="B92" s="65">
        <v>0.5</v>
      </c>
      <c r="C92" s="65" t="s">
        <v>140</v>
      </c>
      <c r="D92" s="71" t="s">
        <v>138</v>
      </c>
      <c r="E92" s="86"/>
      <c r="F92" s="104"/>
      <c r="G92" s="1"/>
      <c r="H92" s="44"/>
      <c r="I92" s="1"/>
      <c r="J92" s="1"/>
      <c r="K92" s="1"/>
      <c r="L92" s="1"/>
      <c r="M92" s="1"/>
      <c r="N92" s="1"/>
      <c r="O92" s="1"/>
      <c r="P92" s="1"/>
      <c r="Q92" s="1"/>
      <c r="R92" s="1"/>
      <c r="S92" s="1"/>
      <c r="T92" s="1"/>
      <c r="U92" s="1"/>
      <c r="V92" s="1"/>
      <c r="W92" s="1"/>
      <c r="X92" s="1"/>
      <c r="Y92" s="1"/>
      <c r="Z92" s="1"/>
    </row>
    <row r="93" spans="1:26" ht="15.75" customHeight="1" x14ac:dyDescent="0.25">
      <c r="A93" s="65">
        <v>189</v>
      </c>
      <c r="B93" s="65">
        <v>2</v>
      </c>
      <c r="C93" s="65" t="s">
        <v>140</v>
      </c>
      <c r="D93" s="71" t="s">
        <v>138</v>
      </c>
      <c r="E93" s="86"/>
      <c r="F93" s="104"/>
      <c r="G93" s="1"/>
      <c r="H93" s="44"/>
      <c r="I93" s="1"/>
      <c r="J93" s="1"/>
      <c r="K93" s="1"/>
      <c r="L93" s="1"/>
      <c r="M93" s="1"/>
      <c r="N93" s="1"/>
      <c r="O93" s="1"/>
      <c r="P93" s="1"/>
      <c r="Q93" s="1"/>
      <c r="R93" s="1"/>
      <c r="S93" s="1"/>
      <c r="T93" s="1"/>
      <c r="U93" s="1"/>
      <c r="V93" s="1"/>
      <c r="W93" s="1"/>
      <c r="X93" s="1"/>
      <c r="Y93" s="1"/>
      <c r="Z93" s="1"/>
    </row>
    <row r="94" spans="1:26" ht="12.75" customHeight="1" x14ac:dyDescent="0.25">
      <c r="A94" s="65">
        <v>190</v>
      </c>
      <c r="B94" s="65">
        <v>1</v>
      </c>
      <c r="C94" s="65" t="s">
        <v>140</v>
      </c>
      <c r="D94" s="71" t="s">
        <v>138</v>
      </c>
      <c r="E94" s="86"/>
      <c r="F94" s="104"/>
      <c r="G94" s="1"/>
      <c r="H94" s="44"/>
      <c r="I94" s="1"/>
      <c r="J94" s="1"/>
      <c r="K94" s="1"/>
      <c r="L94" s="1"/>
      <c r="M94" s="1"/>
      <c r="N94" s="1"/>
      <c r="O94" s="1"/>
      <c r="P94" s="1"/>
      <c r="Q94" s="1"/>
      <c r="R94" s="1"/>
      <c r="S94" s="1"/>
      <c r="T94" s="1"/>
      <c r="U94" s="1"/>
      <c r="V94" s="1"/>
      <c r="W94" s="1"/>
      <c r="X94" s="1"/>
      <c r="Y94" s="1"/>
      <c r="Z94" s="1"/>
    </row>
    <row r="95" spans="1:26" ht="12.75" customHeight="1" x14ac:dyDescent="0.25">
      <c r="A95" s="65">
        <v>193</v>
      </c>
      <c r="B95" s="65">
        <v>7</v>
      </c>
      <c r="C95" s="65" t="s">
        <v>140</v>
      </c>
      <c r="D95" s="71" t="s">
        <v>138</v>
      </c>
      <c r="E95" s="86"/>
      <c r="F95" s="104"/>
      <c r="G95" s="1"/>
      <c r="H95" s="44"/>
      <c r="I95" s="1"/>
      <c r="J95" s="1"/>
      <c r="K95" s="1"/>
      <c r="L95" s="1"/>
      <c r="M95" s="1"/>
      <c r="N95" s="1"/>
      <c r="O95" s="1"/>
      <c r="P95" s="1"/>
      <c r="Q95" s="1"/>
      <c r="R95" s="1"/>
      <c r="S95" s="1"/>
      <c r="T95" s="1"/>
      <c r="U95" s="1"/>
      <c r="V95" s="1"/>
      <c r="W95" s="1"/>
      <c r="X95" s="1"/>
      <c r="Y95" s="1"/>
      <c r="Z95" s="1"/>
    </row>
    <row r="96" spans="1:26" ht="12.75" customHeight="1" x14ac:dyDescent="0.25">
      <c r="A96" s="65">
        <v>194</v>
      </c>
      <c r="B96" s="65">
        <v>100</v>
      </c>
      <c r="C96" s="65" t="s">
        <v>145</v>
      </c>
      <c r="D96" s="71" t="s">
        <v>138</v>
      </c>
      <c r="E96" s="86"/>
      <c r="F96" s="104"/>
      <c r="G96" s="1"/>
      <c r="H96" s="44"/>
      <c r="I96" s="1"/>
      <c r="J96" s="1"/>
      <c r="K96" s="1"/>
      <c r="L96" s="1"/>
      <c r="M96" s="1"/>
      <c r="N96" s="1"/>
      <c r="O96" s="1"/>
      <c r="P96" s="1"/>
      <c r="Q96" s="1"/>
      <c r="R96" s="1"/>
      <c r="S96" s="1"/>
      <c r="T96" s="1"/>
      <c r="U96" s="1"/>
      <c r="V96" s="1"/>
      <c r="W96" s="1"/>
      <c r="X96" s="1"/>
      <c r="Y96" s="1"/>
      <c r="Z96" s="1"/>
    </row>
    <row r="97" spans="1:26" ht="12.75" customHeight="1" x14ac:dyDescent="0.25">
      <c r="A97" s="65">
        <v>195</v>
      </c>
      <c r="B97" s="65">
        <v>0</v>
      </c>
      <c r="C97" s="65" t="s">
        <v>145</v>
      </c>
      <c r="D97" s="71" t="s">
        <v>138</v>
      </c>
      <c r="E97" s="86"/>
      <c r="F97" s="104"/>
      <c r="G97" s="1"/>
      <c r="H97" s="44"/>
      <c r="I97" s="1"/>
      <c r="J97" s="1"/>
      <c r="K97" s="1"/>
      <c r="L97" s="1"/>
      <c r="M97" s="1"/>
      <c r="N97" s="1"/>
      <c r="O97" s="1"/>
      <c r="P97" s="1"/>
      <c r="Q97" s="1"/>
      <c r="R97" s="1"/>
      <c r="S97" s="1"/>
      <c r="T97" s="1"/>
      <c r="U97" s="1"/>
      <c r="V97" s="1"/>
      <c r="W97" s="1"/>
      <c r="X97" s="1"/>
      <c r="Y97" s="1"/>
      <c r="Z97" s="1"/>
    </row>
    <row r="98" spans="1:26" ht="12.75" customHeight="1" x14ac:dyDescent="0.25">
      <c r="A98" s="65">
        <v>196</v>
      </c>
      <c r="B98" s="65">
        <v>0</v>
      </c>
      <c r="C98" s="65" t="s">
        <v>140</v>
      </c>
      <c r="D98" s="71" t="s">
        <v>138</v>
      </c>
      <c r="E98" s="86"/>
      <c r="F98" s="104"/>
      <c r="G98" s="1"/>
      <c r="H98" s="44"/>
      <c r="I98" s="1"/>
      <c r="J98" s="1"/>
      <c r="K98" s="1"/>
      <c r="L98" s="1"/>
      <c r="M98" s="1"/>
      <c r="N98" s="1"/>
      <c r="O98" s="1"/>
      <c r="P98" s="1"/>
      <c r="Q98" s="1"/>
      <c r="R98" s="1"/>
      <c r="S98" s="1"/>
      <c r="T98" s="1"/>
      <c r="U98" s="1"/>
      <c r="V98" s="1"/>
      <c r="W98" s="1"/>
      <c r="X98" s="1"/>
      <c r="Y98" s="1"/>
      <c r="Z98" s="1"/>
    </row>
    <row r="99" spans="1:26" ht="12.75" customHeight="1" x14ac:dyDescent="0.25">
      <c r="A99" s="65">
        <v>197</v>
      </c>
      <c r="B99" s="65">
        <v>0</v>
      </c>
      <c r="C99" s="65" t="s">
        <v>140</v>
      </c>
      <c r="D99" s="71" t="s">
        <v>138</v>
      </c>
      <c r="E99" s="86"/>
      <c r="F99" s="104"/>
      <c r="G99" s="1"/>
      <c r="H99" s="44"/>
      <c r="I99" s="1"/>
      <c r="J99" s="1"/>
      <c r="K99" s="1"/>
      <c r="L99" s="1"/>
      <c r="M99" s="1"/>
      <c r="N99" s="1"/>
      <c r="O99" s="1"/>
      <c r="P99" s="1"/>
      <c r="Q99" s="1"/>
      <c r="R99" s="1"/>
      <c r="S99" s="1"/>
      <c r="T99" s="1"/>
      <c r="U99" s="1"/>
      <c r="V99" s="1"/>
      <c r="W99" s="1"/>
      <c r="X99" s="1"/>
      <c r="Y99" s="1"/>
      <c r="Z99" s="1"/>
    </row>
    <row r="100" spans="1:26" ht="12.75" customHeight="1" x14ac:dyDescent="0.25">
      <c r="A100" s="65">
        <v>198</v>
      </c>
      <c r="B100" s="65">
        <v>0</v>
      </c>
      <c r="C100" s="65" t="s">
        <v>140</v>
      </c>
      <c r="D100" s="71" t="s">
        <v>138</v>
      </c>
      <c r="E100" s="86"/>
      <c r="F100" s="104"/>
      <c r="G100" s="1"/>
      <c r="H100" s="44"/>
      <c r="I100" s="1"/>
      <c r="J100" s="1"/>
      <c r="K100" s="1"/>
      <c r="L100" s="1"/>
      <c r="M100" s="1"/>
      <c r="N100" s="1"/>
      <c r="O100" s="1"/>
      <c r="P100" s="1"/>
      <c r="Q100" s="1"/>
      <c r="R100" s="1"/>
      <c r="S100" s="1"/>
      <c r="T100" s="1"/>
      <c r="U100" s="1"/>
      <c r="V100" s="1"/>
      <c r="W100" s="1"/>
      <c r="X100" s="1"/>
      <c r="Y100" s="1"/>
      <c r="Z100" s="1"/>
    </row>
    <row r="101" spans="1:26" ht="15.75" customHeight="1" x14ac:dyDescent="0.25">
      <c r="A101" s="65">
        <v>199</v>
      </c>
      <c r="B101" s="65">
        <v>0</v>
      </c>
      <c r="C101" s="65" t="s">
        <v>140</v>
      </c>
      <c r="D101" s="71" t="s">
        <v>138</v>
      </c>
      <c r="E101" s="86"/>
      <c r="F101" s="104"/>
      <c r="G101" s="1"/>
      <c r="H101" s="44"/>
      <c r="I101" s="1"/>
      <c r="J101" s="1"/>
      <c r="K101" s="1"/>
      <c r="L101" s="1"/>
      <c r="M101" s="1"/>
      <c r="N101" s="1"/>
      <c r="O101" s="1"/>
      <c r="P101" s="1"/>
      <c r="Q101" s="1"/>
      <c r="R101" s="1"/>
      <c r="S101" s="1"/>
      <c r="T101" s="1"/>
      <c r="U101" s="1"/>
      <c r="V101" s="1"/>
      <c r="W101" s="1"/>
      <c r="X101" s="1"/>
      <c r="Y101" s="1"/>
      <c r="Z101" s="1"/>
    </row>
    <row r="102" spans="1:26" ht="15.75" customHeight="1" x14ac:dyDescent="0.25">
      <c r="A102" s="65">
        <v>200</v>
      </c>
      <c r="B102" s="65">
        <v>0</v>
      </c>
      <c r="C102" s="65" t="s">
        <v>140</v>
      </c>
      <c r="D102" s="71" t="s">
        <v>138</v>
      </c>
      <c r="E102" s="86"/>
      <c r="F102" s="104"/>
      <c r="G102" s="1"/>
      <c r="H102" s="44"/>
      <c r="I102" s="1"/>
      <c r="J102" s="1"/>
      <c r="K102" s="1"/>
      <c r="L102" s="1"/>
      <c r="M102" s="1"/>
      <c r="N102" s="1"/>
      <c r="O102" s="1"/>
      <c r="P102" s="1"/>
      <c r="Q102" s="1"/>
      <c r="R102" s="1"/>
      <c r="S102" s="1"/>
      <c r="T102" s="1"/>
      <c r="U102" s="1"/>
      <c r="V102" s="1"/>
      <c r="W102" s="1"/>
      <c r="X102" s="1"/>
      <c r="Y102" s="1"/>
      <c r="Z102" s="1"/>
    </row>
    <row r="103" spans="1:26" ht="12.75" customHeight="1" x14ac:dyDescent="0.25">
      <c r="A103" s="65">
        <v>201</v>
      </c>
      <c r="B103" s="65">
        <v>7</v>
      </c>
      <c r="C103" s="65" t="s">
        <v>140</v>
      </c>
      <c r="D103" s="71" t="s">
        <v>138</v>
      </c>
      <c r="E103" s="86"/>
      <c r="F103" s="104"/>
      <c r="G103" s="1"/>
      <c r="H103" s="44"/>
      <c r="I103" s="1"/>
      <c r="J103" s="1"/>
      <c r="K103" s="1"/>
      <c r="L103" s="1"/>
      <c r="M103" s="1"/>
      <c r="N103" s="1"/>
      <c r="O103" s="1"/>
      <c r="P103" s="1"/>
      <c r="Q103" s="1"/>
      <c r="R103" s="1"/>
      <c r="S103" s="1"/>
      <c r="T103" s="1"/>
      <c r="U103" s="1"/>
      <c r="V103" s="1"/>
      <c r="W103" s="1"/>
      <c r="X103" s="1"/>
      <c r="Y103" s="1"/>
      <c r="Z103" s="1"/>
    </row>
    <row r="104" spans="1:26" ht="12.75" customHeight="1" x14ac:dyDescent="0.25">
      <c r="A104" s="65">
        <v>202</v>
      </c>
      <c r="B104" s="65">
        <v>0.5</v>
      </c>
      <c r="C104" s="65" t="s">
        <v>140</v>
      </c>
      <c r="D104" s="71" t="s">
        <v>138</v>
      </c>
      <c r="E104" s="86"/>
      <c r="F104" s="104"/>
      <c r="G104" s="1"/>
      <c r="H104" s="44"/>
      <c r="I104" s="1"/>
      <c r="J104" s="1"/>
      <c r="K104" s="1"/>
      <c r="L104" s="1"/>
      <c r="M104" s="1"/>
      <c r="N104" s="1"/>
      <c r="O104" s="1"/>
      <c r="P104" s="1"/>
      <c r="Q104" s="1"/>
      <c r="R104" s="1"/>
      <c r="S104" s="1"/>
      <c r="T104" s="1"/>
      <c r="U104" s="1"/>
      <c r="V104" s="1"/>
      <c r="W104" s="1"/>
      <c r="X104" s="1"/>
      <c r="Y104" s="1"/>
      <c r="Z104" s="1"/>
    </row>
    <row r="105" spans="1:26" ht="12.75" customHeight="1" x14ac:dyDescent="0.25">
      <c r="A105" s="65">
        <v>203</v>
      </c>
      <c r="B105" s="65">
        <v>2</v>
      </c>
      <c r="C105" s="65" t="s">
        <v>140</v>
      </c>
      <c r="D105" s="71" t="s">
        <v>138</v>
      </c>
      <c r="E105" s="86"/>
      <c r="F105" s="104"/>
      <c r="G105" s="1"/>
      <c r="H105" s="44"/>
      <c r="I105" s="1"/>
      <c r="J105" s="1"/>
      <c r="K105" s="1"/>
      <c r="L105" s="1"/>
      <c r="M105" s="1"/>
      <c r="N105" s="1"/>
      <c r="O105" s="1"/>
      <c r="P105" s="1"/>
      <c r="Q105" s="1"/>
      <c r="R105" s="1"/>
      <c r="S105" s="1"/>
      <c r="T105" s="1"/>
      <c r="U105" s="1"/>
      <c r="V105" s="1"/>
      <c r="W105" s="1"/>
      <c r="X105" s="1"/>
      <c r="Y105" s="1"/>
      <c r="Z105" s="1"/>
    </row>
    <row r="106" spans="1:26" ht="12.75" customHeight="1" x14ac:dyDescent="0.25">
      <c r="A106" s="65">
        <v>204</v>
      </c>
      <c r="B106" s="65">
        <v>2</v>
      </c>
      <c r="C106" s="65" t="s">
        <v>140</v>
      </c>
      <c r="D106" s="71" t="s">
        <v>138</v>
      </c>
      <c r="E106" s="86"/>
      <c r="F106" s="104"/>
      <c r="G106" s="1"/>
      <c r="H106" s="44"/>
      <c r="I106" s="1"/>
      <c r="J106" s="1"/>
      <c r="K106" s="1"/>
      <c r="L106" s="1"/>
      <c r="M106" s="1"/>
      <c r="N106" s="1"/>
      <c r="O106" s="1"/>
      <c r="P106" s="1"/>
      <c r="Q106" s="1"/>
      <c r="R106" s="1"/>
      <c r="S106" s="1"/>
      <c r="T106" s="1"/>
      <c r="U106" s="1"/>
      <c r="V106" s="1"/>
      <c r="W106" s="1"/>
      <c r="X106" s="1"/>
      <c r="Y106" s="1"/>
      <c r="Z106" s="1"/>
    </row>
    <row r="107" spans="1:26" ht="12.75" customHeight="1" x14ac:dyDescent="0.25">
      <c r="A107" s="65">
        <v>205</v>
      </c>
      <c r="B107" s="65">
        <v>3</v>
      </c>
      <c r="C107" s="65" t="s">
        <v>140</v>
      </c>
      <c r="D107" s="71" t="s">
        <v>138</v>
      </c>
      <c r="E107" s="86"/>
      <c r="F107" s="104"/>
      <c r="G107" s="1"/>
      <c r="H107" s="44"/>
      <c r="I107" s="1"/>
      <c r="J107" s="1"/>
      <c r="K107" s="1"/>
      <c r="L107" s="1"/>
      <c r="M107" s="1"/>
      <c r="N107" s="1"/>
      <c r="O107" s="1"/>
      <c r="P107" s="1"/>
      <c r="Q107" s="1"/>
      <c r="R107" s="1"/>
      <c r="S107" s="1"/>
      <c r="T107" s="1"/>
      <c r="U107" s="1"/>
      <c r="V107" s="1"/>
      <c r="W107" s="1"/>
      <c r="X107" s="1"/>
      <c r="Y107" s="1"/>
      <c r="Z107" s="1"/>
    </row>
    <row r="108" spans="1:26" ht="12.75" customHeight="1" x14ac:dyDescent="0.25">
      <c r="A108" s="65">
        <v>206</v>
      </c>
      <c r="B108" s="65">
        <v>2</v>
      </c>
      <c r="C108" s="65" t="s">
        <v>140</v>
      </c>
      <c r="D108" s="71" t="s">
        <v>138</v>
      </c>
      <c r="E108" s="86"/>
      <c r="F108" s="104"/>
      <c r="G108" s="1"/>
      <c r="H108" s="44"/>
      <c r="I108" s="1"/>
      <c r="J108" s="1"/>
      <c r="K108" s="1"/>
      <c r="L108" s="1"/>
      <c r="M108" s="1"/>
      <c r="N108" s="1"/>
      <c r="O108" s="1"/>
      <c r="P108" s="1"/>
      <c r="Q108" s="1"/>
      <c r="R108" s="1"/>
      <c r="S108" s="1"/>
      <c r="T108" s="1"/>
      <c r="U108" s="1"/>
      <c r="V108" s="1"/>
      <c r="W108" s="1"/>
      <c r="X108" s="1"/>
      <c r="Y108" s="1"/>
      <c r="Z108" s="1"/>
    </row>
    <row r="109" spans="1:26" ht="12.75" customHeight="1" x14ac:dyDescent="0.25">
      <c r="A109" s="65">
        <v>207</v>
      </c>
      <c r="B109" s="65">
        <v>2</v>
      </c>
      <c r="C109" s="65" t="s">
        <v>140</v>
      </c>
      <c r="D109" s="71" t="s">
        <v>138</v>
      </c>
      <c r="E109" s="86"/>
      <c r="F109" s="104"/>
      <c r="G109" s="1"/>
      <c r="H109" s="44"/>
      <c r="I109" s="1"/>
      <c r="J109" s="1"/>
      <c r="K109" s="1"/>
      <c r="L109" s="1"/>
      <c r="M109" s="1"/>
      <c r="N109" s="1"/>
      <c r="O109" s="1"/>
      <c r="P109" s="1"/>
      <c r="Q109" s="1"/>
      <c r="R109" s="1"/>
      <c r="S109" s="1"/>
      <c r="T109" s="1"/>
      <c r="U109" s="1"/>
      <c r="V109" s="1"/>
      <c r="W109" s="1"/>
      <c r="X109" s="1"/>
      <c r="Y109" s="1"/>
      <c r="Z109" s="1"/>
    </row>
    <row r="110" spans="1:26" ht="12.75" customHeight="1" x14ac:dyDescent="0.25">
      <c r="A110" s="65">
        <v>208</v>
      </c>
      <c r="B110" s="65">
        <v>2</v>
      </c>
      <c r="C110" s="65" t="s">
        <v>140</v>
      </c>
      <c r="D110" s="71" t="s">
        <v>138</v>
      </c>
      <c r="E110" s="86"/>
      <c r="F110" s="104"/>
      <c r="G110" s="1"/>
      <c r="H110" s="44"/>
      <c r="I110" s="1"/>
      <c r="J110" s="1"/>
      <c r="K110" s="1"/>
      <c r="L110" s="1"/>
      <c r="M110" s="1"/>
      <c r="N110" s="1"/>
      <c r="O110" s="1"/>
      <c r="P110" s="1"/>
      <c r="Q110" s="1"/>
      <c r="R110" s="1"/>
      <c r="S110" s="1"/>
      <c r="T110" s="1"/>
      <c r="U110" s="1"/>
      <c r="V110" s="1"/>
      <c r="W110" s="1"/>
      <c r="X110" s="1"/>
      <c r="Y110" s="1"/>
      <c r="Z110" s="1"/>
    </row>
    <row r="111" spans="1:26" ht="12.75" customHeight="1" x14ac:dyDescent="0.25">
      <c r="A111" s="65">
        <v>209</v>
      </c>
      <c r="B111" s="65">
        <v>2</v>
      </c>
      <c r="C111" s="65" t="s">
        <v>140</v>
      </c>
      <c r="D111" s="71" t="s">
        <v>138</v>
      </c>
      <c r="E111" s="86"/>
      <c r="F111" s="104"/>
      <c r="G111" s="1"/>
      <c r="H111" s="44"/>
      <c r="I111" s="1"/>
      <c r="J111" s="1"/>
      <c r="K111" s="1"/>
      <c r="L111" s="1"/>
      <c r="M111" s="1"/>
      <c r="N111" s="1"/>
      <c r="O111" s="1"/>
      <c r="P111" s="1"/>
      <c r="Q111" s="1"/>
      <c r="R111" s="1"/>
      <c r="S111" s="1"/>
      <c r="T111" s="1"/>
      <c r="U111" s="1"/>
      <c r="V111" s="1"/>
      <c r="W111" s="1"/>
      <c r="X111" s="1"/>
      <c r="Y111" s="1"/>
      <c r="Z111" s="1"/>
    </row>
    <row r="112" spans="1:26" ht="12.75" customHeight="1" x14ac:dyDescent="0.25">
      <c r="A112" s="65">
        <v>210</v>
      </c>
      <c r="B112" s="65">
        <v>2</v>
      </c>
      <c r="C112" s="65" t="s">
        <v>140</v>
      </c>
      <c r="D112" s="71" t="s">
        <v>138</v>
      </c>
      <c r="E112" s="86"/>
      <c r="F112" s="104"/>
      <c r="G112" s="1"/>
      <c r="H112" s="44"/>
      <c r="I112" s="1"/>
      <c r="J112" s="1"/>
      <c r="K112" s="1"/>
      <c r="L112" s="1"/>
      <c r="M112" s="1"/>
      <c r="N112" s="1"/>
      <c r="O112" s="1"/>
      <c r="P112" s="1"/>
      <c r="Q112" s="1"/>
      <c r="R112" s="1"/>
      <c r="S112" s="1"/>
      <c r="T112" s="1"/>
      <c r="U112" s="1"/>
      <c r="V112" s="1"/>
      <c r="W112" s="1"/>
      <c r="X112" s="1"/>
      <c r="Y112" s="1"/>
      <c r="Z112" s="1"/>
    </row>
    <row r="113" spans="1:26" ht="12.75" customHeight="1" x14ac:dyDescent="0.25">
      <c r="A113" s="65">
        <v>211</v>
      </c>
      <c r="B113" s="65">
        <v>7</v>
      </c>
      <c r="C113" s="65" t="s">
        <v>140</v>
      </c>
      <c r="D113" s="71" t="s">
        <v>138</v>
      </c>
      <c r="E113" s="86"/>
      <c r="F113" s="104"/>
      <c r="G113" s="1"/>
      <c r="H113" s="44"/>
      <c r="I113" s="1"/>
      <c r="J113" s="1"/>
      <c r="K113" s="1"/>
      <c r="L113" s="1"/>
      <c r="M113" s="1"/>
      <c r="N113" s="1"/>
      <c r="O113" s="1"/>
      <c r="P113" s="1"/>
      <c r="Q113" s="1"/>
      <c r="R113" s="1"/>
      <c r="S113" s="1"/>
      <c r="T113" s="1"/>
      <c r="U113" s="1"/>
      <c r="V113" s="1"/>
      <c r="W113" s="1"/>
      <c r="X113" s="1"/>
      <c r="Y113" s="1"/>
      <c r="Z113" s="1"/>
    </row>
    <row r="114" spans="1:26" ht="12.75" customHeight="1" x14ac:dyDescent="0.25">
      <c r="A114" s="65">
        <v>212</v>
      </c>
      <c r="B114" s="65">
        <v>5</v>
      </c>
      <c r="C114" s="65" t="s">
        <v>140</v>
      </c>
      <c r="D114" s="71" t="s">
        <v>138</v>
      </c>
      <c r="E114" s="86"/>
      <c r="F114" s="104"/>
      <c r="G114" s="1"/>
      <c r="H114" s="44"/>
      <c r="I114" s="1"/>
      <c r="J114" s="1"/>
      <c r="K114" s="1"/>
      <c r="L114" s="1"/>
      <c r="M114" s="1"/>
      <c r="N114" s="1"/>
      <c r="O114" s="1"/>
      <c r="P114" s="1"/>
      <c r="Q114" s="1"/>
      <c r="R114" s="1"/>
      <c r="S114" s="1"/>
      <c r="T114" s="1"/>
      <c r="U114" s="1"/>
      <c r="V114" s="1"/>
      <c r="W114" s="1"/>
      <c r="X114" s="1"/>
      <c r="Y114" s="1"/>
      <c r="Z114" s="1"/>
    </row>
    <row r="115" spans="1:26" ht="12.75" customHeight="1" x14ac:dyDescent="0.25">
      <c r="A115" s="65">
        <v>213</v>
      </c>
      <c r="B115" s="65">
        <v>7</v>
      </c>
      <c r="C115" s="65" t="s">
        <v>140</v>
      </c>
      <c r="D115" s="71" t="s">
        <v>138</v>
      </c>
      <c r="E115" s="86"/>
      <c r="F115" s="104"/>
      <c r="G115" s="1"/>
      <c r="H115" s="44"/>
      <c r="I115" s="1"/>
      <c r="J115" s="1"/>
      <c r="K115" s="1"/>
      <c r="L115" s="1"/>
      <c r="M115" s="1"/>
      <c r="N115" s="1"/>
      <c r="O115" s="1"/>
      <c r="P115" s="1"/>
      <c r="Q115" s="1"/>
      <c r="R115" s="1"/>
      <c r="S115" s="1"/>
      <c r="T115" s="1"/>
      <c r="U115" s="1"/>
      <c r="V115" s="1"/>
      <c r="W115" s="1"/>
      <c r="X115" s="1"/>
      <c r="Y115" s="1"/>
      <c r="Z115" s="1"/>
    </row>
    <row r="116" spans="1:26" ht="12.75" customHeight="1" x14ac:dyDescent="0.25">
      <c r="A116" s="65">
        <v>214</v>
      </c>
      <c r="B116" s="65">
        <v>7</v>
      </c>
      <c r="C116" s="65" t="s">
        <v>140</v>
      </c>
      <c r="D116" s="71" t="s">
        <v>138</v>
      </c>
      <c r="E116" s="86"/>
      <c r="F116" s="104"/>
      <c r="G116" s="1"/>
      <c r="H116" s="44"/>
      <c r="I116" s="1"/>
      <c r="J116" s="1"/>
      <c r="K116" s="1"/>
      <c r="L116" s="1"/>
      <c r="M116" s="1"/>
      <c r="N116" s="1"/>
      <c r="O116" s="1"/>
      <c r="P116" s="1"/>
      <c r="Q116" s="1"/>
      <c r="R116" s="1"/>
      <c r="S116" s="1"/>
      <c r="T116" s="1"/>
      <c r="U116" s="1"/>
      <c r="V116" s="1"/>
      <c r="W116" s="1"/>
      <c r="X116" s="1"/>
      <c r="Y116" s="1"/>
      <c r="Z116" s="1"/>
    </row>
    <row r="117" spans="1:26" ht="12.75" customHeight="1" x14ac:dyDescent="0.25">
      <c r="A117" s="65">
        <v>215</v>
      </c>
      <c r="B117" s="65">
        <v>2</v>
      </c>
      <c r="C117" s="65" t="s">
        <v>140</v>
      </c>
      <c r="D117" s="71" t="s">
        <v>138</v>
      </c>
      <c r="E117" s="86"/>
      <c r="F117" s="104"/>
      <c r="G117" s="1"/>
      <c r="H117" s="44"/>
      <c r="I117" s="1"/>
      <c r="J117" s="1"/>
      <c r="K117" s="1"/>
      <c r="L117" s="1"/>
      <c r="M117" s="1"/>
      <c r="N117" s="1"/>
      <c r="O117" s="1"/>
      <c r="P117" s="1"/>
      <c r="Q117" s="1"/>
      <c r="R117" s="1"/>
      <c r="S117" s="1"/>
      <c r="T117" s="1"/>
      <c r="U117" s="1"/>
      <c r="V117" s="1"/>
      <c r="W117" s="1"/>
      <c r="X117" s="1"/>
      <c r="Y117" s="1"/>
      <c r="Z117" s="1"/>
    </row>
    <row r="118" spans="1:26" ht="12.75" customHeight="1" x14ac:dyDescent="0.25">
      <c r="A118" s="65">
        <v>216</v>
      </c>
      <c r="B118" s="65">
        <v>7</v>
      </c>
      <c r="C118" s="65" t="s">
        <v>140</v>
      </c>
      <c r="D118" s="71" t="s">
        <v>138</v>
      </c>
      <c r="E118" s="86"/>
      <c r="F118" s="104"/>
      <c r="G118" s="1"/>
      <c r="H118" s="44"/>
      <c r="I118" s="1"/>
      <c r="J118" s="1"/>
      <c r="K118" s="1"/>
      <c r="L118" s="1"/>
      <c r="M118" s="1"/>
      <c r="N118" s="1"/>
      <c r="O118" s="1"/>
      <c r="P118" s="1"/>
      <c r="Q118" s="1"/>
      <c r="R118" s="1"/>
      <c r="S118" s="1"/>
      <c r="T118" s="1"/>
      <c r="U118" s="1"/>
      <c r="V118" s="1"/>
      <c r="W118" s="1"/>
      <c r="X118" s="1"/>
      <c r="Y118" s="1"/>
      <c r="Z118" s="1"/>
    </row>
    <row r="119" spans="1:26" ht="12.75" customHeight="1" x14ac:dyDescent="0.25">
      <c r="A119" s="65" t="s">
        <v>157</v>
      </c>
      <c r="B119" s="65">
        <v>7</v>
      </c>
      <c r="C119" s="65" t="s">
        <v>140</v>
      </c>
      <c r="D119" s="71" t="s">
        <v>138</v>
      </c>
      <c r="E119" s="86"/>
      <c r="F119" s="104"/>
      <c r="G119" s="1"/>
      <c r="H119" s="44"/>
      <c r="I119" s="1"/>
      <c r="J119" s="1"/>
      <c r="K119" s="1"/>
      <c r="L119" s="1"/>
      <c r="M119" s="1"/>
      <c r="N119" s="1"/>
      <c r="O119" s="1"/>
      <c r="P119" s="1"/>
      <c r="Q119" s="1"/>
      <c r="R119" s="1"/>
      <c r="S119" s="1"/>
      <c r="T119" s="1"/>
      <c r="U119" s="1"/>
      <c r="V119" s="1"/>
      <c r="W119" s="1"/>
      <c r="X119" s="1"/>
      <c r="Y119" s="1"/>
      <c r="Z119" s="1"/>
    </row>
    <row r="120" spans="1:26" ht="12.75" customHeight="1" x14ac:dyDescent="0.25">
      <c r="A120" s="65">
        <v>217</v>
      </c>
      <c r="B120" s="65">
        <v>2</v>
      </c>
      <c r="C120" s="65" t="s">
        <v>140</v>
      </c>
      <c r="D120" s="71" t="s">
        <v>138</v>
      </c>
      <c r="E120" s="86"/>
      <c r="F120" s="104"/>
      <c r="G120" s="1"/>
      <c r="H120" s="44"/>
      <c r="I120" s="1"/>
      <c r="J120" s="1"/>
      <c r="K120" s="1"/>
      <c r="L120" s="1"/>
      <c r="M120" s="1"/>
      <c r="N120" s="1"/>
      <c r="O120" s="1"/>
      <c r="P120" s="1"/>
      <c r="Q120" s="1"/>
      <c r="R120" s="1"/>
      <c r="S120" s="1"/>
      <c r="T120" s="1"/>
      <c r="U120" s="1"/>
      <c r="V120" s="1"/>
      <c r="W120" s="1"/>
      <c r="X120" s="1"/>
      <c r="Y120" s="1"/>
      <c r="Z120" s="1"/>
    </row>
    <row r="121" spans="1:26" ht="12.75" customHeight="1" x14ac:dyDescent="0.25">
      <c r="A121" s="65">
        <v>218</v>
      </c>
      <c r="B121" s="65">
        <v>3</v>
      </c>
      <c r="C121" s="65" t="s">
        <v>140</v>
      </c>
      <c r="D121" s="71" t="s">
        <v>138</v>
      </c>
      <c r="E121" s="86"/>
      <c r="F121" s="104"/>
      <c r="G121" s="1"/>
      <c r="H121" s="44"/>
      <c r="I121" s="1"/>
      <c r="J121" s="1"/>
      <c r="K121" s="1"/>
      <c r="L121" s="1"/>
      <c r="M121" s="1"/>
      <c r="N121" s="1"/>
      <c r="O121" s="1"/>
      <c r="P121" s="1"/>
      <c r="Q121" s="1"/>
      <c r="R121" s="1"/>
      <c r="S121" s="1"/>
      <c r="T121" s="1"/>
      <c r="U121" s="1"/>
      <c r="V121" s="1"/>
      <c r="W121" s="1"/>
      <c r="X121" s="1"/>
      <c r="Y121" s="1"/>
      <c r="Z121" s="1"/>
    </row>
    <row r="122" spans="1:26" ht="12.75" customHeight="1" x14ac:dyDescent="0.25">
      <c r="A122" s="65">
        <v>219</v>
      </c>
      <c r="B122" s="65">
        <v>7</v>
      </c>
      <c r="C122" s="65" t="s">
        <v>140</v>
      </c>
      <c r="D122" s="71" t="s">
        <v>138</v>
      </c>
      <c r="E122" s="86"/>
      <c r="F122" s="104"/>
      <c r="G122" s="1"/>
      <c r="H122" s="44"/>
      <c r="I122" s="1"/>
      <c r="J122" s="1"/>
      <c r="K122" s="1"/>
      <c r="L122" s="1"/>
      <c r="M122" s="1"/>
      <c r="N122" s="1"/>
      <c r="O122" s="1"/>
      <c r="P122" s="1"/>
      <c r="Q122" s="1"/>
      <c r="R122" s="1"/>
      <c r="S122" s="1"/>
      <c r="T122" s="1"/>
      <c r="U122" s="1"/>
      <c r="V122" s="1"/>
      <c r="W122" s="1"/>
      <c r="X122" s="1"/>
      <c r="Y122" s="1"/>
      <c r="Z122" s="1"/>
    </row>
    <row r="123" spans="1:26" ht="12.75" customHeight="1" x14ac:dyDescent="0.25">
      <c r="A123" s="65">
        <v>220</v>
      </c>
      <c r="B123" s="65">
        <v>7</v>
      </c>
      <c r="C123" s="65" t="s">
        <v>140</v>
      </c>
      <c r="D123" s="71" t="s">
        <v>138</v>
      </c>
      <c r="E123" s="86"/>
      <c r="F123" s="104"/>
      <c r="G123" s="1"/>
      <c r="H123" s="44"/>
      <c r="I123" s="1"/>
      <c r="J123" s="1"/>
      <c r="K123" s="1"/>
      <c r="L123" s="1"/>
      <c r="M123" s="1"/>
      <c r="N123" s="1"/>
      <c r="O123" s="1"/>
      <c r="P123" s="1"/>
      <c r="Q123" s="1"/>
      <c r="R123" s="1"/>
      <c r="S123" s="1"/>
      <c r="T123" s="1"/>
      <c r="U123" s="1"/>
      <c r="V123" s="1"/>
      <c r="W123" s="1"/>
      <c r="X123" s="1"/>
      <c r="Y123" s="1"/>
      <c r="Z123" s="1"/>
    </row>
    <row r="124" spans="1:26" ht="12.75" customHeight="1" x14ac:dyDescent="0.25">
      <c r="A124" s="65">
        <v>221</v>
      </c>
      <c r="B124" s="65">
        <v>7</v>
      </c>
      <c r="C124" s="65" t="s">
        <v>140</v>
      </c>
      <c r="D124" s="71" t="s">
        <v>138</v>
      </c>
      <c r="E124" s="86"/>
      <c r="F124" s="104"/>
      <c r="G124" s="1"/>
      <c r="H124" s="44"/>
      <c r="I124" s="1"/>
      <c r="J124" s="1"/>
      <c r="K124" s="1"/>
      <c r="L124" s="1"/>
      <c r="M124" s="1"/>
      <c r="N124" s="1"/>
      <c r="O124" s="1"/>
      <c r="P124" s="1"/>
      <c r="Q124" s="1"/>
      <c r="R124" s="1"/>
      <c r="S124" s="1"/>
      <c r="T124" s="1"/>
      <c r="U124" s="1"/>
      <c r="V124" s="1"/>
      <c r="W124" s="1"/>
      <c r="X124" s="1"/>
      <c r="Y124" s="1"/>
      <c r="Z124" s="1"/>
    </row>
    <row r="125" spans="1:26" ht="12.75" customHeight="1" x14ac:dyDescent="0.25">
      <c r="A125" s="65">
        <v>222</v>
      </c>
      <c r="B125" s="65">
        <v>20</v>
      </c>
      <c r="C125" s="65" t="s">
        <v>141</v>
      </c>
      <c r="D125" s="71" t="s">
        <v>138</v>
      </c>
      <c r="E125" s="86"/>
      <c r="F125" s="104"/>
      <c r="G125" s="1"/>
      <c r="H125" s="44"/>
      <c r="I125" s="1"/>
      <c r="J125" s="1"/>
      <c r="K125" s="1"/>
      <c r="L125" s="1"/>
      <c r="M125" s="1"/>
      <c r="N125" s="1"/>
      <c r="O125" s="1"/>
      <c r="P125" s="1"/>
      <c r="Q125" s="1"/>
      <c r="R125" s="1"/>
      <c r="S125" s="1"/>
      <c r="T125" s="1"/>
      <c r="U125" s="1"/>
      <c r="V125" s="1"/>
      <c r="W125" s="1"/>
      <c r="X125" s="1"/>
      <c r="Y125" s="1"/>
      <c r="Z125" s="1"/>
    </row>
    <row r="126" spans="1:26" ht="12.75" customHeight="1" x14ac:dyDescent="0.25">
      <c r="A126" s="65">
        <v>223</v>
      </c>
      <c r="B126" s="65">
        <v>2</v>
      </c>
      <c r="C126" s="65" t="s">
        <v>140</v>
      </c>
      <c r="D126" s="71" t="s">
        <v>138</v>
      </c>
      <c r="E126" s="86"/>
      <c r="F126" s="104"/>
      <c r="G126" s="1"/>
      <c r="H126" s="44"/>
      <c r="I126" s="1"/>
      <c r="J126" s="1"/>
      <c r="K126" s="1"/>
      <c r="L126" s="1"/>
      <c r="M126" s="1"/>
      <c r="N126" s="1"/>
      <c r="O126" s="1"/>
      <c r="P126" s="1"/>
      <c r="Q126" s="1"/>
      <c r="R126" s="1"/>
      <c r="S126" s="1"/>
      <c r="T126" s="1"/>
      <c r="U126" s="1"/>
      <c r="V126" s="1"/>
      <c r="W126" s="1"/>
      <c r="X126" s="1"/>
      <c r="Y126" s="1"/>
      <c r="Z126" s="1"/>
    </row>
    <row r="127" spans="1:26" ht="12.75" customHeight="1" x14ac:dyDescent="0.25">
      <c r="A127" s="65">
        <v>224</v>
      </c>
      <c r="B127" s="65">
        <v>2</v>
      </c>
      <c r="C127" s="65" t="s">
        <v>140</v>
      </c>
      <c r="D127" s="71" t="s">
        <v>138</v>
      </c>
      <c r="E127" s="86"/>
      <c r="F127" s="104"/>
      <c r="G127" s="1"/>
      <c r="H127" s="44"/>
      <c r="I127" s="1"/>
      <c r="J127" s="1"/>
      <c r="K127" s="1"/>
      <c r="L127" s="1"/>
      <c r="M127" s="1"/>
      <c r="N127" s="1"/>
      <c r="O127" s="1"/>
      <c r="P127" s="1"/>
      <c r="Q127" s="1"/>
      <c r="R127" s="1"/>
      <c r="S127" s="1"/>
      <c r="T127" s="1"/>
      <c r="U127" s="1"/>
      <c r="V127" s="1"/>
      <c r="W127" s="1"/>
      <c r="X127" s="1"/>
      <c r="Y127" s="1"/>
      <c r="Z127" s="1"/>
    </row>
    <row r="128" spans="1:26" ht="12.75" customHeight="1" x14ac:dyDescent="0.25">
      <c r="A128" s="65">
        <v>225</v>
      </c>
      <c r="B128" s="65">
        <v>20</v>
      </c>
      <c r="C128" s="65" t="s">
        <v>145</v>
      </c>
      <c r="D128" s="71" t="s">
        <v>138</v>
      </c>
      <c r="E128" s="86"/>
      <c r="F128" s="104"/>
      <c r="G128" s="1"/>
      <c r="H128" s="44"/>
      <c r="I128" s="1"/>
      <c r="J128" s="1"/>
      <c r="K128" s="1"/>
      <c r="L128" s="1"/>
      <c r="M128" s="1"/>
      <c r="N128" s="1"/>
      <c r="O128" s="1"/>
      <c r="P128" s="1"/>
      <c r="Q128" s="1"/>
      <c r="R128" s="1"/>
      <c r="S128" s="1"/>
      <c r="T128" s="1"/>
      <c r="U128" s="1"/>
      <c r="V128" s="1"/>
      <c r="W128" s="1"/>
      <c r="X128" s="1"/>
      <c r="Y128" s="1"/>
      <c r="Z128" s="1"/>
    </row>
    <row r="129" spans="1:26" ht="12.75" customHeight="1" x14ac:dyDescent="0.25">
      <c r="A129" s="65" t="s">
        <v>158</v>
      </c>
      <c r="B129" s="65">
        <v>3</v>
      </c>
      <c r="C129" s="65" t="s">
        <v>140</v>
      </c>
      <c r="D129" s="71" t="s">
        <v>138</v>
      </c>
      <c r="E129" s="86"/>
      <c r="F129" s="104"/>
      <c r="G129" s="1"/>
      <c r="H129" s="44"/>
      <c r="I129" s="1"/>
      <c r="J129" s="1"/>
      <c r="K129" s="1"/>
      <c r="L129" s="1"/>
      <c r="M129" s="1"/>
      <c r="N129" s="1"/>
      <c r="O129" s="1"/>
      <c r="P129" s="1"/>
      <c r="Q129" s="1"/>
      <c r="R129" s="1"/>
      <c r="S129" s="1"/>
      <c r="T129" s="1"/>
      <c r="U129" s="1"/>
      <c r="V129" s="1"/>
      <c r="W129" s="1"/>
      <c r="X129" s="1"/>
      <c r="Y129" s="1"/>
      <c r="Z129" s="1"/>
    </row>
    <row r="130" spans="1:26" ht="12.75" customHeight="1" x14ac:dyDescent="0.25">
      <c r="A130" s="65">
        <v>227</v>
      </c>
      <c r="B130" s="65">
        <v>0</v>
      </c>
      <c r="C130" s="65" t="s">
        <v>145</v>
      </c>
      <c r="D130" s="71" t="s">
        <v>138</v>
      </c>
      <c r="E130" s="86"/>
      <c r="F130" s="104"/>
      <c r="G130" s="1"/>
      <c r="H130" s="44"/>
      <c r="I130" s="1"/>
      <c r="J130" s="1"/>
      <c r="K130" s="1"/>
      <c r="L130" s="1"/>
      <c r="M130" s="1"/>
      <c r="N130" s="1"/>
      <c r="O130" s="1"/>
      <c r="P130" s="1"/>
      <c r="Q130" s="1"/>
      <c r="R130" s="1"/>
      <c r="S130" s="1"/>
      <c r="T130" s="1"/>
      <c r="U130" s="1"/>
      <c r="V130" s="1"/>
      <c r="W130" s="1"/>
      <c r="X130" s="1"/>
      <c r="Y130" s="1"/>
      <c r="Z130" s="1"/>
    </row>
    <row r="131" spans="1:26" ht="12.75" customHeight="1" x14ac:dyDescent="0.25">
      <c r="A131" s="65">
        <v>228</v>
      </c>
      <c r="B131" s="65">
        <v>0.5</v>
      </c>
      <c r="C131" s="65" t="s">
        <v>140</v>
      </c>
      <c r="D131" s="71" t="s">
        <v>138</v>
      </c>
      <c r="E131" s="86"/>
      <c r="F131" s="104"/>
      <c r="G131" s="1"/>
      <c r="H131" s="44"/>
      <c r="I131" s="1"/>
      <c r="J131" s="1"/>
      <c r="K131" s="1"/>
      <c r="L131" s="1"/>
      <c r="M131" s="1"/>
      <c r="N131" s="1"/>
      <c r="O131" s="1"/>
      <c r="P131" s="1"/>
      <c r="Q131" s="1"/>
      <c r="R131" s="1"/>
      <c r="S131" s="1"/>
      <c r="T131" s="1"/>
      <c r="U131" s="1"/>
      <c r="V131" s="1"/>
      <c r="W131" s="1"/>
      <c r="X131" s="1"/>
      <c r="Y131" s="1"/>
      <c r="Z131" s="1"/>
    </row>
    <row r="132" spans="1:26" ht="12.75" customHeight="1" x14ac:dyDescent="0.25">
      <c r="A132" s="65" t="s">
        <v>159</v>
      </c>
      <c r="B132" s="65">
        <v>2</v>
      </c>
      <c r="C132" s="65" t="s">
        <v>140</v>
      </c>
      <c r="D132" s="71" t="s">
        <v>138</v>
      </c>
      <c r="E132" s="86"/>
      <c r="F132" s="104"/>
      <c r="G132" s="1"/>
      <c r="H132" s="44"/>
      <c r="I132" s="1"/>
      <c r="J132" s="1"/>
      <c r="K132" s="1"/>
      <c r="L132" s="1"/>
      <c r="M132" s="1"/>
      <c r="N132" s="1"/>
      <c r="O132" s="1"/>
      <c r="P132" s="1"/>
      <c r="Q132" s="1"/>
      <c r="R132" s="1"/>
      <c r="S132" s="1"/>
      <c r="T132" s="1"/>
      <c r="U132" s="1"/>
      <c r="V132" s="1"/>
      <c r="W132" s="1"/>
      <c r="X132" s="1"/>
      <c r="Y132" s="1"/>
      <c r="Z132" s="1"/>
    </row>
    <row r="133" spans="1:26" ht="12.75" customHeight="1" x14ac:dyDescent="0.25">
      <c r="A133" s="65">
        <v>229</v>
      </c>
      <c r="B133" s="65">
        <v>2</v>
      </c>
      <c r="C133" s="65" t="s">
        <v>140</v>
      </c>
      <c r="D133" s="71" t="s">
        <v>138</v>
      </c>
      <c r="E133" s="86"/>
      <c r="F133" s="104"/>
      <c r="G133" s="1"/>
      <c r="H133" s="44"/>
      <c r="I133" s="1"/>
      <c r="J133" s="1"/>
      <c r="K133" s="1"/>
      <c r="L133" s="1"/>
      <c r="M133" s="1"/>
      <c r="N133" s="1"/>
      <c r="O133" s="1"/>
      <c r="P133" s="1"/>
      <c r="Q133" s="1"/>
      <c r="R133" s="1"/>
      <c r="S133" s="1"/>
      <c r="T133" s="1"/>
      <c r="U133" s="1"/>
      <c r="V133" s="1"/>
      <c r="W133" s="1"/>
      <c r="X133" s="1"/>
      <c r="Y133" s="1"/>
      <c r="Z133" s="1"/>
    </row>
    <row r="134" spans="1:26" ht="12.75" customHeight="1" x14ac:dyDescent="0.25">
      <c r="A134" s="65" t="s">
        <v>160</v>
      </c>
      <c r="B134" s="65">
        <v>1</v>
      </c>
      <c r="C134" s="65" t="s">
        <v>141</v>
      </c>
      <c r="D134" s="71" t="s">
        <v>138</v>
      </c>
      <c r="E134" s="86"/>
      <c r="F134" s="104"/>
      <c r="G134" s="1"/>
      <c r="H134" s="44"/>
      <c r="I134" s="1"/>
      <c r="J134" s="1"/>
      <c r="K134" s="1"/>
      <c r="L134" s="1"/>
      <c r="M134" s="1"/>
      <c r="N134" s="1"/>
      <c r="O134" s="1"/>
      <c r="P134" s="1"/>
      <c r="Q134" s="1"/>
      <c r="R134" s="1"/>
      <c r="S134" s="1"/>
      <c r="T134" s="1"/>
      <c r="U134" s="1"/>
      <c r="V134" s="1"/>
      <c r="W134" s="1"/>
      <c r="X134" s="1"/>
      <c r="Y134" s="1"/>
      <c r="Z134" s="1"/>
    </row>
    <row r="135" spans="1:26" ht="17.25" customHeight="1" x14ac:dyDescent="0.25">
      <c r="A135" s="65">
        <v>231</v>
      </c>
      <c r="B135" s="65">
        <v>7</v>
      </c>
      <c r="C135" s="65" t="s">
        <v>145</v>
      </c>
      <c r="D135" s="71" t="s">
        <v>138</v>
      </c>
      <c r="E135" s="86"/>
      <c r="F135" s="104"/>
      <c r="G135" s="1"/>
      <c r="H135" s="44"/>
      <c r="I135" s="1"/>
      <c r="J135" s="1"/>
      <c r="K135" s="1"/>
      <c r="L135" s="1"/>
      <c r="M135" s="1"/>
      <c r="N135" s="1"/>
      <c r="O135" s="1"/>
      <c r="P135" s="1"/>
      <c r="Q135" s="1"/>
      <c r="R135" s="1"/>
      <c r="S135" s="1"/>
      <c r="T135" s="1"/>
      <c r="U135" s="1"/>
      <c r="V135" s="1"/>
      <c r="W135" s="1"/>
      <c r="X135" s="1"/>
      <c r="Y135" s="1"/>
      <c r="Z135" s="1"/>
    </row>
    <row r="136" spans="1:26" ht="15.75" customHeight="1" x14ac:dyDescent="0.25">
      <c r="A136" s="65">
        <v>232</v>
      </c>
      <c r="B136" s="65">
        <v>20</v>
      </c>
      <c r="C136" s="65" t="s">
        <v>145</v>
      </c>
      <c r="D136" s="71" t="s">
        <v>138</v>
      </c>
      <c r="E136" s="86"/>
      <c r="F136" s="104"/>
      <c r="G136" s="1"/>
      <c r="H136" s="44"/>
      <c r="I136" s="1"/>
      <c r="J136" s="1"/>
      <c r="K136" s="1"/>
      <c r="L136" s="1"/>
      <c r="M136" s="1"/>
      <c r="N136" s="1"/>
      <c r="O136" s="1"/>
      <c r="P136" s="1"/>
      <c r="Q136" s="1"/>
      <c r="R136" s="1"/>
      <c r="S136" s="1"/>
      <c r="T136" s="1"/>
      <c r="U136" s="1"/>
      <c r="V136" s="1"/>
      <c r="W136" s="1"/>
      <c r="X136" s="1"/>
      <c r="Y136" s="1"/>
      <c r="Z136" s="1"/>
    </row>
    <row r="137" spans="1:26" ht="15.75" customHeight="1" x14ac:dyDescent="0.25">
      <c r="A137" s="65">
        <v>233</v>
      </c>
      <c r="B137" s="65">
        <v>3</v>
      </c>
      <c r="C137" s="65" t="s">
        <v>141</v>
      </c>
      <c r="D137" s="71" t="s">
        <v>138</v>
      </c>
      <c r="E137" s="86"/>
      <c r="F137" s="104"/>
      <c r="G137" s="1"/>
      <c r="H137" s="44"/>
      <c r="I137" s="1"/>
      <c r="J137" s="1"/>
      <c r="K137" s="1"/>
      <c r="L137" s="1"/>
      <c r="M137" s="1"/>
      <c r="N137" s="1"/>
      <c r="O137" s="1"/>
      <c r="P137" s="1"/>
      <c r="Q137" s="1"/>
      <c r="R137" s="1"/>
      <c r="S137" s="1"/>
      <c r="T137" s="1"/>
      <c r="U137" s="1"/>
      <c r="V137" s="1"/>
      <c r="W137" s="1"/>
      <c r="X137" s="1"/>
      <c r="Y137" s="1"/>
      <c r="Z137" s="1"/>
    </row>
    <row r="138" spans="1:26" ht="15.75" customHeight="1" x14ac:dyDescent="0.25">
      <c r="A138" s="65">
        <v>234</v>
      </c>
      <c r="B138" s="65">
        <v>7</v>
      </c>
      <c r="C138" s="65" t="s">
        <v>141</v>
      </c>
      <c r="D138" s="71" t="s">
        <v>138</v>
      </c>
      <c r="E138" s="86"/>
      <c r="F138" s="104"/>
      <c r="G138" s="1"/>
      <c r="H138" s="44"/>
      <c r="I138" s="1"/>
      <c r="J138" s="1"/>
      <c r="K138" s="1"/>
      <c r="L138" s="1"/>
      <c r="M138" s="1"/>
      <c r="N138" s="1"/>
      <c r="O138" s="1"/>
      <c r="P138" s="1"/>
      <c r="Q138" s="1"/>
      <c r="R138" s="1"/>
      <c r="S138" s="1"/>
      <c r="T138" s="1"/>
      <c r="U138" s="1"/>
      <c r="V138" s="1"/>
      <c r="W138" s="1"/>
      <c r="X138" s="1"/>
      <c r="Y138" s="1"/>
      <c r="Z138" s="1"/>
    </row>
    <row r="139" spans="1:26" ht="15.75" customHeight="1" x14ac:dyDescent="0.25">
      <c r="A139" s="65">
        <v>235</v>
      </c>
      <c r="B139" s="65">
        <v>10</v>
      </c>
      <c r="C139" s="65" t="s">
        <v>145</v>
      </c>
      <c r="D139" s="71" t="s">
        <v>138</v>
      </c>
      <c r="E139" s="86"/>
      <c r="F139" s="104"/>
      <c r="G139" s="1"/>
      <c r="H139" s="44"/>
      <c r="I139" s="1"/>
      <c r="J139" s="1"/>
      <c r="K139" s="1"/>
      <c r="L139" s="1"/>
      <c r="M139" s="1"/>
      <c r="N139" s="1"/>
      <c r="O139" s="1"/>
      <c r="P139" s="1"/>
      <c r="Q139" s="1"/>
      <c r="R139" s="1"/>
      <c r="S139" s="1"/>
      <c r="T139" s="1"/>
      <c r="U139" s="1"/>
      <c r="V139" s="1"/>
      <c r="W139" s="1"/>
      <c r="X139" s="1"/>
      <c r="Y139" s="1"/>
      <c r="Z139" s="1"/>
    </row>
    <row r="140" spans="1:26" ht="15.75" customHeight="1" x14ac:dyDescent="0.25">
      <c r="A140" s="65">
        <v>236</v>
      </c>
      <c r="B140" s="65">
        <v>0</v>
      </c>
      <c r="C140" s="65" t="s">
        <v>145</v>
      </c>
      <c r="D140" s="71" t="s">
        <v>138</v>
      </c>
      <c r="E140" s="86"/>
      <c r="F140" s="104"/>
      <c r="G140" s="1"/>
      <c r="H140" s="44"/>
      <c r="I140" s="1"/>
      <c r="J140" s="1"/>
      <c r="K140" s="1"/>
      <c r="L140" s="1"/>
      <c r="M140" s="1"/>
      <c r="N140" s="1"/>
      <c r="O140" s="1"/>
      <c r="P140" s="1"/>
      <c r="Q140" s="1"/>
      <c r="R140" s="1"/>
      <c r="S140" s="1"/>
      <c r="T140" s="1"/>
      <c r="U140" s="1"/>
      <c r="V140" s="1"/>
      <c r="W140" s="1"/>
      <c r="X140" s="1"/>
      <c r="Y140" s="1"/>
      <c r="Z140" s="1"/>
    </row>
    <row r="141" spans="1:26" ht="16.5" customHeight="1" x14ac:dyDescent="0.25">
      <c r="A141" s="65">
        <v>237</v>
      </c>
      <c r="B141" s="65">
        <v>3</v>
      </c>
      <c r="C141" s="65" t="s">
        <v>145</v>
      </c>
      <c r="D141" s="71" t="s">
        <v>138</v>
      </c>
      <c r="E141" s="86"/>
      <c r="F141" s="104"/>
      <c r="G141" s="1"/>
      <c r="H141" s="44"/>
      <c r="I141" s="1"/>
      <c r="J141" s="1"/>
      <c r="K141" s="1"/>
      <c r="L141" s="1"/>
      <c r="M141" s="1"/>
      <c r="N141" s="1"/>
      <c r="O141" s="1"/>
      <c r="P141" s="1"/>
      <c r="Q141" s="1"/>
      <c r="R141" s="1"/>
      <c r="S141" s="1"/>
      <c r="T141" s="1"/>
      <c r="U141" s="1"/>
      <c r="V141" s="1"/>
      <c r="W141" s="1"/>
      <c r="X141" s="1"/>
      <c r="Y141" s="1"/>
      <c r="Z141" s="1"/>
    </row>
    <row r="142" spans="1:26" ht="12.75" customHeight="1" x14ac:dyDescent="0.25">
      <c r="A142" s="65">
        <v>238</v>
      </c>
      <c r="B142" s="65">
        <v>20</v>
      </c>
      <c r="C142" s="65" t="s">
        <v>145</v>
      </c>
      <c r="D142" s="71" t="s">
        <v>138</v>
      </c>
      <c r="E142" s="86"/>
      <c r="F142" s="104"/>
      <c r="G142" s="1"/>
      <c r="H142" s="44"/>
      <c r="I142" s="1"/>
      <c r="J142" s="1"/>
      <c r="K142" s="1"/>
      <c r="L142" s="1"/>
      <c r="M142" s="1"/>
      <c r="N142" s="1"/>
      <c r="O142" s="1"/>
      <c r="P142" s="1"/>
      <c r="Q142" s="1"/>
      <c r="R142" s="1"/>
      <c r="S142" s="1"/>
      <c r="T142" s="1"/>
      <c r="U142" s="1"/>
      <c r="V142" s="1"/>
      <c r="W142" s="1"/>
      <c r="X142" s="1"/>
      <c r="Y142" s="1"/>
      <c r="Z142" s="1"/>
    </row>
    <row r="143" spans="1:26" ht="12.75" customHeight="1" x14ac:dyDescent="0.25">
      <c r="A143" s="65">
        <v>239</v>
      </c>
      <c r="B143" s="65">
        <v>5</v>
      </c>
      <c r="C143" s="65" t="s">
        <v>145</v>
      </c>
      <c r="D143" s="71" t="s">
        <v>138</v>
      </c>
      <c r="E143" s="86"/>
      <c r="F143" s="104"/>
      <c r="G143" s="1"/>
      <c r="H143" s="44"/>
      <c r="I143" s="1"/>
      <c r="J143" s="1"/>
      <c r="K143" s="1"/>
      <c r="L143" s="1"/>
      <c r="M143" s="1"/>
      <c r="N143" s="1"/>
      <c r="O143" s="1"/>
      <c r="P143" s="1"/>
      <c r="Q143" s="1"/>
      <c r="R143" s="1"/>
      <c r="S143" s="1"/>
      <c r="T143" s="1"/>
      <c r="U143" s="1"/>
      <c r="V143" s="1"/>
      <c r="W143" s="1"/>
      <c r="X143" s="1"/>
      <c r="Y143" s="1"/>
      <c r="Z143" s="1"/>
    </row>
    <row r="144" spans="1:26" ht="12.75" customHeight="1" x14ac:dyDescent="0.25">
      <c r="A144" s="65">
        <v>240</v>
      </c>
      <c r="B144" s="65">
        <v>10</v>
      </c>
      <c r="C144" s="65" t="s">
        <v>145</v>
      </c>
      <c r="D144" s="71" t="s">
        <v>138</v>
      </c>
      <c r="E144" s="86"/>
      <c r="F144" s="104"/>
      <c r="G144" s="1"/>
      <c r="H144" s="44"/>
      <c r="I144" s="1"/>
      <c r="J144" s="1"/>
      <c r="K144" s="1"/>
      <c r="L144" s="1"/>
      <c r="M144" s="1"/>
      <c r="N144" s="1"/>
      <c r="O144" s="1"/>
      <c r="P144" s="1"/>
      <c r="Q144" s="1"/>
      <c r="R144" s="1"/>
      <c r="S144" s="1"/>
      <c r="T144" s="1"/>
      <c r="U144" s="1"/>
      <c r="V144" s="1"/>
      <c r="W144" s="1"/>
      <c r="X144" s="1"/>
      <c r="Y144" s="1"/>
      <c r="Z144" s="1"/>
    </row>
    <row r="145" spans="1:26" ht="12.75" customHeight="1" x14ac:dyDescent="0.25">
      <c r="A145" s="65">
        <v>241</v>
      </c>
      <c r="B145" s="65">
        <v>2</v>
      </c>
      <c r="C145" s="65" t="s">
        <v>145</v>
      </c>
      <c r="D145" s="71" t="s">
        <v>138</v>
      </c>
      <c r="E145" s="86"/>
      <c r="F145" s="104"/>
      <c r="G145" s="1"/>
      <c r="H145" s="44"/>
      <c r="I145" s="1"/>
      <c r="J145" s="1"/>
      <c r="K145" s="1"/>
      <c r="L145" s="1"/>
      <c r="M145" s="1"/>
      <c r="N145" s="1"/>
      <c r="O145" s="1"/>
      <c r="P145" s="1"/>
      <c r="Q145" s="1"/>
      <c r="R145" s="1"/>
      <c r="S145" s="1"/>
      <c r="T145" s="1"/>
      <c r="U145" s="1"/>
      <c r="V145" s="1"/>
      <c r="W145" s="1"/>
      <c r="X145" s="1"/>
      <c r="Y145" s="1"/>
      <c r="Z145" s="1"/>
    </row>
    <row r="146" spans="1:26" ht="12.75" customHeight="1" x14ac:dyDescent="0.25">
      <c r="A146" s="65">
        <v>242</v>
      </c>
      <c r="B146" s="65">
        <v>3</v>
      </c>
      <c r="C146" s="65" t="s">
        <v>145</v>
      </c>
      <c r="D146" s="71" t="s">
        <v>138</v>
      </c>
      <c r="E146" s="86"/>
      <c r="F146" s="104"/>
      <c r="G146" s="1"/>
      <c r="H146" s="44"/>
      <c r="I146" s="1"/>
      <c r="J146" s="1"/>
      <c r="K146" s="1"/>
      <c r="L146" s="1"/>
      <c r="M146" s="1"/>
      <c r="N146" s="1"/>
      <c r="O146" s="1"/>
      <c r="P146" s="1"/>
      <c r="Q146" s="1"/>
      <c r="R146" s="1"/>
      <c r="S146" s="1"/>
      <c r="T146" s="1"/>
      <c r="U146" s="1"/>
      <c r="V146" s="1"/>
      <c r="W146" s="1"/>
      <c r="X146" s="1"/>
      <c r="Y146" s="1"/>
      <c r="Z146" s="1"/>
    </row>
    <row r="147" spans="1:26" ht="15.75" customHeight="1" x14ac:dyDescent="0.25">
      <c r="A147" s="65">
        <v>243</v>
      </c>
      <c r="B147" s="65">
        <v>7</v>
      </c>
      <c r="C147" s="65" t="s">
        <v>145</v>
      </c>
      <c r="D147" s="71" t="s">
        <v>138</v>
      </c>
      <c r="E147" s="86"/>
      <c r="F147" s="104"/>
      <c r="G147" s="1"/>
      <c r="H147" s="44"/>
      <c r="I147" s="1"/>
      <c r="J147" s="1"/>
      <c r="K147" s="1"/>
      <c r="L147" s="1"/>
      <c r="M147" s="1"/>
      <c r="N147" s="1"/>
      <c r="O147" s="1"/>
      <c r="P147" s="1"/>
      <c r="Q147" s="1"/>
      <c r="R147" s="1"/>
      <c r="S147" s="1"/>
      <c r="T147" s="1"/>
      <c r="U147" s="1"/>
      <c r="V147" s="1"/>
      <c r="W147" s="1"/>
      <c r="X147" s="1"/>
      <c r="Y147" s="1"/>
      <c r="Z147" s="1"/>
    </row>
    <row r="148" spans="1:26" ht="15.75" customHeight="1" x14ac:dyDescent="0.25">
      <c r="A148" s="65">
        <v>244</v>
      </c>
      <c r="B148" s="65">
        <v>7</v>
      </c>
      <c r="C148" s="65" t="s">
        <v>145</v>
      </c>
      <c r="D148" s="71" t="s">
        <v>138</v>
      </c>
      <c r="E148" s="86"/>
      <c r="F148" s="104"/>
      <c r="G148" s="1"/>
      <c r="H148" s="44"/>
      <c r="I148" s="1"/>
      <c r="J148" s="1"/>
      <c r="K148" s="1"/>
      <c r="L148" s="1"/>
      <c r="M148" s="1"/>
      <c r="N148" s="1"/>
      <c r="O148" s="1"/>
      <c r="P148" s="1"/>
      <c r="Q148" s="1"/>
      <c r="R148" s="1"/>
      <c r="S148" s="1"/>
      <c r="T148" s="1"/>
      <c r="U148" s="1"/>
      <c r="V148" s="1"/>
      <c r="W148" s="1"/>
      <c r="X148" s="1"/>
      <c r="Y148" s="1"/>
      <c r="Z148" s="1"/>
    </row>
    <row r="149" spans="1:26" ht="15.75" customHeight="1" x14ac:dyDescent="0.25">
      <c r="A149" s="65">
        <v>245</v>
      </c>
      <c r="B149" s="65">
        <v>7</v>
      </c>
      <c r="C149" s="65" t="s">
        <v>145</v>
      </c>
      <c r="D149" s="71" t="s">
        <v>138</v>
      </c>
      <c r="E149" s="86"/>
      <c r="F149" s="104"/>
      <c r="G149" s="1"/>
      <c r="H149" s="44"/>
      <c r="I149" s="1"/>
      <c r="J149" s="1"/>
      <c r="K149" s="1"/>
      <c r="L149" s="1"/>
      <c r="M149" s="1"/>
      <c r="N149" s="1"/>
      <c r="O149" s="1"/>
      <c r="P149" s="1"/>
      <c r="Q149" s="1"/>
      <c r="R149" s="1"/>
      <c r="S149" s="1"/>
      <c r="T149" s="1"/>
      <c r="U149" s="1"/>
      <c r="V149" s="1"/>
      <c r="W149" s="1"/>
      <c r="X149" s="1"/>
      <c r="Y149" s="1"/>
      <c r="Z149" s="1"/>
    </row>
    <row r="150" spans="1:26" ht="12.75" customHeight="1" x14ac:dyDescent="0.25">
      <c r="A150" s="65">
        <v>246</v>
      </c>
      <c r="B150" s="65">
        <v>3</v>
      </c>
      <c r="C150" s="65" t="s">
        <v>145</v>
      </c>
      <c r="D150" s="71" t="s">
        <v>138</v>
      </c>
      <c r="E150" s="86"/>
      <c r="F150" s="104"/>
      <c r="G150" s="1"/>
      <c r="H150" s="44"/>
      <c r="I150" s="1"/>
      <c r="J150" s="1"/>
      <c r="K150" s="1"/>
      <c r="L150" s="1"/>
      <c r="M150" s="1"/>
      <c r="N150" s="1"/>
      <c r="O150" s="1"/>
      <c r="P150" s="1"/>
      <c r="Q150" s="1"/>
      <c r="R150" s="1"/>
      <c r="S150" s="1"/>
      <c r="T150" s="1"/>
      <c r="U150" s="1"/>
      <c r="V150" s="1"/>
      <c r="W150" s="1"/>
      <c r="X150" s="1"/>
      <c r="Y150" s="1"/>
      <c r="Z150" s="1"/>
    </row>
    <row r="151" spans="1:26" ht="15.75" customHeight="1" x14ac:dyDescent="0.25">
      <c r="A151" s="65">
        <v>247</v>
      </c>
      <c r="B151" s="65">
        <v>7</v>
      </c>
      <c r="C151" s="65" t="s">
        <v>145</v>
      </c>
      <c r="D151" s="71" t="s">
        <v>138</v>
      </c>
      <c r="E151" s="86"/>
      <c r="F151" s="104"/>
      <c r="G151" s="1"/>
      <c r="H151" s="44"/>
      <c r="I151" s="1"/>
      <c r="J151" s="1"/>
      <c r="K151" s="1"/>
      <c r="L151" s="1"/>
      <c r="M151" s="1"/>
      <c r="N151" s="1"/>
      <c r="O151" s="1"/>
      <c r="P151" s="1"/>
      <c r="Q151" s="1"/>
      <c r="R151" s="1"/>
      <c r="S151" s="1"/>
      <c r="T151" s="1"/>
      <c r="U151" s="1"/>
      <c r="V151" s="1"/>
      <c r="W151" s="1"/>
      <c r="X151" s="1"/>
      <c r="Y151" s="1"/>
      <c r="Z151" s="1"/>
    </row>
    <row r="152" spans="1:26" ht="15.75" customHeight="1" x14ac:dyDescent="0.25">
      <c r="A152" s="65">
        <v>248</v>
      </c>
      <c r="B152" s="65">
        <v>3</v>
      </c>
      <c r="C152" s="65" t="s">
        <v>145</v>
      </c>
      <c r="D152" s="71" t="s">
        <v>138</v>
      </c>
      <c r="E152" s="86"/>
      <c r="F152" s="104"/>
      <c r="G152" s="1"/>
      <c r="H152" s="44"/>
      <c r="I152" s="1"/>
      <c r="J152" s="1"/>
      <c r="K152" s="1"/>
      <c r="L152" s="1"/>
      <c r="M152" s="1"/>
      <c r="N152" s="1"/>
      <c r="O152" s="1"/>
      <c r="P152" s="1"/>
      <c r="Q152" s="1"/>
      <c r="R152" s="1"/>
      <c r="S152" s="1"/>
      <c r="T152" s="1"/>
      <c r="U152" s="1"/>
      <c r="V152" s="1"/>
      <c r="W152" s="1"/>
      <c r="X152" s="1"/>
      <c r="Y152" s="1"/>
      <c r="Z152" s="1"/>
    </row>
    <row r="153" spans="1:26" ht="17.25" customHeight="1" x14ac:dyDescent="0.25">
      <c r="A153" s="65">
        <v>249</v>
      </c>
      <c r="B153" s="65">
        <v>7</v>
      </c>
      <c r="C153" s="65" t="s">
        <v>145</v>
      </c>
      <c r="D153" s="71" t="s">
        <v>138</v>
      </c>
      <c r="E153" s="86"/>
      <c r="F153" s="104"/>
      <c r="G153" s="1"/>
      <c r="H153" s="44"/>
      <c r="I153" s="1"/>
      <c r="J153" s="1"/>
      <c r="K153" s="1"/>
      <c r="L153" s="1"/>
      <c r="M153" s="1"/>
      <c r="N153" s="1"/>
      <c r="O153" s="1"/>
      <c r="P153" s="1"/>
      <c r="Q153" s="1"/>
      <c r="R153" s="1"/>
      <c r="S153" s="1"/>
      <c r="T153" s="1"/>
      <c r="U153" s="1"/>
      <c r="V153" s="1"/>
      <c r="W153" s="1"/>
      <c r="X153" s="1"/>
      <c r="Y153" s="1"/>
      <c r="Z153" s="1"/>
    </row>
    <row r="154" spans="1:26" ht="12.75" customHeight="1" x14ac:dyDescent="0.25">
      <c r="A154" s="65">
        <v>250</v>
      </c>
      <c r="B154" s="65">
        <v>5</v>
      </c>
      <c r="C154" s="65" t="s">
        <v>141</v>
      </c>
      <c r="D154" s="71" t="s">
        <v>138</v>
      </c>
      <c r="E154" s="86"/>
      <c r="F154" s="104"/>
      <c r="G154" s="1"/>
      <c r="H154" s="44"/>
      <c r="I154" s="1"/>
      <c r="J154" s="1"/>
      <c r="K154" s="1"/>
      <c r="L154" s="1"/>
      <c r="M154" s="1"/>
      <c r="N154" s="1"/>
      <c r="O154" s="1"/>
      <c r="P154" s="1"/>
      <c r="Q154" s="1"/>
      <c r="R154" s="1"/>
      <c r="S154" s="1"/>
      <c r="T154" s="1"/>
      <c r="U154" s="1"/>
      <c r="V154" s="1"/>
      <c r="W154" s="1"/>
      <c r="X154" s="1"/>
      <c r="Y154" s="1"/>
      <c r="Z154" s="1"/>
    </row>
    <row r="155" spans="1:26" ht="12.75" customHeight="1" x14ac:dyDescent="0.25">
      <c r="A155" s="65">
        <v>251</v>
      </c>
      <c r="B155" s="65">
        <v>10</v>
      </c>
      <c r="C155" s="65" t="s">
        <v>141</v>
      </c>
      <c r="D155" s="71" t="s">
        <v>138</v>
      </c>
      <c r="E155" s="86"/>
      <c r="F155" s="104"/>
      <c r="G155" s="1"/>
      <c r="H155" s="44"/>
      <c r="I155" s="1"/>
      <c r="J155" s="1"/>
      <c r="K155" s="1"/>
      <c r="L155" s="1"/>
      <c r="M155" s="1"/>
      <c r="N155" s="1"/>
      <c r="O155" s="1"/>
      <c r="P155" s="1"/>
      <c r="Q155" s="1"/>
      <c r="R155" s="1"/>
      <c r="S155" s="1"/>
      <c r="T155" s="1"/>
      <c r="U155" s="1"/>
      <c r="V155" s="1"/>
      <c r="W155" s="1"/>
      <c r="X155" s="1"/>
      <c r="Y155" s="1"/>
      <c r="Z155" s="1"/>
    </row>
    <row r="156" spans="1:26" ht="12.75" customHeight="1" x14ac:dyDescent="0.25">
      <c r="A156" s="65">
        <v>252</v>
      </c>
      <c r="B156" s="65">
        <v>3</v>
      </c>
      <c r="C156" s="65" t="s">
        <v>141</v>
      </c>
      <c r="D156" s="71" t="s">
        <v>138</v>
      </c>
      <c r="E156" s="86"/>
      <c r="F156" s="104"/>
      <c r="G156" s="1"/>
      <c r="H156" s="44"/>
      <c r="I156" s="1"/>
      <c r="J156" s="1"/>
      <c r="K156" s="1"/>
      <c r="L156" s="1"/>
      <c r="M156" s="1"/>
      <c r="N156" s="1"/>
      <c r="O156" s="1"/>
      <c r="P156" s="1"/>
      <c r="Q156" s="1"/>
      <c r="R156" s="1"/>
      <c r="S156" s="1"/>
      <c r="T156" s="1"/>
      <c r="U156" s="1"/>
      <c r="V156" s="1"/>
      <c r="W156" s="1"/>
      <c r="X156" s="1"/>
      <c r="Y156" s="1"/>
      <c r="Z156" s="1"/>
    </row>
    <row r="157" spans="1:26" ht="12.75" customHeight="1" x14ac:dyDescent="0.25">
      <c r="A157" s="65">
        <v>253</v>
      </c>
      <c r="B157" s="65">
        <v>5</v>
      </c>
      <c r="C157" s="65" t="s">
        <v>141</v>
      </c>
      <c r="D157" s="71" t="s">
        <v>138</v>
      </c>
      <c r="E157" s="86"/>
      <c r="F157" s="104"/>
      <c r="G157" s="1"/>
      <c r="H157" s="44"/>
      <c r="I157" s="1"/>
      <c r="J157" s="1"/>
      <c r="K157" s="1"/>
      <c r="L157" s="1"/>
      <c r="M157" s="1"/>
      <c r="N157" s="1"/>
      <c r="O157" s="1"/>
      <c r="P157" s="1"/>
      <c r="Q157" s="1"/>
      <c r="R157" s="1"/>
      <c r="S157" s="1"/>
      <c r="T157" s="1"/>
      <c r="U157" s="1"/>
      <c r="V157" s="1"/>
      <c r="W157" s="1"/>
      <c r="X157" s="1"/>
      <c r="Y157" s="1"/>
      <c r="Z157" s="1"/>
    </row>
    <row r="158" spans="1:26" ht="12.75" customHeight="1" x14ac:dyDescent="0.25">
      <c r="A158" s="65">
        <v>254</v>
      </c>
      <c r="B158" s="65">
        <v>2</v>
      </c>
      <c r="C158" s="65" t="s">
        <v>141</v>
      </c>
      <c r="D158" s="71" t="s">
        <v>138</v>
      </c>
      <c r="E158" s="86"/>
      <c r="F158" s="104"/>
      <c r="G158" s="1"/>
      <c r="H158" s="44"/>
      <c r="I158" s="1"/>
      <c r="J158" s="1"/>
      <c r="K158" s="1"/>
      <c r="L158" s="1"/>
      <c r="M158" s="1"/>
      <c r="N158" s="1"/>
      <c r="O158" s="1"/>
      <c r="P158" s="1"/>
      <c r="Q158" s="1"/>
      <c r="R158" s="1"/>
      <c r="S158" s="1"/>
      <c r="T158" s="1"/>
      <c r="U158" s="1"/>
      <c r="V158" s="1"/>
      <c r="W158" s="1"/>
      <c r="X158" s="1"/>
      <c r="Y158" s="1"/>
      <c r="Z158" s="1"/>
    </row>
    <row r="159" spans="1:26" ht="12.75" customHeight="1" x14ac:dyDescent="0.25">
      <c r="A159" s="65">
        <v>255</v>
      </c>
      <c r="B159" s="65">
        <v>20</v>
      </c>
      <c r="C159" s="65" t="s">
        <v>141</v>
      </c>
      <c r="D159" s="71" t="s">
        <v>138</v>
      </c>
      <c r="E159" s="86"/>
      <c r="F159" s="104"/>
      <c r="G159" s="1"/>
      <c r="H159" s="44"/>
      <c r="I159" s="1"/>
      <c r="J159" s="1"/>
      <c r="K159" s="1"/>
      <c r="L159" s="1"/>
      <c r="M159" s="1"/>
      <c r="N159" s="1"/>
      <c r="O159" s="1"/>
      <c r="P159" s="1"/>
      <c r="Q159" s="1"/>
      <c r="R159" s="1"/>
      <c r="S159" s="1"/>
      <c r="T159" s="1"/>
      <c r="U159" s="1"/>
      <c r="V159" s="1"/>
      <c r="W159" s="1"/>
      <c r="X159" s="1"/>
      <c r="Y159" s="1"/>
      <c r="Z159" s="1"/>
    </row>
    <row r="160" spans="1:26" ht="12.75" customHeight="1" x14ac:dyDescent="0.25">
      <c r="A160" s="65">
        <v>256</v>
      </c>
      <c r="B160" s="65">
        <v>7</v>
      </c>
      <c r="C160" s="65" t="s">
        <v>141</v>
      </c>
      <c r="D160" s="71" t="s">
        <v>138</v>
      </c>
      <c r="E160" s="86"/>
      <c r="F160" s="104"/>
      <c r="G160" s="1"/>
      <c r="H160" s="44"/>
      <c r="I160" s="1"/>
      <c r="J160" s="1"/>
      <c r="K160" s="1"/>
      <c r="L160" s="1"/>
      <c r="M160" s="1"/>
      <c r="N160" s="1"/>
      <c r="O160" s="1"/>
      <c r="P160" s="1"/>
      <c r="Q160" s="1"/>
      <c r="R160" s="1"/>
      <c r="S160" s="1"/>
      <c r="T160" s="1"/>
      <c r="U160" s="1"/>
      <c r="V160" s="1"/>
      <c r="W160" s="1"/>
      <c r="X160" s="1"/>
      <c r="Y160" s="1"/>
      <c r="Z160" s="1"/>
    </row>
    <row r="161" spans="1:26" ht="12.75" customHeight="1" x14ac:dyDescent="0.25">
      <c r="A161" s="65">
        <v>257</v>
      </c>
      <c r="B161" s="65">
        <v>7</v>
      </c>
      <c r="C161" s="65" t="s">
        <v>141</v>
      </c>
      <c r="D161" s="71" t="s">
        <v>138</v>
      </c>
      <c r="E161" s="86"/>
      <c r="F161" s="104"/>
      <c r="G161" s="1"/>
      <c r="H161" s="44"/>
      <c r="I161" s="1"/>
      <c r="J161" s="1"/>
      <c r="K161" s="1"/>
      <c r="L161" s="1"/>
      <c r="M161" s="1"/>
      <c r="N161" s="1"/>
      <c r="O161" s="1"/>
      <c r="P161" s="1"/>
      <c r="Q161" s="1"/>
      <c r="R161" s="1"/>
      <c r="S161" s="1"/>
      <c r="T161" s="1"/>
      <c r="U161" s="1"/>
      <c r="V161" s="1"/>
      <c r="W161" s="1"/>
      <c r="X161" s="1"/>
      <c r="Y161" s="1"/>
      <c r="Z161" s="1"/>
    </row>
    <row r="162" spans="1:26" ht="12.75" customHeight="1" x14ac:dyDescent="0.25">
      <c r="A162" s="65">
        <v>258</v>
      </c>
      <c r="B162" s="65">
        <v>7</v>
      </c>
      <c r="C162" s="65" t="s">
        <v>141</v>
      </c>
      <c r="D162" s="71" t="s">
        <v>138</v>
      </c>
      <c r="E162" s="86"/>
      <c r="F162" s="104"/>
      <c r="G162" s="1"/>
      <c r="H162" s="44"/>
      <c r="I162" s="1"/>
      <c r="J162" s="1"/>
      <c r="K162" s="1"/>
      <c r="L162" s="1"/>
      <c r="M162" s="1"/>
      <c r="N162" s="1"/>
      <c r="O162" s="1"/>
      <c r="P162" s="1"/>
      <c r="Q162" s="1"/>
      <c r="R162" s="1"/>
      <c r="S162" s="1"/>
      <c r="T162" s="1"/>
      <c r="U162" s="1"/>
      <c r="V162" s="1"/>
      <c r="W162" s="1"/>
      <c r="X162" s="1"/>
      <c r="Y162" s="1"/>
      <c r="Z162" s="1"/>
    </row>
    <row r="163" spans="1:26" ht="12.75" customHeight="1" x14ac:dyDescent="0.25">
      <c r="A163" s="65">
        <v>259</v>
      </c>
      <c r="B163" s="65">
        <v>7</v>
      </c>
      <c r="C163" s="65" t="s">
        <v>140</v>
      </c>
      <c r="D163" s="71" t="s">
        <v>138</v>
      </c>
      <c r="E163" s="86"/>
      <c r="F163" s="104"/>
      <c r="G163" s="1"/>
      <c r="H163" s="44"/>
      <c r="I163" s="1"/>
      <c r="J163" s="1"/>
      <c r="K163" s="1"/>
      <c r="L163" s="1"/>
      <c r="M163" s="1"/>
      <c r="N163" s="1"/>
      <c r="O163" s="1"/>
      <c r="P163" s="1"/>
      <c r="Q163" s="1"/>
      <c r="R163" s="1"/>
      <c r="S163" s="1"/>
      <c r="T163" s="1"/>
      <c r="U163" s="1"/>
      <c r="V163" s="1"/>
      <c r="W163" s="1"/>
      <c r="X163" s="1"/>
      <c r="Y163" s="1"/>
      <c r="Z163" s="1"/>
    </row>
    <row r="164" spans="1:26" ht="12.75" customHeight="1" x14ac:dyDescent="0.25">
      <c r="A164" s="65">
        <v>260</v>
      </c>
      <c r="B164" s="65">
        <v>7</v>
      </c>
      <c r="C164" s="65" t="s">
        <v>140</v>
      </c>
      <c r="D164" s="71" t="s">
        <v>138</v>
      </c>
      <c r="E164" s="86"/>
      <c r="F164" s="104"/>
      <c r="G164" s="1"/>
      <c r="H164" s="44"/>
      <c r="I164" s="1"/>
      <c r="J164" s="1"/>
      <c r="K164" s="1"/>
      <c r="L164" s="1"/>
      <c r="M164" s="1"/>
      <c r="N164" s="1"/>
      <c r="O164" s="1"/>
      <c r="P164" s="1"/>
      <c r="Q164" s="1"/>
      <c r="R164" s="1"/>
      <c r="S164" s="1"/>
      <c r="T164" s="1"/>
      <c r="U164" s="1"/>
      <c r="V164" s="1"/>
      <c r="W164" s="1"/>
      <c r="X164" s="1"/>
      <c r="Y164" s="1"/>
      <c r="Z164" s="1"/>
    </row>
    <row r="165" spans="1:26" ht="12.75" customHeight="1" x14ac:dyDescent="0.25">
      <c r="A165" s="65">
        <v>261</v>
      </c>
      <c r="B165" s="65">
        <v>3</v>
      </c>
      <c r="C165" s="65" t="s">
        <v>140</v>
      </c>
      <c r="D165" s="71" t="s">
        <v>138</v>
      </c>
      <c r="E165" s="86"/>
      <c r="F165" s="104"/>
      <c r="G165" s="1"/>
      <c r="H165" s="44"/>
      <c r="I165" s="1"/>
      <c r="J165" s="1"/>
      <c r="K165" s="1"/>
      <c r="L165" s="1"/>
      <c r="M165" s="1"/>
      <c r="N165" s="1"/>
      <c r="O165" s="1"/>
      <c r="P165" s="1"/>
      <c r="Q165" s="1"/>
      <c r="R165" s="1"/>
      <c r="S165" s="1"/>
      <c r="T165" s="1"/>
      <c r="U165" s="1"/>
      <c r="V165" s="1"/>
      <c r="W165" s="1"/>
      <c r="X165" s="1"/>
      <c r="Y165" s="1"/>
      <c r="Z165" s="1"/>
    </row>
    <row r="166" spans="1:26" ht="12.75" customHeight="1" x14ac:dyDescent="0.25">
      <c r="A166" s="65">
        <v>262</v>
      </c>
      <c r="B166" s="65">
        <v>2</v>
      </c>
      <c r="C166" s="65" t="s">
        <v>140</v>
      </c>
      <c r="D166" s="71" t="s">
        <v>138</v>
      </c>
      <c r="E166" s="86"/>
      <c r="F166" s="104"/>
      <c r="G166" s="1"/>
      <c r="H166" s="44"/>
      <c r="I166" s="1"/>
      <c r="J166" s="1"/>
      <c r="K166" s="1"/>
      <c r="L166" s="1"/>
      <c r="M166" s="1"/>
      <c r="N166" s="1"/>
      <c r="O166" s="1"/>
      <c r="P166" s="1"/>
      <c r="Q166" s="1"/>
      <c r="R166" s="1"/>
      <c r="S166" s="1"/>
      <c r="T166" s="1"/>
      <c r="U166" s="1"/>
      <c r="V166" s="1"/>
      <c r="W166" s="1"/>
      <c r="X166" s="1"/>
      <c r="Y166" s="1"/>
      <c r="Z166" s="1"/>
    </row>
    <row r="167" spans="1:26" ht="12.75" customHeight="1" x14ac:dyDescent="0.25">
      <c r="A167" s="65">
        <v>263</v>
      </c>
      <c r="B167" s="65">
        <v>3</v>
      </c>
      <c r="C167" s="65" t="s">
        <v>140</v>
      </c>
      <c r="D167" s="71" t="s">
        <v>138</v>
      </c>
      <c r="E167" s="86"/>
      <c r="F167" s="104"/>
      <c r="G167" s="1"/>
      <c r="H167" s="44"/>
      <c r="I167" s="1"/>
      <c r="J167" s="1"/>
      <c r="K167" s="1"/>
      <c r="L167" s="1"/>
      <c r="M167" s="1"/>
      <c r="N167" s="1"/>
      <c r="O167" s="1"/>
      <c r="P167" s="1"/>
      <c r="Q167" s="1"/>
      <c r="R167" s="1"/>
      <c r="S167" s="1"/>
      <c r="T167" s="1"/>
      <c r="U167" s="1"/>
      <c r="V167" s="1"/>
      <c r="W167" s="1"/>
      <c r="X167" s="1"/>
      <c r="Y167" s="1"/>
      <c r="Z167" s="1"/>
    </row>
    <row r="168" spans="1:26" ht="12.75" customHeight="1" x14ac:dyDescent="0.25">
      <c r="A168" s="65" t="s">
        <v>161</v>
      </c>
      <c r="B168" s="65">
        <v>0</v>
      </c>
      <c r="C168" s="65" t="s">
        <v>140</v>
      </c>
      <c r="D168" s="71" t="s">
        <v>138</v>
      </c>
      <c r="E168" s="86"/>
      <c r="F168" s="104"/>
      <c r="G168" s="1"/>
      <c r="H168" s="44"/>
      <c r="I168" s="1"/>
      <c r="J168" s="1"/>
      <c r="K168" s="1"/>
      <c r="L168" s="1"/>
      <c r="M168" s="1"/>
      <c r="N168" s="1"/>
      <c r="O168" s="1"/>
      <c r="P168" s="1"/>
      <c r="Q168" s="1"/>
      <c r="R168" s="1"/>
      <c r="S168" s="1"/>
      <c r="T168" s="1"/>
      <c r="U168" s="1"/>
      <c r="V168" s="1"/>
      <c r="W168" s="1"/>
      <c r="X168" s="1"/>
      <c r="Y168" s="1"/>
      <c r="Z168" s="1"/>
    </row>
    <row r="169" spans="1:26" ht="12.75" customHeight="1" x14ac:dyDescent="0.25">
      <c r="A169" s="65">
        <v>264</v>
      </c>
      <c r="B169" s="65">
        <v>1</v>
      </c>
      <c r="C169" s="65" t="s">
        <v>140</v>
      </c>
      <c r="D169" s="71" t="s">
        <v>138</v>
      </c>
      <c r="E169" s="86"/>
      <c r="F169" s="104"/>
      <c r="G169" s="1"/>
      <c r="H169" s="44"/>
      <c r="I169" s="1"/>
      <c r="J169" s="1"/>
      <c r="K169" s="1"/>
      <c r="L169" s="1"/>
      <c r="M169" s="1"/>
      <c r="N169" s="1"/>
      <c r="O169" s="1"/>
      <c r="P169" s="1"/>
      <c r="Q169" s="1"/>
      <c r="R169" s="1"/>
      <c r="S169" s="1"/>
      <c r="T169" s="1"/>
      <c r="U169" s="1"/>
      <c r="V169" s="1"/>
      <c r="W169" s="1"/>
      <c r="X169" s="1"/>
      <c r="Y169" s="1"/>
      <c r="Z169" s="1"/>
    </row>
    <row r="170" spans="1:26" ht="12.75" customHeight="1" x14ac:dyDescent="0.25">
      <c r="A170" s="65">
        <v>265</v>
      </c>
      <c r="B170" s="65">
        <v>1</v>
      </c>
      <c r="C170" s="65" t="s">
        <v>140</v>
      </c>
      <c r="D170" s="71" t="s">
        <v>138</v>
      </c>
      <c r="E170" s="86"/>
      <c r="F170" s="104"/>
      <c r="G170" s="1"/>
      <c r="H170" s="44"/>
      <c r="I170" s="1"/>
      <c r="J170" s="1"/>
      <c r="K170" s="1"/>
      <c r="L170" s="1"/>
      <c r="M170" s="1"/>
      <c r="N170" s="1"/>
      <c r="O170" s="1"/>
      <c r="P170" s="1"/>
      <c r="Q170" s="1"/>
      <c r="R170" s="1"/>
      <c r="S170" s="1"/>
      <c r="T170" s="1"/>
      <c r="U170" s="1"/>
      <c r="V170" s="1"/>
      <c r="W170" s="1"/>
      <c r="X170" s="1"/>
      <c r="Y170" s="1"/>
      <c r="Z170" s="1"/>
    </row>
    <row r="171" spans="1:26" ht="12.75" customHeight="1" x14ac:dyDescent="0.25">
      <c r="A171" s="65">
        <v>266</v>
      </c>
      <c r="B171" s="65">
        <v>1</v>
      </c>
      <c r="C171" s="65" t="s">
        <v>140</v>
      </c>
      <c r="D171" s="71" t="s">
        <v>138</v>
      </c>
      <c r="E171" s="86"/>
      <c r="F171" s="104"/>
      <c r="G171" s="1"/>
      <c r="H171" s="44"/>
      <c r="I171" s="1"/>
      <c r="J171" s="1"/>
      <c r="K171" s="1"/>
      <c r="L171" s="1"/>
      <c r="M171" s="1"/>
      <c r="N171" s="1"/>
      <c r="O171" s="1"/>
      <c r="P171" s="1"/>
      <c r="Q171" s="1"/>
      <c r="R171" s="1"/>
      <c r="S171" s="1"/>
      <c r="T171" s="1"/>
      <c r="U171" s="1"/>
      <c r="V171" s="1"/>
      <c r="W171" s="1"/>
      <c r="X171" s="1"/>
      <c r="Y171" s="1"/>
      <c r="Z171" s="1"/>
    </row>
    <row r="172" spans="1:26" ht="12.75" customHeight="1" x14ac:dyDescent="0.25">
      <c r="A172" s="65">
        <v>267</v>
      </c>
      <c r="B172" s="65">
        <v>1</v>
      </c>
      <c r="C172" s="65" t="s">
        <v>145</v>
      </c>
      <c r="D172" s="71" t="s">
        <v>138</v>
      </c>
      <c r="E172" s="86"/>
      <c r="F172" s="104"/>
      <c r="G172" s="1"/>
      <c r="H172" s="44"/>
      <c r="I172" s="1"/>
      <c r="J172" s="1"/>
      <c r="K172" s="1"/>
      <c r="L172" s="1"/>
      <c r="M172" s="1"/>
      <c r="N172" s="1"/>
      <c r="O172" s="1"/>
      <c r="P172" s="1"/>
      <c r="Q172" s="1"/>
      <c r="R172" s="1"/>
      <c r="S172" s="1"/>
      <c r="T172" s="1"/>
      <c r="U172" s="1"/>
      <c r="V172" s="1"/>
      <c r="W172" s="1"/>
      <c r="X172" s="1"/>
      <c r="Y172" s="1"/>
      <c r="Z172" s="1"/>
    </row>
    <row r="173" spans="1:26" ht="12.75" customHeight="1" x14ac:dyDescent="0.25">
      <c r="A173" s="65">
        <v>269</v>
      </c>
      <c r="B173" s="65">
        <v>0.5</v>
      </c>
      <c r="C173" s="65" t="s">
        <v>140</v>
      </c>
      <c r="D173" s="71" t="s">
        <v>138</v>
      </c>
      <c r="E173" s="86"/>
      <c r="F173" s="104"/>
      <c r="G173" s="1"/>
      <c r="H173" s="44"/>
      <c r="I173" s="1"/>
      <c r="J173" s="1"/>
      <c r="K173" s="1"/>
      <c r="L173" s="1"/>
      <c r="M173" s="1"/>
      <c r="N173" s="1"/>
      <c r="O173" s="1"/>
      <c r="P173" s="1"/>
      <c r="Q173" s="1"/>
      <c r="R173" s="1"/>
      <c r="S173" s="1"/>
      <c r="T173" s="1"/>
      <c r="U173" s="1"/>
      <c r="V173" s="1"/>
      <c r="W173" s="1"/>
      <c r="X173" s="1"/>
      <c r="Y173" s="1"/>
      <c r="Z173" s="1"/>
    </row>
    <row r="174" spans="1:26" ht="12.75" customHeight="1" x14ac:dyDescent="0.25">
      <c r="A174" s="65">
        <v>270</v>
      </c>
      <c r="B174" s="65">
        <v>2</v>
      </c>
      <c r="C174" s="65" t="s">
        <v>140</v>
      </c>
      <c r="D174" s="71" t="s">
        <v>138</v>
      </c>
      <c r="E174" s="86"/>
      <c r="F174" s="104"/>
      <c r="G174" s="1"/>
      <c r="H174" s="44"/>
      <c r="I174" s="1"/>
      <c r="J174" s="1"/>
      <c r="K174" s="1"/>
      <c r="L174" s="1"/>
      <c r="M174" s="1"/>
      <c r="N174" s="1"/>
      <c r="O174" s="1"/>
      <c r="P174" s="1"/>
      <c r="Q174" s="1"/>
      <c r="R174" s="1"/>
      <c r="S174" s="1"/>
      <c r="T174" s="1"/>
      <c r="U174" s="1"/>
      <c r="V174" s="1"/>
      <c r="W174" s="1"/>
      <c r="X174" s="1"/>
      <c r="Y174" s="1"/>
      <c r="Z174" s="1"/>
    </row>
    <row r="175" spans="1:26" ht="12.75" customHeight="1" x14ac:dyDescent="0.25">
      <c r="A175" s="65">
        <v>271</v>
      </c>
      <c r="B175" s="65">
        <v>0.5</v>
      </c>
      <c r="C175" s="65" t="s">
        <v>140</v>
      </c>
      <c r="D175" s="71" t="s">
        <v>138</v>
      </c>
      <c r="E175" s="86"/>
      <c r="F175" s="104"/>
      <c r="G175" s="1"/>
      <c r="H175" s="44"/>
      <c r="I175" s="1"/>
      <c r="J175" s="1"/>
      <c r="K175" s="1"/>
      <c r="L175" s="1"/>
      <c r="M175" s="1"/>
      <c r="N175" s="1"/>
      <c r="O175" s="1"/>
      <c r="P175" s="1"/>
      <c r="Q175" s="1"/>
      <c r="R175" s="1"/>
      <c r="S175" s="1"/>
      <c r="T175" s="1"/>
      <c r="U175" s="1"/>
      <c r="V175" s="1"/>
      <c r="W175" s="1"/>
      <c r="X175" s="1"/>
      <c r="Y175" s="1"/>
      <c r="Z175" s="1"/>
    </row>
    <row r="176" spans="1:26" ht="12.75" customHeight="1" x14ac:dyDescent="0.25">
      <c r="A176" s="65">
        <v>272</v>
      </c>
      <c r="B176" s="65">
        <v>0.5</v>
      </c>
      <c r="C176" s="65" t="s">
        <v>140</v>
      </c>
      <c r="D176" s="71" t="s">
        <v>138</v>
      </c>
      <c r="E176" s="86"/>
      <c r="F176" s="104"/>
      <c r="G176" s="1"/>
      <c r="H176" s="44"/>
      <c r="I176" s="1"/>
      <c r="J176" s="1"/>
      <c r="K176" s="1"/>
      <c r="L176" s="1"/>
      <c r="M176" s="1"/>
      <c r="N176" s="1"/>
      <c r="O176" s="1"/>
      <c r="P176" s="1"/>
      <c r="Q176" s="1"/>
      <c r="R176" s="1"/>
      <c r="S176" s="1"/>
      <c r="T176" s="1"/>
      <c r="U176" s="1"/>
      <c r="V176" s="1"/>
      <c r="W176" s="1"/>
      <c r="X176" s="1"/>
      <c r="Y176" s="1"/>
      <c r="Z176" s="1"/>
    </row>
    <row r="177" spans="1:26" ht="12.75" customHeight="1" x14ac:dyDescent="0.25">
      <c r="A177" s="65">
        <v>273</v>
      </c>
      <c r="B177" s="65">
        <v>0.5</v>
      </c>
      <c r="C177" s="65" t="s">
        <v>140</v>
      </c>
      <c r="D177" s="71" t="s">
        <v>138</v>
      </c>
      <c r="E177" s="86"/>
      <c r="F177" s="104"/>
      <c r="G177" s="1"/>
      <c r="H177" s="44"/>
      <c r="I177" s="1"/>
      <c r="J177" s="1"/>
      <c r="K177" s="1"/>
      <c r="L177" s="1"/>
      <c r="M177" s="1"/>
      <c r="N177" s="1"/>
      <c r="O177" s="1"/>
      <c r="P177" s="1"/>
      <c r="Q177" s="1"/>
      <c r="R177" s="1"/>
      <c r="S177" s="1"/>
      <c r="T177" s="1"/>
      <c r="U177" s="1"/>
      <c r="V177" s="1"/>
      <c r="W177" s="1"/>
      <c r="X177" s="1"/>
      <c r="Y177" s="1"/>
      <c r="Z177" s="1"/>
    </row>
    <row r="178" spans="1:26" ht="12.75" customHeight="1" x14ac:dyDescent="0.25">
      <c r="A178" s="65">
        <v>274</v>
      </c>
      <c r="B178" s="65">
        <v>0.5</v>
      </c>
      <c r="C178" s="65" t="s">
        <v>141</v>
      </c>
      <c r="D178" s="71" t="s">
        <v>138</v>
      </c>
      <c r="E178" s="86"/>
      <c r="F178" s="104"/>
      <c r="G178" s="1"/>
      <c r="H178" s="44"/>
      <c r="I178" s="1"/>
      <c r="J178" s="1"/>
      <c r="K178" s="1"/>
      <c r="L178" s="1"/>
      <c r="M178" s="1"/>
      <c r="N178" s="1"/>
      <c r="O178" s="1"/>
      <c r="P178" s="1"/>
      <c r="Q178" s="1"/>
      <c r="R178" s="1"/>
      <c r="S178" s="1"/>
      <c r="T178" s="1"/>
      <c r="U178" s="1"/>
      <c r="V178" s="1"/>
      <c r="W178" s="1"/>
      <c r="X178" s="1"/>
      <c r="Y178" s="1"/>
      <c r="Z178" s="1"/>
    </row>
    <row r="179" spans="1:26" ht="12.75" customHeight="1" x14ac:dyDescent="0.25">
      <c r="A179" s="65">
        <v>275</v>
      </c>
      <c r="B179" s="65">
        <v>0.5</v>
      </c>
      <c r="C179" s="65" t="s">
        <v>140</v>
      </c>
      <c r="D179" s="71" t="s">
        <v>138</v>
      </c>
      <c r="E179" s="86"/>
      <c r="F179" s="104"/>
      <c r="G179" s="1"/>
      <c r="H179" s="44"/>
      <c r="I179" s="1"/>
      <c r="J179" s="1"/>
      <c r="K179" s="1"/>
      <c r="L179" s="1"/>
      <c r="M179" s="1"/>
      <c r="N179" s="1"/>
      <c r="O179" s="1"/>
      <c r="P179" s="1"/>
      <c r="Q179" s="1"/>
      <c r="R179" s="1"/>
      <c r="S179" s="1"/>
      <c r="T179" s="1"/>
      <c r="U179" s="1"/>
      <c r="V179" s="1"/>
      <c r="W179" s="1"/>
      <c r="X179" s="1"/>
      <c r="Y179" s="1"/>
      <c r="Z179" s="1"/>
    </row>
    <row r="180" spans="1:26" ht="12.75" customHeight="1" x14ac:dyDescent="0.25">
      <c r="A180" s="65">
        <v>276</v>
      </c>
      <c r="B180" s="65">
        <v>0.5</v>
      </c>
      <c r="C180" s="65" t="s">
        <v>140</v>
      </c>
      <c r="D180" s="71" t="s">
        <v>138</v>
      </c>
      <c r="E180" s="86"/>
      <c r="F180" s="104"/>
      <c r="G180" s="1"/>
      <c r="H180" s="44"/>
      <c r="I180" s="1"/>
      <c r="J180" s="1"/>
      <c r="K180" s="1"/>
      <c r="L180" s="1"/>
      <c r="M180" s="1"/>
      <c r="N180" s="1"/>
      <c r="O180" s="1"/>
      <c r="P180" s="1"/>
      <c r="Q180" s="1"/>
      <c r="R180" s="1"/>
      <c r="S180" s="1"/>
      <c r="T180" s="1"/>
      <c r="U180" s="1"/>
      <c r="V180" s="1"/>
      <c r="W180" s="1"/>
      <c r="X180" s="1"/>
      <c r="Y180" s="1"/>
      <c r="Z180" s="1"/>
    </row>
    <row r="181" spans="1:26" ht="12.75" customHeight="1" x14ac:dyDescent="0.25">
      <c r="A181" s="65">
        <v>277</v>
      </c>
      <c r="B181" s="65">
        <v>0.25</v>
      </c>
      <c r="C181" s="65" t="s">
        <v>140</v>
      </c>
      <c r="D181" s="71" t="s">
        <v>138</v>
      </c>
      <c r="E181" s="86"/>
      <c r="F181" s="104"/>
      <c r="G181" s="1"/>
      <c r="H181" s="44"/>
      <c r="I181" s="1"/>
      <c r="J181" s="1"/>
      <c r="K181" s="1"/>
      <c r="L181" s="1"/>
      <c r="M181" s="1"/>
      <c r="N181" s="1"/>
      <c r="O181" s="1"/>
      <c r="P181" s="1"/>
      <c r="Q181" s="1"/>
      <c r="R181" s="1"/>
      <c r="S181" s="1"/>
      <c r="T181" s="1"/>
      <c r="U181" s="1"/>
      <c r="V181" s="1"/>
      <c r="W181" s="1"/>
      <c r="X181" s="1"/>
      <c r="Y181" s="1"/>
      <c r="Z181" s="1"/>
    </row>
    <row r="182" spans="1:26" ht="12.75" customHeight="1" x14ac:dyDescent="0.25">
      <c r="A182" s="65">
        <v>278</v>
      </c>
      <c r="B182" s="65">
        <v>0</v>
      </c>
      <c r="C182" s="65" t="s">
        <v>140</v>
      </c>
      <c r="D182" s="71" t="s">
        <v>138</v>
      </c>
      <c r="E182" s="86"/>
      <c r="F182" s="104"/>
      <c r="G182" s="1"/>
      <c r="H182" s="44"/>
      <c r="I182" s="1"/>
      <c r="J182" s="1"/>
      <c r="K182" s="1"/>
      <c r="L182" s="1"/>
      <c r="M182" s="1"/>
      <c r="N182" s="1"/>
      <c r="O182" s="1"/>
      <c r="P182" s="1"/>
      <c r="Q182" s="1"/>
      <c r="R182" s="1"/>
      <c r="S182" s="1"/>
      <c r="T182" s="1"/>
      <c r="U182" s="1"/>
      <c r="V182" s="1"/>
      <c r="W182" s="1"/>
      <c r="X182" s="1"/>
      <c r="Y182" s="1"/>
      <c r="Z182" s="1"/>
    </row>
    <row r="183" spans="1:26" ht="12.75" customHeight="1" x14ac:dyDescent="0.25">
      <c r="A183" s="65">
        <v>279</v>
      </c>
      <c r="B183" s="65">
        <v>0.5</v>
      </c>
      <c r="C183" s="65" t="s">
        <v>140</v>
      </c>
      <c r="D183" s="71" t="s">
        <v>138</v>
      </c>
      <c r="E183" s="86"/>
      <c r="F183" s="104"/>
      <c r="G183" s="1"/>
      <c r="H183" s="44"/>
      <c r="I183" s="1"/>
      <c r="J183" s="1"/>
      <c r="K183" s="1"/>
      <c r="L183" s="1"/>
      <c r="M183" s="1"/>
      <c r="N183" s="1"/>
      <c r="O183" s="1"/>
      <c r="P183" s="1"/>
      <c r="Q183" s="1"/>
      <c r="R183" s="1"/>
      <c r="S183" s="1"/>
      <c r="T183" s="1"/>
      <c r="U183" s="1"/>
      <c r="V183" s="1"/>
      <c r="W183" s="1"/>
      <c r="X183" s="1"/>
      <c r="Y183" s="1"/>
      <c r="Z183" s="1"/>
    </row>
    <row r="184" spans="1:26" ht="12.75" customHeight="1" x14ac:dyDescent="0.25">
      <c r="A184" s="65">
        <v>280</v>
      </c>
      <c r="B184" s="65">
        <v>0.5</v>
      </c>
      <c r="C184" s="65" t="s">
        <v>140</v>
      </c>
      <c r="D184" s="71" t="s">
        <v>138</v>
      </c>
      <c r="E184" s="86"/>
      <c r="F184" s="104"/>
      <c r="G184" s="1"/>
      <c r="H184" s="44"/>
      <c r="I184" s="1"/>
      <c r="J184" s="1"/>
      <c r="K184" s="1"/>
      <c r="L184" s="1"/>
      <c r="M184" s="1"/>
      <c r="N184" s="1"/>
      <c r="O184" s="1"/>
      <c r="P184" s="1"/>
      <c r="Q184" s="1"/>
      <c r="R184" s="1"/>
      <c r="S184" s="1"/>
      <c r="T184" s="1"/>
      <c r="U184" s="1"/>
      <c r="V184" s="1"/>
      <c r="W184" s="1"/>
      <c r="X184" s="1"/>
      <c r="Y184" s="1"/>
      <c r="Z184" s="1"/>
    </row>
    <row r="185" spans="1:26" ht="12.75" customHeight="1" x14ac:dyDescent="0.25">
      <c r="A185" s="65">
        <v>281</v>
      </c>
      <c r="B185" s="65">
        <v>7</v>
      </c>
      <c r="C185" s="65" t="s">
        <v>140</v>
      </c>
      <c r="D185" s="71" t="s">
        <v>138</v>
      </c>
      <c r="E185" s="86"/>
      <c r="F185" s="104"/>
      <c r="G185" s="1"/>
      <c r="H185" s="44"/>
      <c r="I185" s="1"/>
      <c r="J185" s="1"/>
      <c r="K185" s="1"/>
      <c r="L185" s="1"/>
      <c r="M185" s="1"/>
      <c r="N185" s="1"/>
      <c r="O185" s="1"/>
      <c r="P185" s="1"/>
      <c r="Q185" s="1"/>
      <c r="R185" s="1"/>
      <c r="S185" s="1"/>
      <c r="T185" s="1"/>
      <c r="U185" s="1"/>
      <c r="V185" s="1"/>
      <c r="W185" s="1"/>
      <c r="X185" s="1"/>
      <c r="Y185" s="1"/>
      <c r="Z185" s="1"/>
    </row>
    <row r="186" spans="1:26" ht="12.75" customHeight="1" x14ac:dyDescent="0.25">
      <c r="A186" s="65">
        <v>282</v>
      </c>
      <c r="B186" s="65">
        <v>0.5</v>
      </c>
      <c r="C186" s="65" t="s">
        <v>140</v>
      </c>
      <c r="D186" s="71" t="s">
        <v>138</v>
      </c>
      <c r="E186" s="86"/>
      <c r="F186" s="104"/>
      <c r="G186" s="1"/>
      <c r="H186" s="44"/>
      <c r="I186" s="1"/>
      <c r="J186" s="1"/>
      <c r="K186" s="1"/>
      <c r="L186" s="1"/>
      <c r="M186" s="1"/>
      <c r="N186" s="1"/>
      <c r="O186" s="1"/>
      <c r="P186" s="1"/>
      <c r="Q186" s="1"/>
      <c r="R186" s="1"/>
      <c r="S186" s="1"/>
      <c r="T186" s="1"/>
      <c r="U186" s="1"/>
      <c r="V186" s="1"/>
      <c r="W186" s="1"/>
      <c r="X186" s="1"/>
      <c r="Y186" s="1"/>
      <c r="Z186" s="1"/>
    </row>
    <row r="187" spans="1:26" ht="12.75" customHeight="1" x14ac:dyDescent="0.25">
      <c r="A187" s="65">
        <v>283</v>
      </c>
      <c r="B187" s="65">
        <v>0</v>
      </c>
      <c r="C187" s="65" t="s">
        <v>140</v>
      </c>
      <c r="D187" s="71" t="s">
        <v>138</v>
      </c>
      <c r="E187" s="86"/>
      <c r="F187" s="104"/>
      <c r="G187" s="1"/>
      <c r="H187" s="44"/>
      <c r="I187" s="1"/>
      <c r="J187" s="1"/>
      <c r="K187" s="1"/>
      <c r="L187" s="1"/>
      <c r="M187" s="1"/>
      <c r="N187" s="1"/>
      <c r="O187" s="1"/>
      <c r="P187" s="1"/>
      <c r="Q187" s="1"/>
      <c r="R187" s="1"/>
      <c r="S187" s="1"/>
      <c r="T187" s="1"/>
      <c r="U187" s="1"/>
      <c r="V187" s="1"/>
      <c r="W187" s="1"/>
      <c r="X187" s="1"/>
      <c r="Y187" s="1"/>
      <c r="Z187" s="1"/>
    </row>
    <row r="188" spans="1:26" ht="12.75" customHeight="1" x14ac:dyDescent="0.25">
      <c r="A188" s="65">
        <v>284</v>
      </c>
      <c r="B188" s="65">
        <v>0.5</v>
      </c>
      <c r="C188" s="65" t="s">
        <v>140</v>
      </c>
      <c r="D188" s="71" t="s">
        <v>138</v>
      </c>
      <c r="E188" s="86"/>
      <c r="F188" s="104"/>
      <c r="G188" s="1"/>
      <c r="H188" s="44"/>
      <c r="I188" s="1"/>
      <c r="J188" s="1"/>
      <c r="K188" s="1"/>
      <c r="L188" s="1"/>
      <c r="M188" s="1"/>
      <c r="N188" s="1"/>
      <c r="O188" s="1"/>
      <c r="P188" s="1"/>
      <c r="Q188" s="1"/>
      <c r="R188" s="1"/>
      <c r="S188" s="1"/>
      <c r="T188" s="1"/>
      <c r="U188" s="1"/>
      <c r="V188" s="1"/>
      <c r="W188" s="1"/>
      <c r="X188" s="1"/>
      <c r="Y188" s="1"/>
      <c r="Z188" s="1"/>
    </row>
    <row r="189" spans="1:26" ht="12.75" customHeight="1" x14ac:dyDescent="0.25">
      <c r="A189" s="65">
        <v>285</v>
      </c>
      <c r="B189" s="65">
        <v>0.5</v>
      </c>
      <c r="C189" s="65" t="s">
        <v>140</v>
      </c>
      <c r="D189" s="71" t="s">
        <v>138</v>
      </c>
      <c r="E189" s="86"/>
      <c r="F189" s="104"/>
      <c r="G189" s="1"/>
      <c r="H189" s="44"/>
      <c r="I189" s="1"/>
      <c r="J189" s="1"/>
      <c r="K189" s="1"/>
      <c r="L189" s="1"/>
      <c r="M189" s="1"/>
      <c r="N189" s="1"/>
      <c r="O189" s="1"/>
      <c r="P189" s="1"/>
      <c r="Q189" s="1"/>
      <c r="R189" s="1"/>
      <c r="S189" s="1"/>
      <c r="T189" s="1"/>
      <c r="U189" s="1"/>
      <c r="V189" s="1"/>
      <c r="W189" s="1"/>
      <c r="X189" s="1"/>
      <c r="Y189" s="1"/>
      <c r="Z189" s="1"/>
    </row>
    <row r="190" spans="1:26" ht="12.75" customHeight="1" x14ac:dyDescent="0.25">
      <c r="A190" s="65">
        <v>286</v>
      </c>
      <c r="B190" s="65">
        <v>0.5</v>
      </c>
      <c r="C190" s="65" t="s">
        <v>140</v>
      </c>
      <c r="D190" s="71" t="s">
        <v>138</v>
      </c>
      <c r="E190" s="86"/>
      <c r="F190" s="104"/>
      <c r="G190" s="1"/>
      <c r="H190" s="44"/>
      <c r="I190" s="1"/>
      <c r="J190" s="1"/>
      <c r="K190" s="1"/>
      <c r="L190" s="1"/>
      <c r="M190" s="1"/>
      <c r="N190" s="1"/>
      <c r="O190" s="1"/>
      <c r="P190" s="1"/>
      <c r="Q190" s="1"/>
      <c r="R190" s="1"/>
      <c r="S190" s="1"/>
      <c r="T190" s="1"/>
      <c r="U190" s="1"/>
      <c r="V190" s="1"/>
      <c r="W190" s="1"/>
      <c r="X190" s="1"/>
      <c r="Y190" s="1"/>
      <c r="Z190" s="1"/>
    </row>
    <row r="191" spans="1:26" ht="12.75" customHeight="1" x14ac:dyDescent="0.25">
      <c r="A191" s="65">
        <v>287</v>
      </c>
      <c r="B191" s="65">
        <v>0.5</v>
      </c>
      <c r="C191" s="65" t="s">
        <v>140</v>
      </c>
      <c r="D191" s="71" t="s">
        <v>138</v>
      </c>
      <c r="E191" s="86"/>
      <c r="F191" s="104"/>
      <c r="G191" s="1"/>
      <c r="H191" s="44"/>
      <c r="I191" s="1"/>
      <c r="J191" s="1"/>
      <c r="K191" s="1"/>
      <c r="L191" s="1"/>
      <c r="M191" s="1"/>
      <c r="N191" s="1"/>
      <c r="O191" s="1"/>
      <c r="P191" s="1"/>
      <c r="Q191" s="1"/>
      <c r="R191" s="1"/>
      <c r="S191" s="1"/>
      <c r="T191" s="1"/>
      <c r="U191" s="1"/>
      <c r="V191" s="1"/>
      <c r="W191" s="1"/>
      <c r="X191" s="1"/>
      <c r="Y191" s="1"/>
      <c r="Z191" s="1"/>
    </row>
    <row r="192" spans="1:26" ht="12.75" customHeight="1" x14ac:dyDescent="0.25">
      <c r="A192" s="65">
        <v>288</v>
      </c>
      <c r="B192" s="65">
        <v>0.5</v>
      </c>
      <c r="C192" s="65" t="s">
        <v>140</v>
      </c>
      <c r="D192" s="71" t="s">
        <v>138</v>
      </c>
      <c r="E192" s="86"/>
      <c r="F192" s="104"/>
      <c r="G192" s="1"/>
      <c r="H192" s="44"/>
      <c r="I192" s="1"/>
      <c r="J192" s="1"/>
      <c r="K192" s="1"/>
      <c r="L192" s="1"/>
      <c r="M192" s="1"/>
      <c r="N192" s="1"/>
      <c r="O192" s="1"/>
      <c r="P192" s="1"/>
      <c r="Q192" s="1"/>
      <c r="R192" s="1"/>
      <c r="S192" s="1"/>
      <c r="T192" s="1"/>
      <c r="U192" s="1"/>
      <c r="V192" s="1"/>
      <c r="W192" s="1"/>
      <c r="X192" s="1"/>
      <c r="Y192" s="1"/>
      <c r="Z192" s="1"/>
    </row>
    <row r="193" spans="1:26" ht="12.75" customHeight="1" x14ac:dyDescent="0.25">
      <c r="A193" s="65">
        <v>289</v>
      </c>
      <c r="B193" s="65">
        <v>0.5</v>
      </c>
      <c r="C193" s="65" t="s">
        <v>140</v>
      </c>
      <c r="D193" s="71" t="s">
        <v>138</v>
      </c>
      <c r="E193" s="86"/>
      <c r="F193" s="104"/>
      <c r="G193" s="1"/>
      <c r="H193" s="44"/>
      <c r="I193" s="1"/>
      <c r="J193" s="1"/>
      <c r="K193" s="1"/>
      <c r="L193" s="1"/>
      <c r="M193" s="1"/>
      <c r="N193" s="1"/>
      <c r="O193" s="1"/>
      <c r="P193" s="1"/>
      <c r="Q193" s="1"/>
      <c r="R193" s="1"/>
      <c r="S193" s="1"/>
      <c r="T193" s="1"/>
      <c r="U193" s="1"/>
      <c r="V193" s="1"/>
      <c r="W193" s="1"/>
      <c r="X193" s="1"/>
      <c r="Y193" s="1"/>
      <c r="Z193" s="1"/>
    </row>
    <row r="194" spans="1:26" ht="12.75" customHeight="1" x14ac:dyDescent="0.25">
      <c r="A194" s="65">
        <v>290</v>
      </c>
      <c r="B194" s="65">
        <v>0</v>
      </c>
      <c r="C194" s="65" t="s">
        <v>140</v>
      </c>
      <c r="D194" s="71" t="s">
        <v>138</v>
      </c>
      <c r="E194" s="86"/>
      <c r="F194" s="104"/>
      <c r="G194" s="1"/>
      <c r="H194" s="44"/>
      <c r="I194" s="1"/>
      <c r="J194" s="1"/>
      <c r="K194" s="1"/>
      <c r="L194" s="1"/>
      <c r="M194" s="1"/>
      <c r="N194" s="1"/>
      <c r="O194" s="1"/>
      <c r="P194" s="1"/>
      <c r="Q194" s="1"/>
      <c r="R194" s="1"/>
      <c r="S194" s="1"/>
      <c r="T194" s="1"/>
      <c r="U194" s="1"/>
      <c r="V194" s="1"/>
      <c r="W194" s="1"/>
      <c r="X194" s="1"/>
      <c r="Y194" s="1"/>
      <c r="Z194" s="1"/>
    </row>
    <row r="195" spans="1:26" ht="12.75" customHeight="1" x14ac:dyDescent="0.25">
      <c r="A195" s="65">
        <v>291</v>
      </c>
      <c r="B195" s="65">
        <v>0.5</v>
      </c>
      <c r="C195" s="65" t="s">
        <v>140</v>
      </c>
      <c r="D195" s="71" t="s">
        <v>138</v>
      </c>
      <c r="E195" s="86"/>
      <c r="F195" s="104"/>
      <c r="G195" s="1"/>
      <c r="H195" s="44"/>
      <c r="I195" s="1"/>
      <c r="J195" s="1"/>
      <c r="K195" s="1"/>
      <c r="L195" s="1"/>
      <c r="M195" s="1"/>
      <c r="N195" s="1"/>
      <c r="O195" s="1"/>
      <c r="P195" s="1"/>
      <c r="Q195" s="1"/>
      <c r="R195" s="1"/>
      <c r="S195" s="1"/>
      <c r="T195" s="1"/>
      <c r="U195" s="1"/>
      <c r="V195" s="1"/>
      <c r="W195" s="1"/>
      <c r="X195" s="1"/>
      <c r="Y195" s="1"/>
      <c r="Z195" s="1"/>
    </row>
    <row r="196" spans="1:26" ht="12.75" customHeight="1" x14ac:dyDescent="0.25">
      <c r="A196" s="65">
        <v>292</v>
      </c>
      <c r="B196" s="65">
        <v>2</v>
      </c>
      <c r="C196" s="65" t="s">
        <v>140</v>
      </c>
      <c r="D196" s="71" t="s">
        <v>138</v>
      </c>
      <c r="E196" s="86"/>
      <c r="F196" s="104"/>
      <c r="G196" s="1"/>
      <c r="H196" s="44"/>
      <c r="I196" s="1"/>
      <c r="J196" s="1"/>
      <c r="K196" s="1"/>
      <c r="L196" s="1"/>
      <c r="M196" s="1"/>
      <c r="N196" s="1"/>
      <c r="O196" s="1"/>
      <c r="P196" s="1"/>
      <c r="Q196" s="1"/>
      <c r="R196" s="1"/>
      <c r="S196" s="1"/>
      <c r="T196" s="1"/>
      <c r="U196" s="1"/>
      <c r="V196" s="1"/>
      <c r="W196" s="1"/>
      <c r="X196" s="1"/>
      <c r="Y196" s="1"/>
      <c r="Z196" s="1"/>
    </row>
    <row r="197" spans="1:26" ht="12.75" customHeight="1" x14ac:dyDescent="0.25">
      <c r="A197" s="65">
        <v>293</v>
      </c>
      <c r="B197" s="65">
        <v>3</v>
      </c>
      <c r="C197" s="65" t="s">
        <v>140</v>
      </c>
      <c r="D197" s="71" t="s">
        <v>138</v>
      </c>
      <c r="E197" s="86"/>
      <c r="F197" s="104"/>
      <c r="G197" s="1"/>
      <c r="H197" s="44"/>
      <c r="I197" s="1"/>
      <c r="J197" s="1"/>
      <c r="K197" s="1"/>
      <c r="L197" s="1"/>
      <c r="M197" s="1"/>
      <c r="N197" s="1"/>
      <c r="O197" s="1"/>
      <c r="P197" s="1"/>
      <c r="Q197" s="1"/>
      <c r="R197" s="1"/>
      <c r="S197" s="1"/>
      <c r="T197" s="1"/>
      <c r="U197" s="1"/>
      <c r="V197" s="1"/>
      <c r="W197" s="1"/>
      <c r="X197" s="1"/>
      <c r="Y197" s="1"/>
      <c r="Z197" s="1"/>
    </row>
    <row r="198" spans="1:26" ht="12.75" customHeight="1" x14ac:dyDescent="0.25">
      <c r="A198" s="65">
        <v>294</v>
      </c>
      <c r="B198" s="65">
        <v>0.25</v>
      </c>
      <c r="C198" s="65" t="s">
        <v>140</v>
      </c>
      <c r="D198" s="71" t="s">
        <v>138</v>
      </c>
      <c r="E198" s="86"/>
      <c r="F198" s="104"/>
      <c r="G198" s="1"/>
      <c r="H198" s="44"/>
      <c r="I198" s="1"/>
      <c r="J198" s="1"/>
      <c r="K198" s="1"/>
      <c r="L198" s="1"/>
      <c r="M198" s="1"/>
      <c r="N198" s="1"/>
      <c r="O198" s="1"/>
      <c r="P198" s="1"/>
      <c r="Q198" s="1"/>
      <c r="R198" s="1"/>
      <c r="S198" s="1"/>
      <c r="T198" s="1"/>
      <c r="U198" s="1"/>
      <c r="V198" s="1"/>
      <c r="W198" s="1"/>
      <c r="X198" s="1"/>
      <c r="Y198" s="1"/>
      <c r="Z198" s="1"/>
    </row>
    <row r="199" spans="1:26" ht="12.75" customHeight="1" x14ac:dyDescent="0.25">
      <c r="A199" s="65" t="s">
        <v>162</v>
      </c>
      <c r="B199" s="65">
        <v>0.5</v>
      </c>
      <c r="C199" s="65" t="s">
        <v>140</v>
      </c>
      <c r="D199" s="71" t="s">
        <v>138</v>
      </c>
      <c r="E199" s="86"/>
      <c r="F199" s="104"/>
      <c r="G199" s="1"/>
      <c r="H199" s="44"/>
      <c r="I199" s="1"/>
      <c r="J199" s="1"/>
      <c r="K199" s="1"/>
      <c r="L199" s="1"/>
      <c r="M199" s="1"/>
      <c r="N199" s="1"/>
      <c r="O199" s="1"/>
      <c r="P199" s="1"/>
      <c r="Q199" s="1"/>
      <c r="R199" s="1"/>
      <c r="S199" s="1"/>
      <c r="T199" s="1"/>
      <c r="U199" s="1"/>
      <c r="V199" s="1"/>
      <c r="W199" s="1"/>
      <c r="X199" s="1"/>
      <c r="Y199" s="1"/>
      <c r="Z199" s="1"/>
    </row>
    <row r="200" spans="1:26" ht="12.75" customHeight="1" x14ac:dyDescent="0.25">
      <c r="A200" s="65">
        <v>295</v>
      </c>
      <c r="B200" s="65">
        <v>2</v>
      </c>
      <c r="C200" s="65" t="s">
        <v>141</v>
      </c>
      <c r="D200" s="71" t="s">
        <v>138</v>
      </c>
      <c r="E200" s="86"/>
      <c r="F200" s="104"/>
      <c r="G200" s="1"/>
      <c r="H200" s="44"/>
      <c r="I200" s="1"/>
      <c r="J200" s="1"/>
      <c r="K200" s="1"/>
      <c r="L200" s="1"/>
      <c r="M200" s="1"/>
      <c r="N200" s="1"/>
      <c r="O200" s="1"/>
      <c r="P200" s="1"/>
      <c r="Q200" s="1"/>
      <c r="R200" s="1"/>
      <c r="S200" s="1"/>
      <c r="T200" s="1"/>
      <c r="U200" s="1"/>
      <c r="V200" s="1"/>
      <c r="W200" s="1"/>
      <c r="X200" s="1"/>
      <c r="Y200" s="1"/>
      <c r="Z200" s="1"/>
    </row>
    <row r="201" spans="1:26" ht="12.75" customHeight="1" x14ac:dyDescent="0.25">
      <c r="A201" s="65" t="s">
        <v>163</v>
      </c>
      <c r="B201" s="65">
        <v>3</v>
      </c>
      <c r="C201" s="65" t="s">
        <v>141</v>
      </c>
      <c r="D201" s="71" t="s">
        <v>138</v>
      </c>
      <c r="E201" s="86"/>
      <c r="F201" s="104"/>
      <c r="G201" s="1"/>
      <c r="H201" s="44"/>
      <c r="I201" s="1"/>
      <c r="J201" s="1"/>
      <c r="K201" s="1"/>
      <c r="L201" s="1"/>
      <c r="M201" s="1"/>
      <c r="N201" s="1"/>
      <c r="O201" s="1"/>
      <c r="P201" s="1"/>
      <c r="Q201" s="1"/>
      <c r="R201" s="1"/>
      <c r="S201" s="1"/>
      <c r="T201" s="1"/>
      <c r="U201" s="1"/>
      <c r="V201" s="1"/>
      <c r="W201" s="1"/>
      <c r="X201" s="1"/>
      <c r="Y201" s="1"/>
      <c r="Z201" s="1"/>
    </row>
    <row r="202" spans="1:26" ht="12.75" customHeight="1" x14ac:dyDescent="0.25">
      <c r="A202" s="65">
        <v>296</v>
      </c>
      <c r="B202" s="65">
        <v>1</v>
      </c>
      <c r="C202" s="65" t="s">
        <v>140</v>
      </c>
      <c r="D202" s="71" t="s">
        <v>138</v>
      </c>
      <c r="E202" s="86"/>
      <c r="F202" s="104"/>
      <c r="G202" s="1"/>
      <c r="H202" s="44"/>
      <c r="I202" s="1"/>
      <c r="J202" s="1"/>
      <c r="K202" s="1"/>
      <c r="L202" s="1"/>
      <c r="M202" s="1"/>
      <c r="N202" s="1"/>
      <c r="O202" s="1"/>
      <c r="P202" s="1"/>
      <c r="Q202" s="1"/>
      <c r="R202" s="1"/>
      <c r="S202" s="1"/>
      <c r="T202" s="1"/>
      <c r="U202" s="1"/>
      <c r="V202" s="1"/>
      <c r="W202" s="1"/>
      <c r="X202" s="1"/>
      <c r="Y202" s="1"/>
      <c r="Z202" s="1"/>
    </row>
    <row r="203" spans="1:26" ht="12.75" customHeight="1" x14ac:dyDescent="0.25">
      <c r="A203" s="65">
        <v>297</v>
      </c>
      <c r="B203" s="65">
        <v>1</v>
      </c>
      <c r="C203" s="65" t="s">
        <v>140</v>
      </c>
      <c r="D203" s="71" t="s">
        <v>138</v>
      </c>
      <c r="E203" s="86"/>
      <c r="F203" s="104"/>
      <c r="G203" s="1"/>
      <c r="H203" s="44"/>
      <c r="I203" s="1"/>
      <c r="J203" s="1"/>
      <c r="K203" s="1"/>
      <c r="L203" s="1"/>
      <c r="M203" s="1"/>
      <c r="N203" s="1"/>
      <c r="O203" s="1"/>
      <c r="P203" s="1"/>
      <c r="Q203" s="1"/>
      <c r="R203" s="1"/>
      <c r="S203" s="1"/>
      <c r="T203" s="1"/>
      <c r="U203" s="1"/>
      <c r="V203" s="1"/>
      <c r="W203" s="1"/>
      <c r="X203" s="1"/>
      <c r="Y203" s="1"/>
      <c r="Z203" s="1"/>
    </row>
    <row r="204" spans="1:26" ht="12.75" customHeight="1" x14ac:dyDescent="0.25">
      <c r="A204" s="65">
        <v>298</v>
      </c>
      <c r="B204" s="65">
        <v>1</v>
      </c>
      <c r="C204" s="65" t="s">
        <v>140</v>
      </c>
      <c r="D204" s="71" t="s">
        <v>164</v>
      </c>
      <c r="E204" s="86"/>
      <c r="F204" s="104"/>
      <c r="G204" s="1"/>
      <c r="H204" s="44"/>
      <c r="I204" s="1"/>
      <c r="J204" s="1"/>
      <c r="K204" s="1"/>
      <c r="L204" s="1"/>
      <c r="M204" s="1"/>
      <c r="N204" s="1"/>
      <c r="O204" s="1"/>
      <c r="P204" s="1"/>
      <c r="Q204" s="1"/>
      <c r="R204" s="1"/>
      <c r="S204" s="1"/>
      <c r="T204" s="1"/>
      <c r="U204" s="1"/>
      <c r="V204" s="1"/>
      <c r="W204" s="1"/>
      <c r="X204" s="1"/>
      <c r="Y204" s="1"/>
      <c r="Z204" s="1"/>
    </row>
    <row r="205" spans="1:26" ht="12.75" customHeight="1" x14ac:dyDescent="0.25">
      <c r="A205" s="65">
        <v>302</v>
      </c>
      <c r="B205" s="65">
        <v>100</v>
      </c>
      <c r="C205" s="65" t="s">
        <v>141</v>
      </c>
      <c r="D205" s="71" t="s">
        <v>138</v>
      </c>
      <c r="E205" s="86"/>
      <c r="F205" s="104"/>
      <c r="G205" s="1"/>
      <c r="H205" s="44"/>
      <c r="I205" s="1"/>
      <c r="J205" s="1"/>
      <c r="K205" s="1"/>
      <c r="L205" s="1"/>
      <c r="M205" s="1"/>
      <c r="N205" s="1"/>
      <c r="O205" s="1"/>
      <c r="P205" s="1"/>
      <c r="Q205" s="1"/>
      <c r="R205" s="1"/>
      <c r="S205" s="1"/>
      <c r="T205" s="1"/>
      <c r="U205" s="1"/>
      <c r="V205" s="1"/>
      <c r="W205" s="1"/>
      <c r="X205" s="1"/>
      <c r="Y205" s="1"/>
      <c r="Z205" s="1"/>
    </row>
    <row r="206" spans="1:26" ht="12.75" customHeight="1" x14ac:dyDescent="0.25">
      <c r="A206" s="65">
        <v>303</v>
      </c>
      <c r="B206" s="65">
        <v>100</v>
      </c>
      <c r="C206" s="65" t="s">
        <v>141</v>
      </c>
      <c r="D206" s="71" t="s">
        <v>138</v>
      </c>
      <c r="E206" s="86"/>
      <c r="F206" s="104"/>
      <c r="G206" s="1"/>
      <c r="H206" s="44"/>
      <c r="I206" s="1"/>
      <c r="J206" s="1"/>
      <c r="K206" s="1"/>
      <c r="L206" s="1"/>
      <c r="M206" s="1"/>
      <c r="N206" s="1"/>
      <c r="O206" s="1"/>
      <c r="P206" s="1"/>
      <c r="Q206" s="1"/>
      <c r="R206" s="1"/>
      <c r="S206" s="1"/>
      <c r="T206" s="1"/>
      <c r="U206" s="1"/>
      <c r="V206" s="1"/>
      <c r="W206" s="1"/>
      <c r="X206" s="1"/>
      <c r="Y206" s="1"/>
      <c r="Z206" s="1"/>
    </row>
    <row r="207" spans="1:26" ht="12.75" customHeight="1" x14ac:dyDescent="0.25">
      <c r="A207" s="65">
        <v>304</v>
      </c>
      <c r="B207" s="65">
        <v>20</v>
      </c>
      <c r="C207" s="65" t="s">
        <v>141</v>
      </c>
      <c r="D207" s="71" t="s">
        <v>138</v>
      </c>
      <c r="E207" s="86"/>
      <c r="F207" s="104"/>
      <c r="G207" s="1"/>
      <c r="H207" s="44"/>
      <c r="I207" s="1"/>
      <c r="J207" s="1"/>
      <c r="K207" s="1"/>
      <c r="L207" s="1"/>
      <c r="M207" s="1"/>
      <c r="N207" s="1"/>
      <c r="O207" s="1"/>
      <c r="P207" s="1"/>
      <c r="Q207" s="1"/>
      <c r="R207" s="1"/>
      <c r="S207" s="1"/>
      <c r="T207" s="1"/>
      <c r="U207" s="1"/>
      <c r="V207" s="1"/>
      <c r="W207" s="1"/>
      <c r="X207" s="1"/>
      <c r="Y207" s="1"/>
      <c r="Z207" s="1"/>
    </row>
    <row r="208" spans="1:26" ht="12.75" customHeight="1" x14ac:dyDescent="0.25">
      <c r="A208" s="65" t="s">
        <v>165</v>
      </c>
      <c r="B208" s="65">
        <v>2</v>
      </c>
      <c r="C208" s="65" t="s">
        <v>140</v>
      </c>
      <c r="D208" s="71" t="s">
        <v>138</v>
      </c>
      <c r="E208" s="86"/>
      <c r="F208" s="104"/>
      <c r="G208" s="1"/>
      <c r="H208" s="44"/>
      <c r="I208" s="1"/>
      <c r="J208" s="1"/>
      <c r="K208" s="1"/>
      <c r="L208" s="1"/>
      <c r="M208" s="1"/>
      <c r="N208" s="1"/>
      <c r="O208" s="1"/>
      <c r="P208" s="1"/>
      <c r="Q208" s="1"/>
      <c r="R208" s="1"/>
      <c r="S208" s="1"/>
      <c r="T208" s="1"/>
      <c r="U208" s="1"/>
      <c r="V208" s="1"/>
      <c r="W208" s="1"/>
      <c r="X208" s="1"/>
      <c r="Y208" s="1"/>
      <c r="Z208" s="1"/>
    </row>
    <row r="209" spans="1:26" ht="12.75" customHeight="1" x14ac:dyDescent="0.25">
      <c r="A209" s="65" t="s">
        <v>166</v>
      </c>
      <c r="B209" s="65">
        <v>7</v>
      </c>
      <c r="C209" s="65" t="s">
        <v>141</v>
      </c>
      <c r="D209" s="71" t="s">
        <v>138</v>
      </c>
      <c r="E209" s="86"/>
      <c r="F209" s="104"/>
      <c r="G209" s="1"/>
      <c r="H209" s="44"/>
      <c r="I209" s="1"/>
      <c r="J209" s="1"/>
      <c r="K209" s="1"/>
      <c r="L209" s="1"/>
      <c r="M209" s="1"/>
      <c r="N209" s="1"/>
      <c r="O209" s="1"/>
      <c r="P209" s="1"/>
      <c r="Q209" s="1"/>
      <c r="R209" s="1"/>
      <c r="S209" s="1"/>
      <c r="T209" s="1"/>
      <c r="U209" s="1"/>
      <c r="V209" s="1"/>
      <c r="W209" s="1"/>
      <c r="X209" s="1"/>
      <c r="Y209" s="1"/>
      <c r="Z209" s="1"/>
    </row>
    <row r="210" spans="1:26" ht="12.75" customHeight="1" x14ac:dyDescent="0.25">
      <c r="A210" s="65">
        <v>305</v>
      </c>
      <c r="B210" s="65">
        <v>100</v>
      </c>
      <c r="C210" s="65" t="s">
        <v>141</v>
      </c>
      <c r="D210" s="71" t="s">
        <v>138</v>
      </c>
      <c r="E210" s="86"/>
      <c r="F210" s="104"/>
      <c r="G210" s="1"/>
      <c r="H210" s="44"/>
      <c r="I210" s="1"/>
      <c r="J210" s="1"/>
      <c r="K210" s="1"/>
      <c r="L210" s="1"/>
      <c r="M210" s="1"/>
      <c r="N210" s="1"/>
      <c r="O210" s="1"/>
      <c r="P210" s="1"/>
      <c r="Q210" s="1"/>
      <c r="R210" s="1"/>
      <c r="S210" s="1"/>
      <c r="T210" s="1"/>
      <c r="U210" s="1"/>
      <c r="V210" s="1"/>
      <c r="W210" s="1"/>
      <c r="X210" s="1"/>
      <c r="Y210" s="1"/>
      <c r="Z210" s="1"/>
    </row>
    <row r="211" spans="1:26" ht="12.75" customHeight="1" x14ac:dyDescent="0.25">
      <c r="A211" s="65">
        <v>306</v>
      </c>
      <c r="B211" s="65">
        <v>10</v>
      </c>
      <c r="C211" s="65" t="s">
        <v>141</v>
      </c>
      <c r="D211" s="71" t="s">
        <v>138</v>
      </c>
      <c r="E211" s="86"/>
      <c r="F211" s="104"/>
      <c r="G211" s="1"/>
      <c r="H211" s="44"/>
      <c r="I211" s="1"/>
      <c r="J211" s="1"/>
      <c r="K211" s="1"/>
      <c r="L211" s="1"/>
      <c r="M211" s="1"/>
      <c r="N211" s="1"/>
      <c r="O211" s="1"/>
      <c r="P211" s="1"/>
      <c r="Q211" s="1"/>
      <c r="R211" s="1"/>
      <c r="S211" s="1"/>
      <c r="T211" s="1"/>
      <c r="U211" s="1"/>
      <c r="V211" s="1"/>
      <c r="W211" s="1"/>
      <c r="X211" s="1"/>
      <c r="Y211" s="1"/>
      <c r="Z211" s="1"/>
    </row>
    <row r="212" spans="1:26" ht="12.75" customHeight="1" x14ac:dyDescent="0.25">
      <c r="A212" s="65">
        <v>307</v>
      </c>
      <c r="B212" s="65">
        <v>20</v>
      </c>
      <c r="C212" s="65" t="s">
        <v>141</v>
      </c>
      <c r="D212" s="71" t="s">
        <v>138</v>
      </c>
      <c r="E212" s="86"/>
      <c r="F212" s="104"/>
      <c r="G212" s="1"/>
      <c r="H212" s="44"/>
      <c r="I212" s="1"/>
      <c r="J212" s="1"/>
      <c r="K212" s="1"/>
      <c r="L212" s="1"/>
      <c r="M212" s="1"/>
      <c r="N212" s="1"/>
      <c r="O212" s="1"/>
      <c r="P212" s="1"/>
      <c r="Q212" s="1"/>
      <c r="R212" s="1"/>
      <c r="S212" s="1"/>
      <c r="T212" s="1"/>
      <c r="U212" s="1"/>
      <c r="V212" s="1"/>
      <c r="W212" s="1"/>
      <c r="X212" s="1"/>
      <c r="Y212" s="1"/>
      <c r="Z212" s="1"/>
    </row>
    <row r="213" spans="1:26" ht="12.75" customHeight="1" x14ac:dyDescent="0.25">
      <c r="A213" s="65">
        <v>308</v>
      </c>
      <c r="B213" s="65">
        <v>7</v>
      </c>
      <c r="C213" s="65" t="s">
        <v>141</v>
      </c>
      <c r="D213" s="71" t="s">
        <v>138</v>
      </c>
      <c r="E213" s="86"/>
      <c r="F213" s="104"/>
      <c r="G213" s="1"/>
      <c r="H213" s="44"/>
      <c r="I213" s="1"/>
      <c r="J213" s="1"/>
      <c r="K213" s="1"/>
      <c r="L213" s="1"/>
      <c r="M213" s="1"/>
      <c r="N213" s="1"/>
      <c r="O213" s="1"/>
      <c r="P213" s="1"/>
      <c r="Q213" s="1"/>
      <c r="R213" s="1"/>
      <c r="S213" s="1"/>
      <c r="T213" s="1"/>
      <c r="U213" s="1"/>
      <c r="V213" s="1"/>
      <c r="W213" s="1"/>
      <c r="X213" s="1"/>
      <c r="Y213" s="1"/>
      <c r="Z213" s="1"/>
    </row>
    <row r="214" spans="1:26" ht="12.75" customHeight="1" x14ac:dyDescent="0.25">
      <c r="A214" s="65">
        <v>309</v>
      </c>
      <c r="B214" s="65">
        <v>1</v>
      </c>
      <c r="C214" s="65" t="s">
        <v>140</v>
      </c>
      <c r="D214" s="71" t="s">
        <v>138</v>
      </c>
      <c r="E214" s="86"/>
      <c r="F214" s="104"/>
      <c r="G214" s="1"/>
      <c r="H214" s="44"/>
      <c r="I214" s="1"/>
      <c r="J214" s="1"/>
      <c r="K214" s="1"/>
      <c r="L214" s="1"/>
      <c r="M214" s="1"/>
      <c r="N214" s="1"/>
      <c r="O214" s="1"/>
      <c r="P214" s="1"/>
      <c r="Q214" s="1"/>
      <c r="R214" s="1"/>
      <c r="S214" s="1"/>
      <c r="T214" s="1"/>
      <c r="U214" s="1"/>
      <c r="V214" s="1"/>
      <c r="W214" s="1"/>
      <c r="X214" s="1"/>
      <c r="Y214" s="1"/>
      <c r="Z214" s="1"/>
    </row>
    <row r="215" spans="1:26" ht="12.75" customHeight="1" x14ac:dyDescent="0.25">
      <c r="A215" s="65">
        <v>311</v>
      </c>
      <c r="B215" s="65">
        <v>20</v>
      </c>
      <c r="C215" s="65" t="s">
        <v>141</v>
      </c>
      <c r="D215" s="71" t="s">
        <v>138</v>
      </c>
      <c r="E215" s="86"/>
      <c r="F215" s="104"/>
      <c r="G215" s="1"/>
      <c r="H215" s="44"/>
      <c r="I215" s="1"/>
      <c r="J215" s="1"/>
      <c r="K215" s="1"/>
      <c r="L215" s="1"/>
      <c r="M215" s="1"/>
      <c r="N215" s="1"/>
      <c r="O215" s="1"/>
      <c r="P215" s="1"/>
      <c r="Q215" s="1"/>
      <c r="R215" s="1"/>
      <c r="S215" s="1"/>
      <c r="T215" s="1"/>
      <c r="U215" s="1"/>
      <c r="V215" s="1"/>
      <c r="W215" s="1"/>
      <c r="X215" s="1"/>
      <c r="Y215" s="1"/>
      <c r="Z215" s="1"/>
    </row>
    <row r="216" spans="1:26" ht="12.75" customHeight="1" x14ac:dyDescent="0.25">
      <c r="A216" s="65">
        <v>312</v>
      </c>
      <c r="B216" s="65">
        <v>7</v>
      </c>
      <c r="C216" s="65" t="s">
        <v>140</v>
      </c>
      <c r="D216" s="71" t="s">
        <v>164</v>
      </c>
      <c r="E216" s="86"/>
      <c r="F216" s="104"/>
      <c r="G216" s="1"/>
      <c r="H216" s="44"/>
      <c r="I216" s="1"/>
      <c r="J216" s="1"/>
      <c r="K216" s="1"/>
      <c r="L216" s="1"/>
      <c r="M216" s="1"/>
      <c r="N216" s="1"/>
      <c r="O216" s="1"/>
      <c r="P216" s="1"/>
      <c r="Q216" s="1"/>
      <c r="R216" s="1"/>
      <c r="S216" s="1"/>
      <c r="T216" s="1"/>
      <c r="U216" s="1"/>
      <c r="V216" s="1"/>
      <c r="W216" s="1"/>
      <c r="X216" s="1"/>
      <c r="Y216" s="1"/>
      <c r="Z216" s="1"/>
    </row>
    <row r="217" spans="1:26" ht="12.75" customHeight="1" x14ac:dyDescent="0.25">
      <c r="A217" s="65">
        <v>313</v>
      </c>
      <c r="B217" s="65">
        <v>20</v>
      </c>
      <c r="C217" s="65" t="s">
        <v>141</v>
      </c>
      <c r="D217" s="71" t="s">
        <v>138</v>
      </c>
      <c r="E217" s="86"/>
      <c r="F217" s="104"/>
      <c r="G217" s="1"/>
      <c r="H217" s="44"/>
      <c r="I217" s="1"/>
      <c r="J217" s="1"/>
      <c r="K217" s="1"/>
      <c r="L217" s="1"/>
      <c r="M217" s="1"/>
      <c r="N217" s="1"/>
      <c r="O217" s="1"/>
      <c r="P217" s="1"/>
      <c r="Q217" s="1"/>
      <c r="R217" s="1"/>
      <c r="S217" s="1"/>
      <c r="T217" s="1"/>
      <c r="U217" s="1"/>
      <c r="V217" s="1"/>
      <c r="W217" s="1"/>
      <c r="X217" s="1"/>
      <c r="Y217" s="1"/>
      <c r="Z217" s="1"/>
    </row>
    <row r="218" spans="1:26" ht="12.75" customHeight="1" x14ac:dyDescent="0.25">
      <c r="A218" s="65">
        <v>314</v>
      </c>
      <c r="B218" s="65">
        <v>20</v>
      </c>
      <c r="C218" s="65" t="s">
        <v>141</v>
      </c>
      <c r="D218" s="71" t="s">
        <v>138</v>
      </c>
      <c r="E218" s="86"/>
      <c r="F218" s="104"/>
      <c r="G218" s="1"/>
      <c r="H218" s="44"/>
      <c r="I218" s="1"/>
      <c r="J218" s="1"/>
      <c r="K218" s="1"/>
      <c r="L218" s="1"/>
      <c r="M218" s="1"/>
      <c r="N218" s="1"/>
      <c r="O218" s="1"/>
      <c r="P218" s="1"/>
      <c r="Q218" s="1"/>
      <c r="R218" s="1"/>
      <c r="S218" s="1"/>
      <c r="T218" s="1"/>
      <c r="U218" s="1"/>
      <c r="V218" s="1"/>
      <c r="W218" s="1"/>
      <c r="X218" s="1"/>
      <c r="Y218" s="1"/>
      <c r="Z218" s="1"/>
    </row>
    <row r="219" spans="1:26" ht="12.75" customHeight="1" x14ac:dyDescent="0.25">
      <c r="A219" s="65">
        <v>315</v>
      </c>
      <c r="B219" s="65">
        <v>10</v>
      </c>
      <c r="C219" s="65" t="s">
        <v>141</v>
      </c>
      <c r="D219" s="71" t="s">
        <v>138</v>
      </c>
      <c r="E219" s="86"/>
      <c r="F219" s="104"/>
      <c r="G219" s="1"/>
      <c r="H219" s="44"/>
      <c r="I219" s="1"/>
      <c r="J219" s="1"/>
      <c r="K219" s="1"/>
      <c r="L219" s="1"/>
      <c r="M219" s="1"/>
      <c r="N219" s="1"/>
      <c r="O219" s="1"/>
      <c r="P219" s="1"/>
      <c r="Q219" s="1"/>
      <c r="R219" s="1"/>
      <c r="S219" s="1"/>
      <c r="T219" s="1"/>
      <c r="U219" s="1"/>
      <c r="V219" s="1"/>
      <c r="W219" s="1"/>
      <c r="X219" s="1"/>
      <c r="Y219" s="1"/>
      <c r="Z219" s="1"/>
    </row>
    <row r="220" spans="1:26" ht="12.75" customHeight="1" x14ac:dyDescent="0.25">
      <c r="A220" s="65">
        <v>316</v>
      </c>
      <c r="B220" s="65">
        <v>10</v>
      </c>
      <c r="C220" s="65" t="s">
        <v>141</v>
      </c>
      <c r="D220" s="71" t="s">
        <v>138</v>
      </c>
      <c r="E220" s="86"/>
      <c r="F220" s="104"/>
      <c r="G220" s="1"/>
      <c r="H220" s="44"/>
      <c r="I220" s="1"/>
      <c r="J220" s="1"/>
      <c r="K220" s="1"/>
      <c r="L220" s="1"/>
      <c r="M220" s="1"/>
      <c r="N220" s="1"/>
      <c r="O220" s="1"/>
      <c r="P220" s="1"/>
      <c r="Q220" s="1"/>
      <c r="R220" s="1"/>
      <c r="S220" s="1"/>
      <c r="T220" s="1"/>
      <c r="U220" s="1"/>
      <c r="V220" s="1"/>
      <c r="W220" s="1"/>
      <c r="X220" s="1"/>
      <c r="Y220" s="1"/>
      <c r="Z220" s="1"/>
    </row>
    <row r="221" spans="1:26" ht="13.5" customHeight="1" x14ac:dyDescent="0.25">
      <c r="A221" s="65">
        <v>317</v>
      </c>
      <c r="B221" s="65">
        <v>7</v>
      </c>
      <c r="C221" s="65" t="s">
        <v>140</v>
      </c>
      <c r="D221" s="71" t="s">
        <v>138</v>
      </c>
      <c r="E221" s="86"/>
      <c r="F221" s="104"/>
      <c r="G221" s="1"/>
      <c r="H221" s="44"/>
      <c r="I221" s="1"/>
      <c r="J221" s="1"/>
      <c r="K221" s="1"/>
      <c r="L221" s="1"/>
      <c r="M221" s="1"/>
      <c r="N221" s="1"/>
      <c r="O221" s="1"/>
      <c r="P221" s="1"/>
      <c r="Q221" s="1"/>
      <c r="R221" s="1"/>
      <c r="S221" s="1"/>
      <c r="T221" s="1"/>
      <c r="U221" s="1"/>
      <c r="V221" s="1"/>
      <c r="W221" s="1"/>
      <c r="X221" s="1"/>
      <c r="Y221" s="1"/>
      <c r="Z221" s="1"/>
    </row>
    <row r="222" spans="1:26" ht="12.75" customHeight="1" x14ac:dyDescent="0.25">
      <c r="A222" s="65">
        <v>318</v>
      </c>
      <c r="B222" s="65">
        <v>2</v>
      </c>
      <c r="C222" s="65" t="s">
        <v>140</v>
      </c>
      <c r="D222" s="71" t="s">
        <v>138</v>
      </c>
      <c r="E222" s="86"/>
      <c r="F222" s="104"/>
      <c r="G222" s="1"/>
      <c r="H222" s="44"/>
      <c r="I222" s="1"/>
      <c r="J222" s="1"/>
      <c r="K222" s="1"/>
      <c r="L222" s="1"/>
      <c r="M222" s="1"/>
      <c r="N222" s="1"/>
      <c r="O222" s="1"/>
      <c r="P222" s="1"/>
      <c r="Q222" s="1"/>
      <c r="R222" s="1"/>
      <c r="S222" s="1"/>
      <c r="T222" s="1"/>
      <c r="U222" s="1"/>
      <c r="V222" s="1"/>
      <c r="W222" s="1"/>
      <c r="X222" s="1"/>
      <c r="Y222" s="1"/>
      <c r="Z222" s="1"/>
    </row>
    <row r="223" spans="1:26" ht="12.75" customHeight="1" x14ac:dyDescent="0.25">
      <c r="A223" s="65">
        <v>323</v>
      </c>
      <c r="B223" s="65">
        <v>1</v>
      </c>
      <c r="C223" s="65" t="s">
        <v>140</v>
      </c>
      <c r="D223" s="71" t="s">
        <v>164</v>
      </c>
      <c r="E223" s="86"/>
      <c r="F223" s="104"/>
      <c r="G223" s="1"/>
      <c r="H223" s="44"/>
      <c r="I223" s="1"/>
      <c r="J223" s="1"/>
      <c r="K223" s="1"/>
      <c r="L223" s="1"/>
      <c r="M223" s="1"/>
      <c r="N223" s="1"/>
      <c r="O223" s="1"/>
      <c r="P223" s="1"/>
      <c r="Q223" s="1"/>
      <c r="R223" s="1"/>
      <c r="S223" s="1"/>
      <c r="T223" s="1"/>
      <c r="U223" s="1"/>
      <c r="V223" s="1"/>
      <c r="W223" s="1"/>
      <c r="X223" s="1"/>
      <c r="Y223" s="1"/>
      <c r="Z223" s="1"/>
    </row>
    <row r="224" spans="1:26" ht="12.75" customHeight="1" x14ac:dyDescent="0.25">
      <c r="A224" s="65">
        <v>324</v>
      </c>
      <c r="B224" s="65">
        <v>3</v>
      </c>
      <c r="C224" s="65" t="s">
        <v>141</v>
      </c>
      <c r="D224" s="71" t="s">
        <v>138</v>
      </c>
      <c r="E224" s="86"/>
      <c r="F224" s="104"/>
      <c r="G224" s="1"/>
      <c r="H224" s="44"/>
      <c r="I224" s="1"/>
      <c r="J224" s="1"/>
      <c r="K224" s="1"/>
      <c r="L224" s="1"/>
      <c r="M224" s="1"/>
      <c r="N224" s="1"/>
      <c r="O224" s="1"/>
      <c r="P224" s="1"/>
      <c r="Q224" s="1"/>
      <c r="R224" s="1"/>
      <c r="S224" s="1"/>
      <c r="T224" s="1"/>
      <c r="U224" s="1"/>
      <c r="V224" s="1"/>
      <c r="W224" s="1"/>
      <c r="X224" s="1"/>
      <c r="Y224" s="1"/>
      <c r="Z224" s="1"/>
    </row>
    <row r="225" spans="1:26" ht="12.75" customHeight="1" x14ac:dyDescent="0.25">
      <c r="A225" s="65">
        <v>325</v>
      </c>
      <c r="B225" s="65">
        <v>7</v>
      </c>
      <c r="C225" s="65" t="s">
        <v>140</v>
      </c>
      <c r="D225" s="71" t="s">
        <v>164</v>
      </c>
      <c r="E225" s="86"/>
      <c r="F225" s="104"/>
      <c r="G225" s="1"/>
      <c r="H225" s="44"/>
      <c r="I225" s="1"/>
      <c r="J225" s="1"/>
      <c r="K225" s="1"/>
      <c r="L225" s="1"/>
      <c r="M225" s="1"/>
      <c r="N225" s="1"/>
      <c r="O225" s="1"/>
      <c r="P225" s="1"/>
      <c r="Q225" s="1"/>
      <c r="R225" s="1"/>
      <c r="S225" s="1"/>
      <c r="T225" s="1"/>
      <c r="U225" s="1"/>
      <c r="V225" s="1"/>
      <c r="W225" s="1"/>
      <c r="X225" s="1"/>
      <c r="Y225" s="1"/>
      <c r="Z225" s="1"/>
    </row>
    <row r="226" spans="1:26" ht="12.75" customHeight="1" x14ac:dyDescent="0.25">
      <c r="A226" s="65">
        <v>326</v>
      </c>
      <c r="B226" s="65">
        <v>20</v>
      </c>
      <c r="C226" s="65" t="s">
        <v>141</v>
      </c>
      <c r="D226" s="71" t="s">
        <v>138</v>
      </c>
      <c r="E226" s="86"/>
      <c r="F226" s="104"/>
      <c r="G226" s="1"/>
      <c r="H226" s="44"/>
      <c r="I226" s="1"/>
      <c r="J226" s="1"/>
      <c r="K226" s="1"/>
      <c r="L226" s="1"/>
      <c r="M226" s="1"/>
      <c r="N226" s="1"/>
      <c r="O226" s="1"/>
      <c r="P226" s="1"/>
      <c r="Q226" s="1"/>
      <c r="R226" s="1"/>
      <c r="S226" s="1"/>
      <c r="T226" s="1"/>
      <c r="U226" s="1"/>
      <c r="V226" s="1"/>
      <c r="W226" s="1"/>
      <c r="X226" s="1"/>
      <c r="Y226" s="1"/>
      <c r="Z226" s="1"/>
    </row>
    <row r="227" spans="1:26" ht="12.75" customHeight="1" x14ac:dyDescent="0.25">
      <c r="A227" s="65" t="s">
        <v>167</v>
      </c>
      <c r="B227" s="65">
        <v>100</v>
      </c>
      <c r="C227" s="65" t="s">
        <v>145</v>
      </c>
      <c r="D227" s="71" t="s">
        <v>138</v>
      </c>
      <c r="E227" s="86"/>
      <c r="F227" s="104"/>
      <c r="G227" s="1"/>
      <c r="H227" s="44"/>
      <c r="I227" s="1"/>
      <c r="J227" s="1"/>
      <c r="K227" s="1"/>
      <c r="L227" s="1"/>
      <c r="M227" s="1"/>
      <c r="N227" s="1"/>
      <c r="O227" s="1"/>
      <c r="P227" s="1"/>
      <c r="Q227" s="1"/>
      <c r="R227" s="1"/>
      <c r="S227" s="1"/>
      <c r="T227" s="1"/>
      <c r="U227" s="1"/>
      <c r="V227" s="1"/>
      <c r="W227" s="1"/>
      <c r="X227" s="1"/>
      <c r="Y227" s="1"/>
      <c r="Z227" s="1"/>
    </row>
    <row r="228" spans="1:26" ht="12.75" customHeight="1" x14ac:dyDescent="0.25">
      <c r="A228" s="65" t="s">
        <v>168</v>
      </c>
      <c r="B228" s="65">
        <v>7</v>
      </c>
      <c r="C228" s="65" t="s">
        <v>145</v>
      </c>
      <c r="D228" s="71" t="s">
        <v>138</v>
      </c>
      <c r="E228" s="86"/>
      <c r="F228" s="104"/>
      <c r="G228" s="1"/>
      <c r="H228" s="44"/>
      <c r="I228" s="1"/>
      <c r="J228" s="1"/>
      <c r="K228" s="1"/>
      <c r="L228" s="1"/>
      <c r="M228" s="1"/>
      <c r="N228" s="1"/>
      <c r="O228" s="1"/>
      <c r="P228" s="1"/>
      <c r="Q228" s="1"/>
      <c r="R228" s="1"/>
      <c r="S228" s="1"/>
      <c r="T228" s="1"/>
      <c r="U228" s="1"/>
      <c r="V228" s="1"/>
      <c r="W228" s="1"/>
      <c r="X228" s="1"/>
      <c r="Y228" s="1"/>
      <c r="Z228" s="1"/>
    </row>
    <row r="229" spans="1:26" ht="12.75" customHeight="1" x14ac:dyDescent="0.25">
      <c r="A229" s="65">
        <v>327</v>
      </c>
      <c r="B229" s="65">
        <v>10</v>
      </c>
      <c r="C229" s="65" t="s">
        <v>141</v>
      </c>
      <c r="D229" s="71" t="s">
        <v>138</v>
      </c>
      <c r="E229" s="86"/>
      <c r="F229" s="104"/>
      <c r="G229" s="1"/>
      <c r="H229" s="44"/>
      <c r="I229" s="1"/>
      <c r="J229" s="1"/>
      <c r="K229" s="1"/>
      <c r="L229" s="1"/>
      <c r="M229" s="1"/>
      <c r="N229" s="1"/>
      <c r="O229" s="1"/>
      <c r="P229" s="1"/>
      <c r="Q229" s="1"/>
      <c r="R229" s="1"/>
      <c r="S229" s="1"/>
      <c r="T229" s="1"/>
      <c r="U229" s="1"/>
      <c r="V229" s="1"/>
      <c r="W229" s="1"/>
      <c r="X229" s="1"/>
      <c r="Y229" s="1"/>
      <c r="Z229" s="1"/>
    </row>
    <row r="230" spans="1:26" ht="15.75" customHeight="1" x14ac:dyDescent="0.25">
      <c r="A230" s="65">
        <v>328</v>
      </c>
      <c r="B230" s="65">
        <v>10</v>
      </c>
      <c r="C230" s="65" t="s">
        <v>141</v>
      </c>
      <c r="D230" s="71" t="s">
        <v>138</v>
      </c>
      <c r="E230" s="86"/>
      <c r="F230" s="104"/>
      <c r="G230" s="1"/>
      <c r="H230" s="44"/>
      <c r="I230" s="1"/>
      <c r="J230" s="1"/>
      <c r="K230" s="1"/>
      <c r="L230" s="1"/>
      <c r="M230" s="1"/>
      <c r="N230" s="1"/>
      <c r="O230" s="1"/>
      <c r="P230" s="1"/>
      <c r="Q230" s="1"/>
      <c r="R230" s="1"/>
      <c r="S230" s="1"/>
      <c r="T230" s="1"/>
      <c r="U230" s="1"/>
      <c r="V230" s="1"/>
      <c r="W230" s="1"/>
      <c r="X230" s="1"/>
      <c r="Y230" s="1"/>
      <c r="Z230" s="1"/>
    </row>
    <row r="231" spans="1:26" ht="15.75" customHeight="1" x14ac:dyDescent="0.25">
      <c r="A231" s="65">
        <v>329</v>
      </c>
      <c r="B231" s="65">
        <v>20</v>
      </c>
      <c r="C231" s="65" t="s">
        <v>141</v>
      </c>
      <c r="D231" s="71" t="s">
        <v>138</v>
      </c>
      <c r="E231" s="86"/>
      <c r="F231" s="104"/>
      <c r="G231" s="1"/>
      <c r="H231" s="44"/>
      <c r="I231" s="1"/>
      <c r="J231" s="1"/>
      <c r="K231" s="1"/>
      <c r="L231" s="1"/>
      <c r="M231" s="1"/>
      <c r="N231" s="1"/>
      <c r="O231" s="1"/>
      <c r="P231" s="1"/>
      <c r="Q231" s="1"/>
      <c r="R231" s="1"/>
      <c r="S231" s="1"/>
      <c r="T231" s="1"/>
      <c r="U231" s="1"/>
      <c r="V231" s="1"/>
      <c r="W231" s="1"/>
      <c r="X231" s="1"/>
      <c r="Y231" s="1"/>
      <c r="Z231" s="1"/>
    </row>
    <row r="232" spans="1:26" ht="15.75" customHeight="1" x14ac:dyDescent="0.25">
      <c r="A232" s="65">
        <v>330</v>
      </c>
      <c r="B232" s="65">
        <v>7</v>
      </c>
      <c r="C232" s="65" t="s">
        <v>140</v>
      </c>
      <c r="D232" s="71" t="s">
        <v>138</v>
      </c>
      <c r="E232" s="86"/>
      <c r="F232" s="104"/>
      <c r="G232" s="1"/>
      <c r="H232" s="44"/>
      <c r="I232" s="1"/>
      <c r="J232" s="1"/>
      <c r="K232" s="1"/>
      <c r="L232" s="1"/>
      <c r="M232" s="1"/>
      <c r="N232" s="1"/>
      <c r="O232" s="1"/>
      <c r="P232" s="1"/>
      <c r="Q232" s="1"/>
      <c r="R232" s="1"/>
      <c r="S232" s="1"/>
      <c r="T232" s="1"/>
      <c r="U232" s="1"/>
      <c r="V232" s="1"/>
      <c r="W232" s="1"/>
      <c r="X232" s="1"/>
      <c r="Y232" s="1"/>
      <c r="Z232" s="1"/>
    </row>
    <row r="233" spans="1:26" ht="12.75" customHeight="1" x14ac:dyDescent="0.25">
      <c r="A233" s="65">
        <v>331</v>
      </c>
      <c r="B233" s="65">
        <v>10</v>
      </c>
      <c r="C233" s="65" t="s">
        <v>141</v>
      </c>
      <c r="D233" s="71" t="s">
        <v>138</v>
      </c>
      <c r="E233" s="86"/>
      <c r="F233" s="104"/>
      <c r="G233" s="1"/>
      <c r="H233" s="44"/>
      <c r="I233" s="1"/>
      <c r="J233" s="1"/>
      <c r="K233" s="1"/>
      <c r="L233" s="1"/>
      <c r="M233" s="1"/>
      <c r="N233" s="1"/>
      <c r="O233" s="1"/>
      <c r="P233" s="1"/>
      <c r="Q233" s="1"/>
      <c r="R233" s="1"/>
      <c r="S233" s="1"/>
      <c r="T233" s="1"/>
      <c r="U233" s="1"/>
      <c r="V233" s="1"/>
      <c r="W233" s="1"/>
      <c r="X233" s="1"/>
      <c r="Y233" s="1"/>
      <c r="Z233" s="1"/>
    </row>
    <row r="234" spans="1:26" ht="12.75" customHeight="1" x14ac:dyDescent="0.25">
      <c r="A234" s="65">
        <v>332</v>
      </c>
      <c r="B234" s="65">
        <v>3</v>
      </c>
      <c r="C234" s="65" t="s">
        <v>141</v>
      </c>
      <c r="D234" s="71" t="s">
        <v>138</v>
      </c>
      <c r="E234" s="86"/>
      <c r="F234" s="104"/>
      <c r="G234" s="1"/>
      <c r="H234" s="44"/>
      <c r="I234" s="1"/>
      <c r="J234" s="1"/>
      <c r="K234" s="1"/>
      <c r="L234" s="1"/>
      <c r="M234" s="1"/>
      <c r="N234" s="1"/>
      <c r="O234" s="1"/>
      <c r="P234" s="1"/>
      <c r="Q234" s="1"/>
      <c r="R234" s="1"/>
      <c r="S234" s="1"/>
      <c r="T234" s="1"/>
      <c r="U234" s="1"/>
      <c r="V234" s="1"/>
      <c r="W234" s="1"/>
      <c r="X234" s="1"/>
      <c r="Y234" s="1"/>
      <c r="Z234" s="1"/>
    </row>
    <row r="235" spans="1:26" ht="12.75" customHeight="1" x14ac:dyDescent="0.25">
      <c r="A235" s="65">
        <v>333</v>
      </c>
      <c r="B235" s="65">
        <v>10</v>
      </c>
      <c r="C235" s="65" t="s">
        <v>141</v>
      </c>
      <c r="D235" s="71" t="s">
        <v>138</v>
      </c>
      <c r="E235" s="86"/>
      <c r="F235" s="104"/>
      <c r="G235" s="1"/>
      <c r="H235" s="44"/>
      <c r="I235" s="1"/>
      <c r="J235" s="1"/>
      <c r="K235" s="1"/>
      <c r="L235" s="1"/>
      <c r="M235" s="1"/>
      <c r="N235" s="1"/>
      <c r="O235" s="1"/>
      <c r="P235" s="1"/>
      <c r="Q235" s="1"/>
      <c r="R235" s="1"/>
      <c r="S235" s="1"/>
      <c r="T235" s="1"/>
      <c r="U235" s="1"/>
      <c r="V235" s="1"/>
      <c r="W235" s="1"/>
      <c r="X235" s="1"/>
      <c r="Y235" s="1"/>
      <c r="Z235" s="1"/>
    </row>
    <row r="236" spans="1:26" ht="12.75" customHeight="1" x14ac:dyDescent="0.25">
      <c r="A236" s="65">
        <v>334</v>
      </c>
      <c r="B236" s="65">
        <v>8.3330000000000001E-2</v>
      </c>
      <c r="C236" s="65" t="s">
        <v>140</v>
      </c>
      <c r="D236" s="71" t="s">
        <v>164</v>
      </c>
      <c r="E236" s="86"/>
      <c r="F236" s="104"/>
      <c r="G236" s="1"/>
      <c r="H236" s="44"/>
      <c r="I236" s="1"/>
      <c r="J236" s="1"/>
      <c r="K236" s="1"/>
      <c r="L236" s="1"/>
      <c r="M236" s="1"/>
      <c r="N236" s="1"/>
      <c r="O236" s="1"/>
      <c r="P236" s="1"/>
      <c r="Q236" s="1"/>
      <c r="R236" s="1"/>
      <c r="S236" s="1"/>
      <c r="T236" s="1"/>
      <c r="U236" s="1"/>
      <c r="V236" s="1"/>
      <c r="W236" s="1"/>
      <c r="X236" s="1"/>
      <c r="Y236" s="1"/>
      <c r="Z236" s="1"/>
    </row>
    <row r="237" spans="1:26" ht="12.75" customHeight="1" x14ac:dyDescent="0.25">
      <c r="A237" s="65">
        <v>335</v>
      </c>
      <c r="B237" s="65">
        <v>4</v>
      </c>
      <c r="C237" s="65" t="s">
        <v>140</v>
      </c>
      <c r="D237" s="71" t="s">
        <v>164</v>
      </c>
      <c r="E237" s="86"/>
      <c r="F237" s="104"/>
      <c r="G237" s="1"/>
      <c r="H237" s="44"/>
      <c r="I237" s="1"/>
      <c r="J237" s="1"/>
      <c r="K237" s="1"/>
      <c r="L237" s="1"/>
      <c r="M237" s="1"/>
      <c r="N237" s="1"/>
      <c r="O237" s="1"/>
      <c r="P237" s="1"/>
      <c r="Q237" s="1"/>
      <c r="R237" s="1"/>
      <c r="S237" s="1"/>
      <c r="T237" s="1"/>
      <c r="U237" s="1"/>
      <c r="V237" s="1"/>
      <c r="W237" s="1"/>
      <c r="X237" s="1"/>
      <c r="Y237" s="1"/>
      <c r="Z237" s="1"/>
    </row>
    <row r="238" spans="1:26" ht="12.75" customHeight="1" x14ac:dyDescent="0.25">
      <c r="A238" s="65">
        <v>336</v>
      </c>
      <c r="B238" s="65">
        <v>0.25</v>
      </c>
      <c r="C238" s="65" t="s">
        <v>140</v>
      </c>
      <c r="D238" s="71" t="s">
        <v>138</v>
      </c>
      <c r="E238" s="86"/>
      <c r="F238" s="104"/>
      <c r="G238" s="1"/>
      <c r="H238" s="44"/>
      <c r="I238" s="1"/>
      <c r="J238" s="1"/>
      <c r="K238" s="1"/>
      <c r="L238" s="1"/>
      <c r="M238" s="1"/>
      <c r="N238" s="1"/>
      <c r="O238" s="1"/>
      <c r="P238" s="1"/>
      <c r="Q238" s="1"/>
      <c r="R238" s="1"/>
      <c r="S238" s="1"/>
      <c r="T238" s="1"/>
      <c r="U238" s="1"/>
      <c r="V238" s="1"/>
      <c r="W238" s="1"/>
      <c r="X238" s="1"/>
      <c r="Y238" s="1"/>
      <c r="Z238" s="1"/>
    </row>
    <row r="239" spans="1:26" ht="12.75" customHeight="1" x14ac:dyDescent="0.25">
      <c r="A239" s="65">
        <v>337</v>
      </c>
      <c r="B239" s="65">
        <v>0.5</v>
      </c>
      <c r="C239" s="65" t="s">
        <v>140</v>
      </c>
      <c r="D239" s="71" t="s">
        <v>164</v>
      </c>
      <c r="E239" s="86"/>
      <c r="F239" s="104"/>
      <c r="G239" s="1"/>
      <c r="H239" s="44"/>
      <c r="I239" s="1"/>
      <c r="J239" s="1"/>
      <c r="K239" s="1"/>
      <c r="L239" s="1"/>
      <c r="M239" s="1"/>
      <c r="N239" s="1"/>
      <c r="O239" s="1"/>
      <c r="P239" s="1"/>
      <c r="Q239" s="1"/>
      <c r="R239" s="1"/>
      <c r="S239" s="1"/>
      <c r="T239" s="1"/>
      <c r="U239" s="1"/>
      <c r="V239" s="1"/>
      <c r="W239" s="1"/>
      <c r="X239" s="1"/>
      <c r="Y239" s="1"/>
      <c r="Z239" s="1"/>
    </row>
    <row r="240" spans="1:26" ht="12.75" customHeight="1" x14ac:dyDescent="0.25">
      <c r="A240" s="65">
        <v>338</v>
      </c>
      <c r="B240" s="65">
        <v>2</v>
      </c>
      <c r="C240" s="65" t="s">
        <v>140</v>
      </c>
      <c r="D240" s="71" t="s">
        <v>164</v>
      </c>
      <c r="E240" s="86"/>
      <c r="F240" s="104"/>
      <c r="G240" s="1"/>
      <c r="H240" s="44"/>
      <c r="I240" s="1"/>
      <c r="J240" s="1"/>
      <c r="K240" s="1"/>
      <c r="L240" s="1"/>
      <c r="M240" s="1"/>
      <c r="N240" s="1"/>
      <c r="O240" s="1"/>
      <c r="P240" s="1"/>
      <c r="Q240" s="1"/>
      <c r="R240" s="1"/>
      <c r="S240" s="1"/>
      <c r="T240" s="1"/>
      <c r="U240" s="1"/>
      <c r="V240" s="1"/>
      <c r="W240" s="1"/>
      <c r="X240" s="1"/>
      <c r="Y240" s="1"/>
      <c r="Z240" s="1"/>
    </row>
    <row r="241" spans="1:26" ht="12.75" customHeight="1" x14ac:dyDescent="0.25">
      <c r="A241" s="65">
        <v>341</v>
      </c>
      <c r="B241" s="65">
        <v>8.3330000000000001E-2</v>
      </c>
      <c r="C241" s="65" t="s">
        <v>140</v>
      </c>
      <c r="D241" s="71" t="s">
        <v>164</v>
      </c>
      <c r="E241" s="86"/>
      <c r="F241" s="104"/>
      <c r="G241" s="1"/>
      <c r="H241" s="44"/>
      <c r="I241" s="1"/>
      <c r="J241" s="1"/>
      <c r="K241" s="1"/>
      <c r="L241" s="1"/>
      <c r="M241" s="1"/>
      <c r="N241" s="1"/>
      <c r="O241" s="1"/>
      <c r="P241" s="1"/>
      <c r="Q241" s="1"/>
      <c r="R241" s="1"/>
      <c r="S241" s="1"/>
      <c r="T241" s="1"/>
      <c r="U241" s="1"/>
      <c r="V241" s="1"/>
      <c r="W241" s="1"/>
      <c r="X241" s="1"/>
      <c r="Y241" s="1"/>
      <c r="Z241" s="1"/>
    </row>
    <row r="242" spans="1:26" ht="12.75" customHeight="1" x14ac:dyDescent="0.25">
      <c r="A242" s="65">
        <v>342</v>
      </c>
      <c r="B242" s="65">
        <v>1</v>
      </c>
      <c r="C242" s="65" t="s">
        <v>140</v>
      </c>
      <c r="D242" s="71" t="s">
        <v>164</v>
      </c>
      <c r="E242" s="86"/>
      <c r="F242" s="104"/>
      <c r="G242" s="1"/>
      <c r="H242" s="44"/>
      <c r="I242" s="1"/>
      <c r="J242" s="1"/>
      <c r="K242" s="1"/>
      <c r="L242" s="1"/>
      <c r="M242" s="1"/>
      <c r="N242" s="1"/>
      <c r="O242" s="1"/>
      <c r="P242" s="1"/>
      <c r="Q242" s="1"/>
      <c r="R242" s="1"/>
      <c r="S242" s="1"/>
      <c r="T242" s="1"/>
      <c r="U242" s="1"/>
      <c r="V242" s="1"/>
      <c r="W242" s="1"/>
      <c r="X242" s="1"/>
      <c r="Y242" s="1"/>
      <c r="Z242" s="1"/>
    </row>
    <row r="243" spans="1:26" ht="12.75" customHeight="1" x14ac:dyDescent="0.25">
      <c r="A243" s="65">
        <v>343</v>
      </c>
      <c r="B243" s="65">
        <v>2</v>
      </c>
      <c r="C243" s="65" t="s">
        <v>140</v>
      </c>
      <c r="D243" s="71" t="s">
        <v>164</v>
      </c>
      <c r="E243" s="86"/>
      <c r="F243" s="104"/>
      <c r="G243" s="1"/>
      <c r="H243" s="44"/>
      <c r="I243" s="1"/>
      <c r="J243" s="1"/>
      <c r="K243" s="1"/>
      <c r="L243" s="1"/>
      <c r="M243" s="1"/>
      <c r="N243" s="1"/>
      <c r="O243" s="1"/>
      <c r="P243" s="1"/>
      <c r="Q243" s="1"/>
      <c r="R243" s="1"/>
      <c r="S243" s="1"/>
      <c r="T243" s="1"/>
      <c r="U243" s="1"/>
      <c r="V243" s="1"/>
      <c r="W243" s="1"/>
      <c r="X243" s="1"/>
      <c r="Y243" s="1"/>
      <c r="Z243" s="1"/>
    </row>
    <row r="244" spans="1:26" ht="12.75" customHeight="1" x14ac:dyDescent="0.25">
      <c r="A244" s="65">
        <v>344</v>
      </c>
      <c r="B244" s="65">
        <v>3</v>
      </c>
      <c r="C244" s="65" t="s">
        <v>140</v>
      </c>
      <c r="D244" s="71" t="s">
        <v>164</v>
      </c>
      <c r="E244" s="86"/>
      <c r="F244" s="104"/>
      <c r="G244" s="1"/>
      <c r="H244" s="44"/>
      <c r="I244" s="1"/>
      <c r="J244" s="1"/>
      <c r="K244" s="1"/>
      <c r="L244" s="1"/>
      <c r="M244" s="1"/>
      <c r="N244" s="1"/>
      <c r="O244" s="1"/>
      <c r="P244" s="1"/>
      <c r="Q244" s="1"/>
      <c r="R244" s="1"/>
      <c r="S244" s="1"/>
      <c r="T244" s="1"/>
      <c r="U244" s="1"/>
      <c r="V244" s="1"/>
      <c r="W244" s="1"/>
      <c r="X244" s="1"/>
      <c r="Y244" s="1"/>
      <c r="Z244" s="1"/>
    </row>
    <row r="245" spans="1:26" ht="12.75" customHeight="1" x14ac:dyDescent="0.25">
      <c r="A245" s="65">
        <v>345</v>
      </c>
      <c r="B245" s="65">
        <v>2</v>
      </c>
      <c r="C245" s="65" t="s">
        <v>140</v>
      </c>
      <c r="D245" s="71" t="s">
        <v>138</v>
      </c>
      <c r="E245" s="86"/>
      <c r="F245" s="104"/>
      <c r="G245" s="1"/>
      <c r="H245" s="44"/>
      <c r="I245" s="1"/>
      <c r="J245" s="1"/>
      <c r="K245" s="1"/>
      <c r="L245" s="1"/>
      <c r="M245" s="1"/>
      <c r="N245" s="1"/>
      <c r="O245" s="1"/>
      <c r="P245" s="1"/>
      <c r="Q245" s="1"/>
      <c r="R245" s="1"/>
      <c r="S245" s="1"/>
      <c r="T245" s="1"/>
      <c r="U245" s="1"/>
      <c r="V245" s="1"/>
      <c r="W245" s="1"/>
      <c r="X245" s="1"/>
      <c r="Y245" s="1"/>
      <c r="Z245" s="1"/>
    </row>
    <row r="246" spans="1:26" ht="12.75" customHeight="1" x14ac:dyDescent="0.25">
      <c r="A246" s="65">
        <v>346</v>
      </c>
      <c r="B246" s="65">
        <v>2</v>
      </c>
      <c r="C246" s="65" t="s">
        <v>140</v>
      </c>
      <c r="D246" s="71" t="s">
        <v>164</v>
      </c>
      <c r="E246" s="86"/>
      <c r="F246" s="104"/>
      <c r="G246" s="1"/>
      <c r="H246" s="44"/>
      <c r="I246" s="1"/>
      <c r="J246" s="1"/>
      <c r="K246" s="1"/>
      <c r="L246" s="1"/>
      <c r="M246" s="1"/>
      <c r="N246" s="1"/>
      <c r="O246" s="1"/>
      <c r="P246" s="1"/>
      <c r="Q246" s="1"/>
      <c r="R246" s="1"/>
      <c r="S246" s="1"/>
      <c r="T246" s="1"/>
      <c r="U246" s="1"/>
      <c r="V246" s="1"/>
      <c r="W246" s="1"/>
      <c r="X246" s="1"/>
      <c r="Y246" s="1"/>
      <c r="Z246" s="1"/>
    </row>
    <row r="247" spans="1:26" ht="12.75" customHeight="1" x14ac:dyDescent="0.25">
      <c r="A247" s="65">
        <v>347</v>
      </c>
      <c r="B247" s="65">
        <v>3</v>
      </c>
      <c r="C247" s="65" t="s">
        <v>140</v>
      </c>
      <c r="D247" s="71" t="s">
        <v>138</v>
      </c>
      <c r="E247" s="86"/>
      <c r="F247" s="104"/>
      <c r="G247" s="1"/>
      <c r="H247" s="44"/>
      <c r="I247" s="1"/>
      <c r="J247" s="1"/>
      <c r="K247" s="1"/>
      <c r="L247" s="1"/>
      <c r="M247" s="1"/>
      <c r="N247" s="1"/>
      <c r="O247" s="1"/>
      <c r="P247" s="1"/>
      <c r="Q247" s="1"/>
      <c r="R247" s="1"/>
      <c r="S247" s="1"/>
      <c r="T247" s="1"/>
      <c r="U247" s="1"/>
      <c r="V247" s="1"/>
      <c r="W247" s="1"/>
      <c r="X247" s="1"/>
      <c r="Y247" s="1"/>
      <c r="Z247" s="1"/>
    </row>
    <row r="248" spans="1:26" ht="12.75" customHeight="1" x14ac:dyDescent="0.25">
      <c r="A248" s="65">
        <v>348</v>
      </c>
      <c r="B248" s="65">
        <v>3</v>
      </c>
      <c r="C248" s="65" t="s">
        <v>140</v>
      </c>
      <c r="D248" s="71" t="s">
        <v>138</v>
      </c>
      <c r="E248" s="86"/>
      <c r="F248" s="104"/>
      <c r="G248" s="1"/>
      <c r="H248" s="44"/>
      <c r="I248" s="1"/>
      <c r="J248" s="1"/>
      <c r="K248" s="1"/>
      <c r="L248" s="1"/>
      <c r="M248" s="1"/>
      <c r="N248" s="1"/>
      <c r="O248" s="1"/>
      <c r="P248" s="1"/>
      <c r="Q248" s="1"/>
      <c r="R248" s="1"/>
      <c r="S248" s="1"/>
      <c r="T248" s="1"/>
      <c r="U248" s="1"/>
      <c r="V248" s="1"/>
      <c r="W248" s="1"/>
      <c r="X248" s="1"/>
      <c r="Y248" s="1"/>
      <c r="Z248" s="1"/>
    </row>
    <row r="249" spans="1:26" ht="12.75" customHeight="1" x14ac:dyDescent="0.25">
      <c r="A249" s="65">
        <v>352</v>
      </c>
      <c r="B249" s="65">
        <v>0.25</v>
      </c>
      <c r="C249" s="65" t="s">
        <v>140</v>
      </c>
      <c r="D249" s="71" t="s">
        <v>164</v>
      </c>
      <c r="E249" s="86"/>
      <c r="F249" s="104"/>
      <c r="G249" s="1"/>
      <c r="H249" s="44"/>
      <c r="I249" s="1"/>
      <c r="J249" s="1"/>
      <c r="K249" s="1"/>
      <c r="L249" s="1"/>
      <c r="M249" s="1"/>
      <c r="N249" s="1"/>
      <c r="O249" s="1"/>
      <c r="P249" s="1"/>
      <c r="Q249" s="1"/>
      <c r="R249" s="1"/>
      <c r="S249" s="1"/>
      <c r="T249" s="1"/>
      <c r="U249" s="1"/>
      <c r="V249" s="1"/>
      <c r="W249" s="1"/>
      <c r="X249" s="1"/>
      <c r="Y249" s="1"/>
      <c r="Z249" s="1"/>
    </row>
    <row r="250" spans="1:26" ht="12.75" customHeight="1" x14ac:dyDescent="0.25">
      <c r="A250" s="65">
        <v>353</v>
      </c>
      <c r="B250" s="65">
        <v>2</v>
      </c>
      <c r="C250" s="65" t="s">
        <v>141</v>
      </c>
      <c r="D250" s="71" t="s">
        <v>138</v>
      </c>
      <c r="E250" s="86"/>
      <c r="F250" s="104"/>
      <c r="G250" s="1"/>
      <c r="H250" s="44"/>
      <c r="I250" s="1"/>
      <c r="J250" s="1"/>
      <c r="K250" s="1"/>
      <c r="L250" s="1"/>
      <c r="M250" s="1"/>
      <c r="N250" s="1"/>
      <c r="O250" s="1"/>
      <c r="P250" s="1"/>
      <c r="Q250" s="1"/>
      <c r="R250" s="1"/>
      <c r="S250" s="1"/>
      <c r="T250" s="1"/>
      <c r="U250" s="1"/>
      <c r="V250" s="1"/>
      <c r="W250" s="1"/>
      <c r="X250" s="1"/>
      <c r="Y250" s="1"/>
      <c r="Z250" s="1"/>
    </row>
    <row r="251" spans="1:26" ht="12.75" customHeight="1" x14ac:dyDescent="0.25">
      <c r="A251" s="65">
        <v>354</v>
      </c>
      <c r="B251" s="65">
        <v>5</v>
      </c>
      <c r="C251" s="65" t="s">
        <v>140</v>
      </c>
      <c r="D251" s="71" t="s">
        <v>138</v>
      </c>
      <c r="E251" s="86"/>
      <c r="F251" s="104"/>
      <c r="G251" s="1"/>
      <c r="H251" s="44"/>
      <c r="I251" s="1"/>
      <c r="J251" s="1"/>
      <c r="K251" s="1"/>
      <c r="L251" s="1"/>
      <c r="M251" s="1"/>
      <c r="N251" s="1"/>
      <c r="O251" s="1"/>
      <c r="P251" s="1"/>
      <c r="Q251" s="1"/>
      <c r="R251" s="1"/>
      <c r="S251" s="1"/>
      <c r="T251" s="1"/>
      <c r="U251" s="1"/>
      <c r="V251" s="1"/>
      <c r="W251" s="1"/>
      <c r="X251" s="1"/>
      <c r="Y251" s="1"/>
      <c r="Z251" s="1"/>
    </row>
    <row r="252" spans="1:26" ht="12.75" customHeight="1" x14ac:dyDescent="0.25">
      <c r="A252" s="65" t="s">
        <v>169</v>
      </c>
      <c r="B252" s="65">
        <v>3</v>
      </c>
      <c r="C252" s="65" t="s">
        <v>140</v>
      </c>
      <c r="D252" s="71" t="s">
        <v>138</v>
      </c>
      <c r="E252" s="86"/>
      <c r="F252" s="104"/>
      <c r="G252" s="1"/>
      <c r="H252" s="44"/>
      <c r="I252" s="1"/>
      <c r="J252" s="1"/>
      <c r="K252" s="1"/>
      <c r="L252" s="1"/>
      <c r="M252" s="1"/>
      <c r="N252" s="1"/>
      <c r="O252" s="1"/>
      <c r="P252" s="1"/>
      <c r="Q252" s="1"/>
      <c r="R252" s="1"/>
      <c r="S252" s="1"/>
      <c r="T252" s="1"/>
      <c r="U252" s="1"/>
      <c r="V252" s="1"/>
      <c r="W252" s="1"/>
      <c r="X252" s="1"/>
      <c r="Y252" s="1"/>
      <c r="Z252" s="1"/>
    </row>
    <row r="253" spans="1:26" ht="12.75" customHeight="1" x14ac:dyDescent="0.25">
      <c r="A253" s="65" t="s">
        <v>170</v>
      </c>
      <c r="B253" s="65">
        <v>1</v>
      </c>
      <c r="C253" s="65" t="s">
        <v>140</v>
      </c>
      <c r="D253" s="71" t="s">
        <v>138</v>
      </c>
      <c r="E253" s="86"/>
      <c r="F253" s="104"/>
      <c r="G253" s="1"/>
      <c r="H253" s="44"/>
      <c r="I253" s="1"/>
      <c r="J253" s="1"/>
      <c r="K253" s="1"/>
      <c r="L253" s="1"/>
      <c r="M253" s="1"/>
      <c r="N253" s="1"/>
      <c r="O253" s="1"/>
      <c r="P253" s="1"/>
      <c r="Q253" s="1"/>
      <c r="R253" s="1"/>
      <c r="S253" s="1"/>
      <c r="T253" s="1"/>
      <c r="U253" s="1"/>
      <c r="V253" s="1"/>
      <c r="W253" s="1"/>
      <c r="X253" s="1"/>
      <c r="Y253" s="1"/>
      <c r="Z253" s="1"/>
    </row>
    <row r="254" spans="1:26" ht="12.75" customHeight="1" x14ac:dyDescent="0.25">
      <c r="A254" s="65" t="s">
        <v>171</v>
      </c>
      <c r="B254" s="65">
        <v>7</v>
      </c>
      <c r="C254" s="65" t="s">
        <v>141</v>
      </c>
      <c r="D254" s="71" t="s">
        <v>138</v>
      </c>
      <c r="E254" s="86"/>
      <c r="F254" s="104"/>
      <c r="G254" s="1"/>
      <c r="H254" s="44"/>
      <c r="I254" s="1"/>
      <c r="J254" s="1"/>
      <c r="K254" s="1"/>
      <c r="L254" s="1"/>
      <c r="M254" s="1"/>
      <c r="N254" s="1"/>
      <c r="O254" s="1"/>
      <c r="P254" s="1"/>
      <c r="Q254" s="1"/>
      <c r="R254" s="1"/>
      <c r="S254" s="1"/>
      <c r="T254" s="1"/>
      <c r="U254" s="1"/>
      <c r="V254" s="1"/>
      <c r="W254" s="1"/>
      <c r="X254" s="1"/>
      <c r="Y254" s="1"/>
      <c r="Z254" s="1"/>
    </row>
    <row r="255" spans="1:26" ht="24" customHeight="1" x14ac:dyDescent="0.25">
      <c r="A255" s="65" t="s">
        <v>172</v>
      </c>
      <c r="B255" s="65">
        <v>3</v>
      </c>
      <c r="C255" s="65" t="s">
        <v>140</v>
      </c>
      <c r="D255" s="71" t="s">
        <v>138</v>
      </c>
      <c r="E255" s="86" t="s">
        <v>173</v>
      </c>
      <c r="F255" s="104"/>
      <c r="G255" s="1"/>
      <c r="H255" s="44"/>
      <c r="I255" s="1"/>
      <c r="J255" s="1"/>
      <c r="K255" s="1"/>
      <c r="L255" s="1"/>
      <c r="M255" s="1"/>
      <c r="N255" s="1"/>
      <c r="O255" s="1"/>
      <c r="P255" s="1"/>
      <c r="Q255" s="1"/>
      <c r="R255" s="1"/>
      <c r="S255" s="1"/>
      <c r="T255" s="1"/>
      <c r="U255" s="1"/>
      <c r="V255" s="1"/>
      <c r="W255" s="1"/>
      <c r="X255" s="1"/>
      <c r="Y255" s="1"/>
      <c r="Z255" s="1"/>
    </row>
    <row r="256" spans="1:26" ht="24" customHeight="1" x14ac:dyDescent="0.25">
      <c r="A256" s="65" t="s">
        <v>174</v>
      </c>
      <c r="B256" s="65">
        <v>3</v>
      </c>
      <c r="C256" s="65" t="s">
        <v>140</v>
      </c>
      <c r="D256" s="71" t="s">
        <v>138</v>
      </c>
      <c r="E256" s="86" t="s">
        <v>175</v>
      </c>
      <c r="F256" s="104"/>
      <c r="G256" s="1"/>
      <c r="H256" s="44"/>
      <c r="I256" s="1"/>
      <c r="J256" s="1"/>
      <c r="K256" s="1"/>
      <c r="L256" s="1"/>
      <c r="M256" s="1"/>
      <c r="N256" s="1"/>
      <c r="O256" s="1"/>
      <c r="P256" s="1"/>
      <c r="Q256" s="1"/>
      <c r="R256" s="1"/>
      <c r="S256" s="1"/>
      <c r="T256" s="1"/>
      <c r="U256" s="1"/>
      <c r="V256" s="1"/>
      <c r="W256" s="1"/>
      <c r="X256" s="1"/>
      <c r="Y256" s="1"/>
      <c r="Z256" s="1"/>
    </row>
    <row r="257" spans="1:26" ht="12.75" customHeight="1" x14ac:dyDescent="0.25">
      <c r="A257" s="65">
        <v>355</v>
      </c>
      <c r="B257" s="65">
        <v>2</v>
      </c>
      <c r="C257" s="65" t="s">
        <v>140</v>
      </c>
      <c r="D257" s="71" t="s">
        <v>164</v>
      </c>
      <c r="E257" s="86"/>
      <c r="F257" s="104"/>
      <c r="G257" s="1"/>
      <c r="H257" s="44"/>
      <c r="I257" s="1"/>
      <c r="J257" s="1"/>
      <c r="K257" s="1"/>
      <c r="L257" s="1"/>
      <c r="M257" s="1"/>
      <c r="N257" s="1"/>
      <c r="O257" s="1"/>
      <c r="P257" s="1"/>
      <c r="Q257" s="1"/>
      <c r="R257" s="1"/>
      <c r="S257" s="1"/>
      <c r="T257" s="1"/>
      <c r="U257" s="1"/>
      <c r="V257" s="1"/>
      <c r="W257" s="1"/>
      <c r="X257" s="1"/>
      <c r="Y257" s="1"/>
      <c r="Z257" s="1"/>
    </row>
    <row r="258" spans="1:26" ht="12.75" customHeight="1" x14ac:dyDescent="0.25">
      <c r="A258" s="65">
        <v>356</v>
      </c>
      <c r="B258" s="65">
        <v>2</v>
      </c>
      <c r="C258" s="65" t="s">
        <v>140</v>
      </c>
      <c r="D258" s="71" t="s">
        <v>138</v>
      </c>
      <c r="E258" s="86"/>
      <c r="F258" s="104"/>
      <c r="G258" s="1"/>
      <c r="H258" s="44"/>
      <c r="I258" s="1"/>
      <c r="J258" s="1"/>
      <c r="K258" s="1"/>
      <c r="L258" s="1"/>
      <c r="M258" s="1"/>
      <c r="N258" s="1"/>
      <c r="O258" s="1"/>
      <c r="P258" s="1"/>
      <c r="Q258" s="1"/>
      <c r="R258" s="1"/>
      <c r="S258" s="1"/>
      <c r="T258" s="1"/>
      <c r="U258" s="1"/>
      <c r="V258" s="1"/>
      <c r="W258" s="1"/>
      <c r="X258" s="1"/>
      <c r="Y258" s="1"/>
      <c r="Z258" s="1"/>
    </row>
    <row r="259" spans="1:26" ht="12.75" customHeight="1" x14ac:dyDescent="0.25">
      <c r="A259" s="65">
        <v>357</v>
      </c>
      <c r="B259" s="65">
        <v>1</v>
      </c>
      <c r="C259" s="65" t="s">
        <v>140</v>
      </c>
      <c r="D259" s="71" t="s">
        <v>164</v>
      </c>
      <c r="E259" s="86"/>
      <c r="F259" s="104"/>
      <c r="G259" s="1"/>
      <c r="H259" s="44"/>
      <c r="I259" s="1"/>
      <c r="J259" s="1"/>
      <c r="K259" s="1"/>
      <c r="L259" s="1"/>
      <c r="M259" s="1"/>
      <c r="N259" s="1"/>
      <c r="O259" s="1"/>
      <c r="P259" s="1"/>
      <c r="Q259" s="1"/>
      <c r="R259" s="1"/>
      <c r="S259" s="1"/>
      <c r="T259" s="1"/>
      <c r="U259" s="1"/>
      <c r="V259" s="1"/>
      <c r="W259" s="1"/>
      <c r="X259" s="1"/>
      <c r="Y259" s="1"/>
      <c r="Z259" s="1"/>
    </row>
    <row r="260" spans="1:26" ht="12.75" customHeight="1" x14ac:dyDescent="0.25">
      <c r="A260" s="65">
        <v>358</v>
      </c>
      <c r="B260" s="65">
        <v>8.3330000000000001E-2</v>
      </c>
      <c r="C260" s="65" t="s">
        <v>140</v>
      </c>
      <c r="D260" s="71" t="s">
        <v>164</v>
      </c>
      <c r="E260" s="86"/>
      <c r="F260" s="104"/>
      <c r="G260" s="1"/>
      <c r="H260" s="44"/>
      <c r="I260" s="1"/>
      <c r="J260" s="1"/>
      <c r="K260" s="1"/>
      <c r="L260" s="1"/>
      <c r="M260" s="1"/>
      <c r="N260" s="1"/>
      <c r="O260" s="1"/>
      <c r="P260" s="1"/>
      <c r="Q260" s="1"/>
      <c r="R260" s="1"/>
      <c r="S260" s="1"/>
      <c r="T260" s="1"/>
      <c r="U260" s="1"/>
      <c r="V260" s="1"/>
      <c r="W260" s="1"/>
      <c r="X260" s="1"/>
      <c r="Y260" s="1"/>
      <c r="Z260" s="1"/>
    </row>
    <row r="261" spans="1:26" ht="12.75" customHeight="1" x14ac:dyDescent="0.25">
      <c r="A261" s="65">
        <v>363</v>
      </c>
      <c r="B261" s="65">
        <v>7</v>
      </c>
      <c r="C261" s="65" t="s">
        <v>140</v>
      </c>
      <c r="D261" s="71" t="s">
        <v>138</v>
      </c>
      <c r="E261" s="86"/>
      <c r="F261" s="104"/>
      <c r="G261" s="1"/>
      <c r="H261" s="44"/>
      <c r="I261" s="1"/>
      <c r="J261" s="1"/>
      <c r="K261" s="1"/>
      <c r="L261" s="1"/>
      <c r="M261" s="1"/>
      <c r="N261" s="1"/>
      <c r="O261" s="1"/>
      <c r="P261" s="1"/>
      <c r="Q261" s="1"/>
      <c r="R261" s="1"/>
      <c r="S261" s="1"/>
      <c r="T261" s="1"/>
      <c r="U261" s="1"/>
      <c r="V261" s="1"/>
      <c r="W261" s="1"/>
      <c r="X261" s="1"/>
      <c r="Y261" s="1"/>
      <c r="Z261" s="1"/>
    </row>
    <row r="262" spans="1:26" ht="12.75" customHeight="1" x14ac:dyDescent="0.25">
      <c r="A262" s="65" t="s">
        <v>176</v>
      </c>
      <c r="B262" s="65">
        <v>20</v>
      </c>
      <c r="C262" s="65" t="s">
        <v>141</v>
      </c>
      <c r="D262" s="71" t="s">
        <v>138</v>
      </c>
      <c r="E262" s="86"/>
      <c r="F262" s="104"/>
      <c r="G262" s="1"/>
      <c r="H262" s="44"/>
      <c r="I262" s="1"/>
      <c r="J262" s="1"/>
      <c r="K262" s="1"/>
      <c r="L262" s="1"/>
      <c r="M262" s="1"/>
      <c r="N262" s="1"/>
      <c r="O262" s="1"/>
      <c r="P262" s="1"/>
      <c r="Q262" s="1"/>
      <c r="R262" s="1"/>
      <c r="S262" s="1"/>
      <c r="T262" s="1"/>
      <c r="U262" s="1"/>
      <c r="V262" s="1"/>
      <c r="W262" s="1"/>
      <c r="X262" s="1"/>
      <c r="Y262" s="1"/>
      <c r="Z262" s="1"/>
    </row>
    <row r="263" spans="1:26" ht="12.75" customHeight="1" x14ac:dyDescent="0.25">
      <c r="A263" s="65">
        <v>364</v>
      </c>
      <c r="B263" s="65">
        <v>20</v>
      </c>
      <c r="C263" s="65" t="s">
        <v>145</v>
      </c>
      <c r="D263" s="71" t="s">
        <v>138</v>
      </c>
      <c r="E263" s="86"/>
      <c r="F263" s="104"/>
      <c r="G263" s="1"/>
      <c r="H263" s="44"/>
      <c r="I263" s="1"/>
      <c r="J263" s="1"/>
      <c r="K263" s="1"/>
      <c r="L263" s="1"/>
      <c r="M263" s="1"/>
      <c r="N263" s="1"/>
      <c r="O263" s="1"/>
      <c r="P263" s="1"/>
      <c r="Q263" s="1"/>
      <c r="R263" s="1"/>
      <c r="S263" s="1"/>
      <c r="T263" s="1"/>
      <c r="U263" s="1"/>
      <c r="V263" s="1"/>
      <c r="W263" s="1"/>
      <c r="X263" s="1"/>
      <c r="Y263" s="1"/>
      <c r="Z263" s="1"/>
    </row>
    <row r="264" spans="1:26" ht="12.75" customHeight="1" x14ac:dyDescent="0.25">
      <c r="A264" s="65" t="s">
        <v>177</v>
      </c>
      <c r="B264" s="65">
        <v>100</v>
      </c>
      <c r="C264" s="65" t="s">
        <v>145</v>
      </c>
      <c r="D264" s="71" t="s">
        <v>138</v>
      </c>
      <c r="E264" s="86"/>
      <c r="F264" s="104"/>
      <c r="G264" s="1"/>
      <c r="H264" s="44"/>
      <c r="I264" s="1"/>
      <c r="J264" s="1"/>
      <c r="K264" s="1"/>
      <c r="L264" s="1"/>
      <c r="M264" s="1"/>
      <c r="N264" s="1"/>
      <c r="O264" s="1"/>
      <c r="P264" s="1"/>
      <c r="Q264" s="1"/>
      <c r="R264" s="1"/>
      <c r="S264" s="1"/>
      <c r="T264" s="1"/>
      <c r="U264" s="1"/>
      <c r="V264" s="1"/>
      <c r="W264" s="1"/>
      <c r="X264" s="1"/>
      <c r="Y264" s="1"/>
      <c r="Z264" s="1"/>
    </row>
    <row r="265" spans="1:26" ht="12.75" customHeight="1" x14ac:dyDescent="0.25">
      <c r="A265" s="65">
        <v>365</v>
      </c>
      <c r="B265" s="65">
        <v>7</v>
      </c>
      <c r="C265" s="65" t="s">
        <v>145</v>
      </c>
      <c r="D265" s="71" t="s">
        <v>138</v>
      </c>
      <c r="E265" s="86"/>
      <c r="F265" s="104"/>
      <c r="G265" s="1"/>
      <c r="H265" s="44"/>
      <c r="I265" s="1"/>
      <c r="J265" s="1"/>
      <c r="K265" s="1"/>
      <c r="L265" s="1"/>
      <c r="M265" s="1"/>
      <c r="N265" s="1"/>
      <c r="O265" s="1"/>
      <c r="P265" s="1"/>
      <c r="Q265" s="1"/>
      <c r="R265" s="1"/>
      <c r="S265" s="1"/>
      <c r="T265" s="1"/>
      <c r="U265" s="1"/>
      <c r="V265" s="1"/>
      <c r="W265" s="1"/>
      <c r="X265" s="1"/>
      <c r="Y265" s="1"/>
      <c r="Z265" s="1"/>
    </row>
    <row r="266" spans="1:26" ht="12.75" customHeight="1" x14ac:dyDescent="0.25">
      <c r="A266" s="65">
        <v>366</v>
      </c>
      <c r="B266" s="65">
        <v>10</v>
      </c>
      <c r="C266" s="65" t="s">
        <v>141</v>
      </c>
      <c r="D266" s="71" t="s">
        <v>138</v>
      </c>
      <c r="E266" s="86"/>
      <c r="F266" s="104"/>
      <c r="G266" s="1"/>
      <c r="H266" s="44"/>
      <c r="I266" s="1"/>
      <c r="J266" s="1"/>
      <c r="K266" s="1"/>
      <c r="L266" s="1"/>
      <c r="M266" s="1"/>
      <c r="N266" s="1"/>
      <c r="O266" s="1"/>
      <c r="P266" s="1"/>
      <c r="Q266" s="1"/>
      <c r="R266" s="1"/>
      <c r="S266" s="1"/>
      <c r="T266" s="1"/>
      <c r="U266" s="1"/>
      <c r="V266" s="1"/>
      <c r="W266" s="1"/>
      <c r="X266" s="1"/>
      <c r="Y266" s="1"/>
      <c r="Z266" s="1"/>
    </row>
    <row r="267" spans="1:26" ht="12.75" customHeight="1" x14ac:dyDescent="0.25">
      <c r="A267" s="65" t="s">
        <v>178</v>
      </c>
      <c r="B267" s="65">
        <v>10</v>
      </c>
      <c r="C267" s="65" t="s">
        <v>141</v>
      </c>
      <c r="D267" s="71" t="s">
        <v>138</v>
      </c>
      <c r="E267" s="86"/>
      <c r="F267" s="104"/>
      <c r="G267" s="1"/>
      <c r="H267" s="44"/>
      <c r="I267" s="1"/>
      <c r="J267" s="1"/>
      <c r="K267" s="1"/>
      <c r="L267" s="1"/>
      <c r="M267" s="1"/>
      <c r="N267" s="1"/>
      <c r="O267" s="1"/>
      <c r="P267" s="1"/>
      <c r="Q267" s="1"/>
      <c r="R267" s="1"/>
      <c r="S267" s="1"/>
      <c r="T267" s="1"/>
      <c r="U267" s="1"/>
      <c r="V267" s="1"/>
      <c r="W267" s="1"/>
      <c r="X267" s="1"/>
      <c r="Y267" s="1"/>
      <c r="Z267" s="1"/>
    </row>
    <row r="268" spans="1:26" ht="12.75" customHeight="1" x14ac:dyDescent="0.25">
      <c r="A268" s="65" t="s">
        <v>179</v>
      </c>
      <c r="B268" s="65">
        <v>10</v>
      </c>
      <c r="C268" s="65" t="s">
        <v>141</v>
      </c>
      <c r="D268" s="71" t="s">
        <v>138</v>
      </c>
      <c r="E268" s="86"/>
      <c r="F268" s="104"/>
      <c r="G268" s="1"/>
      <c r="H268" s="44"/>
      <c r="I268" s="1"/>
      <c r="J268" s="1"/>
      <c r="K268" s="1"/>
      <c r="L268" s="1"/>
      <c r="M268" s="1"/>
      <c r="N268" s="1"/>
      <c r="O268" s="1"/>
      <c r="P268" s="1"/>
      <c r="Q268" s="1"/>
      <c r="R268" s="1"/>
      <c r="S268" s="1"/>
      <c r="T268" s="1"/>
      <c r="U268" s="1"/>
      <c r="V268" s="1"/>
      <c r="W268" s="1"/>
      <c r="X268" s="1"/>
      <c r="Y268" s="1"/>
      <c r="Z268" s="1"/>
    </row>
    <row r="269" spans="1:26" ht="12.75" customHeight="1" x14ac:dyDescent="0.25">
      <c r="A269" s="65">
        <v>367</v>
      </c>
      <c r="B269" s="65">
        <v>10</v>
      </c>
      <c r="C269" s="65" t="s">
        <v>141</v>
      </c>
      <c r="D269" s="71" t="s">
        <v>138</v>
      </c>
      <c r="E269" s="86"/>
      <c r="F269" s="104"/>
      <c r="G269" s="1"/>
      <c r="H269" s="44"/>
      <c r="I269" s="1"/>
      <c r="J269" s="1"/>
      <c r="K269" s="1"/>
      <c r="L269" s="1"/>
      <c r="M269" s="1"/>
      <c r="N269" s="1"/>
      <c r="O269" s="1"/>
      <c r="P269" s="1"/>
      <c r="Q269" s="1"/>
      <c r="R269" s="1"/>
      <c r="S269" s="1"/>
      <c r="T269" s="1"/>
      <c r="U269" s="1"/>
      <c r="V269" s="1"/>
      <c r="W269" s="1"/>
      <c r="X269" s="1"/>
      <c r="Y269" s="1"/>
      <c r="Z269" s="1"/>
    </row>
    <row r="270" spans="1:26" ht="12.75" customHeight="1" x14ac:dyDescent="0.25">
      <c r="A270" s="65">
        <v>368</v>
      </c>
      <c r="B270" s="65">
        <v>7</v>
      </c>
      <c r="C270" s="65" t="s">
        <v>141</v>
      </c>
      <c r="D270" s="71" t="s">
        <v>138</v>
      </c>
      <c r="E270" s="86"/>
      <c r="F270" s="104"/>
      <c r="G270" s="1"/>
      <c r="H270" s="44"/>
      <c r="I270" s="1"/>
      <c r="J270" s="1"/>
      <c r="K270" s="1"/>
      <c r="L270" s="1"/>
      <c r="M270" s="1"/>
      <c r="N270" s="1"/>
      <c r="O270" s="1"/>
      <c r="P270" s="1"/>
      <c r="Q270" s="1"/>
      <c r="R270" s="1"/>
      <c r="S270" s="1"/>
      <c r="T270" s="1"/>
      <c r="U270" s="1"/>
      <c r="V270" s="1"/>
      <c r="W270" s="1"/>
      <c r="X270" s="1"/>
      <c r="Y270" s="1"/>
      <c r="Z270" s="1"/>
    </row>
    <row r="271" spans="1:26" ht="12.75" customHeight="1" x14ac:dyDescent="0.25">
      <c r="A271" s="65">
        <v>369</v>
      </c>
      <c r="B271" s="65">
        <v>7</v>
      </c>
      <c r="C271" s="65" t="s">
        <v>141</v>
      </c>
      <c r="D271" s="71" t="s">
        <v>138</v>
      </c>
      <c r="E271" s="86"/>
      <c r="F271" s="104"/>
      <c r="G271" s="1"/>
      <c r="H271" s="44"/>
      <c r="I271" s="1"/>
      <c r="J271" s="1"/>
      <c r="K271" s="1"/>
      <c r="L271" s="1"/>
      <c r="M271" s="1"/>
      <c r="N271" s="1"/>
      <c r="O271" s="1"/>
      <c r="P271" s="1"/>
      <c r="Q271" s="1"/>
      <c r="R271" s="1"/>
      <c r="S271" s="1"/>
      <c r="T271" s="1"/>
      <c r="U271" s="1"/>
      <c r="V271" s="1"/>
      <c r="W271" s="1"/>
      <c r="X271" s="1"/>
      <c r="Y271" s="1"/>
      <c r="Z271" s="1"/>
    </row>
    <row r="272" spans="1:26" ht="12.75" customHeight="1" x14ac:dyDescent="0.25">
      <c r="A272" s="65">
        <v>370</v>
      </c>
      <c r="B272" s="65">
        <v>7</v>
      </c>
      <c r="C272" s="65" t="s">
        <v>140</v>
      </c>
      <c r="D272" s="71" t="s">
        <v>138</v>
      </c>
      <c r="E272" s="86"/>
      <c r="F272" s="104"/>
      <c r="G272" s="1"/>
      <c r="H272" s="44"/>
      <c r="I272" s="1"/>
      <c r="J272" s="1"/>
      <c r="K272" s="1"/>
      <c r="L272" s="1"/>
      <c r="M272" s="1"/>
      <c r="N272" s="1"/>
      <c r="O272" s="1"/>
      <c r="P272" s="1"/>
      <c r="Q272" s="1"/>
      <c r="R272" s="1"/>
      <c r="S272" s="1"/>
      <c r="T272" s="1"/>
      <c r="U272" s="1"/>
      <c r="V272" s="1"/>
      <c r="W272" s="1"/>
      <c r="X272" s="1"/>
      <c r="Y272" s="1"/>
      <c r="Z272" s="1"/>
    </row>
    <row r="273" spans="1:26" ht="12.75" customHeight="1" x14ac:dyDescent="0.25">
      <c r="A273" s="65" t="s">
        <v>180</v>
      </c>
      <c r="B273" s="65">
        <v>10</v>
      </c>
      <c r="C273" s="65" t="s">
        <v>145</v>
      </c>
      <c r="D273" s="71" t="s">
        <v>181</v>
      </c>
      <c r="E273" s="86"/>
      <c r="F273" s="104"/>
      <c r="G273" s="1"/>
      <c r="H273" s="44"/>
      <c r="I273" s="1"/>
      <c r="J273" s="1"/>
      <c r="K273" s="1"/>
      <c r="L273" s="1"/>
      <c r="M273" s="1"/>
      <c r="N273" s="1"/>
      <c r="O273" s="1"/>
      <c r="P273" s="1"/>
      <c r="Q273" s="1"/>
      <c r="R273" s="1"/>
      <c r="S273" s="1"/>
      <c r="T273" s="1"/>
      <c r="U273" s="1"/>
      <c r="V273" s="1"/>
      <c r="W273" s="1"/>
      <c r="X273" s="1"/>
      <c r="Y273" s="1"/>
      <c r="Z273" s="1"/>
    </row>
    <row r="274" spans="1:26" ht="12.75" customHeight="1" x14ac:dyDescent="0.25">
      <c r="A274" s="65" t="s">
        <v>182</v>
      </c>
      <c r="B274" s="65">
        <v>20</v>
      </c>
      <c r="C274" s="65" t="s">
        <v>141</v>
      </c>
      <c r="D274" s="71" t="s">
        <v>181</v>
      </c>
      <c r="E274" s="86"/>
      <c r="F274" s="104"/>
      <c r="G274" s="1"/>
      <c r="H274" s="44"/>
      <c r="I274" s="1"/>
      <c r="J274" s="1"/>
      <c r="K274" s="1"/>
      <c r="L274" s="1"/>
      <c r="M274" s="1"/>
      <c r="N274" s="1"/>
      <c r="O274" s="1"/>
      <c r="P274" s="1"/>
      <c r="Q274" s="1"/>
      <c r="R274" s="1"/>
      <c r="S274" s="1"/>
      <c r="T274" s="1"/>
      <c r="U274" s="1"/>
      <c r="V274" s="1"/>
      <c r="W274" s="1"/>
      <c r="X274" s="1"/>
      <c r="Y274" s="1"/>
      <c r="Z274" s="1"/>
    </row>
    <row r="275" spans="1:26" ht="12.75" customHeight="1" x14ac:dyDescent="0.25">
      <c r="A275" s="65" t="s">
        <v>183</v>
      </c>
      <c r="B275" s="65">
        <v>20</v>
      </c>
      <c r="C275" s="65" t="s">
        <v>141</v>
      </c>
      <c r="D275" s="71" t="s">
        <v>181</v>
      </c>
      <c r="E275" s="86"/>
      <c r="F275" s="104"/>
      <c r="G275" s="1"/>
      <c r="H275" s="44"/>
      <c r="I275" s="1"/>
      <c r="J275" s="1"/>
      <c r="K275" s="1"/>
      <c r="L275" s="1"/>
      <c r="M275" s="1"/>
      <c r="N275" s="1"/>
      <c r="O275" s="1"/>
      <c r="P275" s="1"/>
      <c r="Q275" s="1"/>
      <c r="R275" s="1"/>
      <c r="S275" s="1"/>
      <c r="T275" s="1"/>
      <c r="U275" s="1"/>
      <c r="V275" s="1"/>
      <c r="W275" s="1"/>
      <c r="X275" s="1"/>
      <c r="Y275" s="1"/>
      <c r="Z275" s="1"/>
    </row>
    <row r="276" spans="1:26" ht="12.75" customHeight="1" x14ac:dyDescent="0.25">
      <c r="A276" s="65" t="s">
        <v>184</v>
      </c>
      <c r="B276" s="65">
        <v>20</v>
      </c>
      <c r="C276" s="65" t="s">
        <v>141</v>
      </c>
      <c r="D276" s="71" t="s">
        <v>181</v>
      </c>
      <c r="E276" s="86"/>
      <c r="F276" s="104"/>
      <c r="G276" s="1"/>
      <c r="H276" s="44"/>
      <c r="I276" s="1"/>
      <c r="J276" s="1"/>
      <c r="K276" s="1"/>
      <c r="L276" s="1"/>
      <c r="M276" s="1"/>
      <c r="N276" s="1"/>
      <c r="O276" s="1"/>
      <c r="P276" s="1"/>
      <c r="Q276" s="1"/>
      <c r="R276" s="1"/>
      <c r="S276" s="1"/>
      <c r="T276" s="1"/>
      <c r="U276" s="1"/>
      <c r="V276" s="1"/>
      <c r="W276" s="1"/>
      <c r="X276" s="1"/>
      <c r="Y276" s="1"/>
      <c r="Z276" s="1"/>
    </row>
    <row r="277" spans="1:26" ht="12.75" customHeight="1" x14ac:dyDescent="0.25">
      <c r="A277" s="65" t="s">
        <v>185</v>
      </c>
      <c r="B277" s="65">
        <v>100</v>
      </c>
      <c r="C277" s="65" t="s">
        <v>145</v>
      </c>
      <c r="D277" s="71" t="s">
        <v>181</v>
      </c>
      <c r="E277" s="86"/>
      <c r="F277" s="104"/>
      <c r="G277" s="1"/>
      <c r="H277" s="44"/>
      <c r="I277" s="1"/>
      <c r="J277" s="1"/>
      <c r="K277" s="1"/>
      <c r="L277" s="1"/>
      <c r="M277" s="1"/>
      <c r="N277" s="1"/>
      <c r="O277" s="1"/>
      <c r="P277" s="1"/>
      <c r="Q277" s="1"/>
      <c r="R277" s="1"/>
      <c r="S277" s="1"/>
      <c r="T277" s="1"/>
      <c r="U277" s="1"/>
      <c r="V277" s="1"/>
      <c r="W277" s="1"/>
      <c r="X277" s="1"/>
      <c r="Y277" s="1"/>
      <c r="Z277" s="1"/>
    </row>
    <row r="278" spans="1:26" ht="12.75" customHeight="1" x14ac:dyDescent="0.25">
      <c r="A278" s="65" t="s">
        <v>186</v>
      </c>
      <c r="B278" s="65">
        <v>100</v>
      </c>
      <c r="C278" s="65" t="s">
        <v>141</v>
      </c>
      <c r="D278" s="71" t="s">
        <v>181</v>
      </c>
      <c r="E278" s="86"/>
      <c r="F278" s="104"/>
      <c r="G278" s="1"/>
      <c r="H278" s="44"/>
      <c r="I278" s="1"/>
      <c r="J278" s="1"/>
      <c r="K278" s="1"/>
      <c r="L278" s="1"/>
      <c r="M278" s="1"/>
      <c r="N278" s="1"/>
      <c r="O278" s="1"/>
      <c r="P278" s="1"/>
      <c r="Q278" s="1"/>
      <c r="R278" s="1"/>
      <c r="S278" s="1"/>
      <c r="T278" s="1"/>
      <c r="U278" s="1"/>
      <c r="V278" s="1"/>
      <c r="W278" s="1"/>
      <c r="X278" s="1"/>
      <c r="Y278" s="1"/>
      <c r="Z278" s="1"/>
    </row>
    <row r="279" spans="1:26" ht="12.75" customHeight="1" x14ac:dyDescent="0.25">
      <c r="A279" s="65" t="s">
        <v>187</v>
      </c>
      <c r="B279" s="65">
        <v>7</v>
      </c>
      <c r="C279" s="65" t="s">
        <v>141</v>
      </c>
      <c r="D279" s="71" t="s">
        <v>181</v>
      </c>
      <c r="E279" s="86"/>
      <c r="F279" s="104"/>
      <c r="G279" s="1"/>
      <c r="H279" s="44"/>
      <c r="I279" s="1"/>
      <c r="J279" s="1"/>
      <c r="K279" s="1"/>
      <c r="L279" s="1"/>
      <c r="M279" s="1"/>
      <c r="N279" s="1"/>
      <c r="O279" s="1"/>
      <c r="P279" s="1"/>
      <c r="Q279" s="1"/>
      <c r="R279" s="1"/>
      <c r="S279" s="1"/>
      <c r="T279" s="1"/>
      <c r="U279" s="1"/>
      <c r="V279" s="1"/>
      <c r="W279" s="1"/>
      <c r="X279" s="1"/>
      <c r="Y279" s="1"/>
      <c r="Z279" s="1"/>
    </row>
    <row r="280" spans="1:26" ht="12.75" customHeight="1" x14ac:dyDescent="0.25">
      <c r="A280" s="65" t="s">
        <v>188</v>
      </c>
      <c r="B280" s="65">
        <v>5</v>
      </c>
      <c r="C280" s="65" t="s">
        <v>141</v>
      </c>
      <c r="D280" s="71" t="s">
        <v>181</v>
      </c>
      <c r="E280" s="86"/>
      <c r="F280" s="104"/>
      <c r="G280" s="1"/>
      <c r="H280" s="44"/>
      <c r="I280" s="1"/>
      <c r="J280" s="1"/>
      <c r="K280" s="1"/>
      <c r="L280" s="1"/>
      <c r="M280" s="1"/>
      <c r="N280" s="1"/>
      <c r="O280" s="1"/>
      <c r="P280" s="1"/>
      <c r="Q280" s="1"/>
      <c r="R280" s="1"/>
      <c r="S280" s="1"/>
      <c r="T280" s="1"/>
      <c r="U280" s="1"/>
      <c r="V280" s="1"/>
      <c r="W280" s="1"/>
      <c r="X280" s="1"/>
      <c r="Y280" s="1"/>
      <c r="Z280" s="1"/>
    </row>
    <row r="281" spans="1:26" ht="12.75" customHeight="1" x14ac:dyDescent="0.25">
      <c r="A281" s="65">
        <v>371</v>
      </c>
      <c r="B281" s="65">
        <v>20</v>
      </c>
      <c r="C281" s="65" t="s">
        <v>145</v>
      </c>
      <c r="D281" s="71" t="s">
        <v>138</v>
      </c>
      <c r="E281" s="86"/>
      <c r="F281" s="104"/>
      <c r="G281" s="1"/>
      <c r="H281" s="44"/>
      <c r="I281" s="1"/>
      <c r="J281" s="1"/>
      <c r="K281" s="1"/>
      <c r="L281" s="1"/>
      <c r="M281" s="1"/>
      <c r="N281" s="1"/>
      <c r="O281" s="1"/>
      <c r="P281" s="1"/>
      <c r="Q281" s="1"/>
      <c r="R281" s="1"/>
      <c r="S281" s="1"/>
      <c r="T281" s="1"/>
      <c r="U281" s="1"/>
      <c r="V281" s="1"/>
      <c r="W281" s="1"/>
      <c r="X281" s="1"/>
      <c r="Y281" s="1"/>
      <c r="Z281" s="1"/>
    </row>
    <row r="282" spans="1:26" ht="12.75" customHeight="1" x14ac:dyDescent="0.25">
      <c r="A282" s="65">
        <v>372</v>
      </c>
      <c r="B282" s="65">
        <v>10</v>
      </c>
      <c r="C282" s="65" t="s">
        <v>145</v>
      </c>
      <c r="D282" s="71" t="s">
        <v>138</v>
      </c>
      <c r="E282" s="86"/>
      <c r="F282" s="104"/>
      <c r="G282" s="1"/>
      <c r="H282" s="44"/>
      <c r="I282" s="1"/>
      <c r="J282" s="1"/>
      <c r="K282" s="1"/>
      <c r="L282" s="1"/>
      <c r="M282" s="1"/>
      <c r="N282" s="1"/>
      <c r="O282" s="1"/>
      <c r="P282" s="1"/>
      <c r="Q282" s="1"/>
      <c r="R282" s="1"/>
      <c r="S282" s="1"/>
      <c r="T282" s="1"/>
      <c r="U282" s="1"/>
      <c r="V282" s="1"/>
      <c r="W282" s="1"/>
      <c r="X282" s="1"/>
      <c r="Y282" s="1"/>
      <c r="Z282" s="1"/>
    </row>
    <row r="283" spans="1:26" ht="12.75" customHeight="1" x14ac:dyDescent="0.25">
      <c r="A283" s="65">
        <v>373</v>
      </c>
      <c r="B283" s="65">
        <v>10</v>
      </c>
      <c r="C283" s="65" t="s">
        <v>145</v>
      </c>
      <c r="D283" s="71" t="s">
        <v>138</v>
      </c>
      <c r="E283" s="86"/>
      <c r="F283" s="104"/>
      <c r="G283" s="1"/>
      <c r="H283" s="44"/>
      <c r="I283" s="1"/>
      <c r="J283" s="1"/>
      <c r="K283" s="1"/>
      <c r="L283" s="1"/>
      <c r="M283" s="1"/>
      <c r="N283" s="1"/>
      <c r="O283" s="1"/>
      <c r="P283" s="1"/>
      <c r="Q283" s="1"/>
      <c r="R283" s="1"/>
      <c r="S283" s="1"/>
      <c r="T283" s="1"/>
      <c r="U283" s="1"/>
      <c r="V283" s="1"/>
      <c r="W283" s="1"/>
      <c r="X283" s="1"/>
      <c r="Y283" s="1"/>
      <c r="Z283" s="1"/>
    </row>
    <row r="284" spans="1:26" ht="12.75" customHeight="1" x14ac:dyDescent="0.25">
      <c r="A284" s="65">
        <v>374</v>
      </c>
      <c r="B284" s="65">
        <v>1</v>
      </c>
      <c r="C284" s="65" t="s">
        <v>140</v>
      </c>
      <c r="D284" s="71" t="s">
        <v>138</v>
      </c>
      <c r="E284" s="86"/>
      <c r="F284" s="104"/>
      <c r="G284" s="1"/>
      <c r="H284" s="44"/>
      <c r="I284" s="1"/>
      <c r="J284" s="1"/>
      <c r="K284" s="1"/>
      <c r="L284" s="1"/>
      <c r="M284" s="1"/>
      <c r="N284" s="1"/>
      <c r="O284" s="1"/>
      <c r="P284" s="1"/>
      <c r="Q284" s="1"/>
      <c r="R284" s="1"/>
      <c r="S284" s="1"/>
      <c r="T284" s="1"/>
      <c r="U284" s="1"/>
      <c r="V284" s="1"/>
      <c r="W284" s="1"/>
      <c r="X284" s="1"/>
      <c r="Y284" s="1"/>
      <c r="Z284" s="1"/>
    </row>
    <row r="285" spans="1:26" ht="12.75" customHeight="1" x14ac:dyDescent="0.25">
      <c r="A285" s="65" t="s">
        <v>189</v>
      </c>
      <c r="B285" s="65">
        <v>20</v>
      </c>
      <c r="C285" s="65" t="s">
        <v>141</v>
      </c>
      <c r="D285" s="71" t="s">
        <v>138</v>
      </c>
      <c r="E285" s="86"/>
      <c r="F285" s="104"/>
      <c r="G285" s="1"/>
      <c r="H285" s="44"/>
      <c r="I285" s="1"/>
      <c r="J285" s="1"/>
      <c r="K285" s="1"/>
      <c r="L285" s="1"/>
      <c r="M285" s="1"/>
      <c r="N285" s="1"/>
      <c r="O285" s="1"/>
      <c r="P285" s="1"/>
      <c r="Q285" s="1"/>
      <c r="R285" s="1"/>
      <c r="S285" s="1"/>
      <c r="T285" s="1"/>
      <c r="U285" s="1"/>
      <c r="V285" s="1"/>
      <c r="W285" s="1"/>
      <c r="X285" s="1"/>
      <c r="Y285" s="1"/>
      <c r="Z285" s="1"/>
    </row>
    <row r="286" spans="1:26" ht="12.75" customHeight="1" x14ac:dyDescent="0.25">
      <c r="A286" s="65" t="s">
        <v>190</v>
      </c>
      <c r="B286" s="65">
        <v>100</v>
      </c>
      <c r="C286" s="65" t="s">
        <v>141</v>
      </c>
      <c r="D286" s="71" t="s">
        <v>138</v>
      </c>
      <c r="E286" s="86"/>
      <c r="F286" s="104"/>
      <c r="G286" s="1"/>
      <c r="H286" s="44"/>
      <c r="I286" s="1"/>
      <c r="J286" s="1"/>
      <c r="K286" s="1"/>
      <c r="L286" s="1"/>
      <c r="M286" s="1"/>
      <c r="N286" s="1"/>
      <c r="O286" s="1"/>
      <c r="P286" s="1"/>
      <c r="Q286" s="1"/>
      <c r="R286" s="1"/>
      <c r="S286" s="1"/>
      <c r="T286" s="1"/>
      <c r="U286" s="1"/>
      <c r="V286" s="1"/>
      <c r="W286" s="1"/>
      <c r="X286" s="1"/>
      <c r="Y286" s="1"/>
      <c r="Z286" s="1"/>
    </row>
    <row r="287" spans="1:26" ht="12.75" customHeight="1" x14ac:dyDescent="0.25">
      <c r="A287" s="65" t="s">
        <v>191</v>
      </c>
      <c r="B287" s="65">
        <v>100</v>
      </c>
      <c r="C287" s="65" t="s">
        <v>145</v>
      </c>
      <c r="D287" s="71" t="s">
        <v>138</v>
      </c>
      <c r="E287" s="86"/>
      <c r="F287" s="104"/>
      <c r="G287" s="1"/>
      <c r="H287" s="44"/>
      <c r="I287" s="1"/>
      <c r="J287" s="1"/>
      <c r="K287" s="1"/>
      <c r="L287" s="1"/>
      <c r="M287" s="1"/>
      <c r="N287" s="1"/>
      <c r="O287" s="1"/>
      <c r="P287" s="1"/>
      <c r="Q287" s="1"/>
      <c r="R287" s="1"/>
      <c r="S287" s="1"/>
      <c r="T287" s="1"/>
      <c r="U287" s="1"/>
      <c r="V287" s="1"/>
      <c r="W287" s="1"/>
      <c r="X287" s="1"/>
      <c r="Y287" s="1"/>
      <c r="Z287" s="1"/>
    </row>
    <row r="288" spans="1:26" ht="12.75" customHeight="1" x14ac:dyDescent="0.25">
      <c r="A288" s="65" t="s">
        <v>192</v>
      </c>
      <c r="B288" s="65">
        <v>7</v>
      </c>
      <c r="C288" s="65" t="s">
        <v>141</v>
      </c>
      <c r="D288" s="71" t="s">
        <v>138</v>
      </c>
      <c r="E288" s="86"/>
      <c r="F288" s="104"/>
      <c r="G288" s="1"/>
      <c r="H288" s="44"/>
      <c r="I288" s="1"/>
      <c r="J288" s="1"/>
      <c r="K288" s="1"/>
      <c r="L288" s="1"/>
      <c r="M288" s="1"/>
      <c r="N288" s="1"/>
      <c r="O288" s="1"/>
      <c r="P288" s="1"/>
      <c r="Q288" s="1"/>
      <c r="R288" s="1"/>
      <c r="S288" s="1"/>
      <c r="T288" s="1"/>
      <c r="U288" s="1"/>
      <c r="V288" s="1"/>
      <c r="W288" s="1"/>
      <c r="X288" s="1"/>
      <c r="Y288" s="1"/>
      <c r="Z288" s="1"/>
    </row>
    <row r="289" spans="1:26" ht="12.75" customHeight="1" x14ac:dyDescent="0.25">
      <c r="A289" s="65" t="s">
        <v>193</v>
      </c>
      <c r="B289" s="65">
        <v>10</v>
      </c>
      <c r="C289" s="65" t="s">
        <v>141</v>
      </c>
      <c r="D289" s="71" t="s">
        <v>138</v>
      </c>
      <c r="E289" s="86"/>
      <c r="F289" s="104"/>
      <c r="G289" s="1"/>
      <c r="H289" s="44"/>
      <c r="I289" s="1"/>
      <c r="J289" s="1"/>
      <c r="K289" s="1"/>
      <c r="L289" s="1"/>
      <c r="M289" s="1"/>
      <c r="N289" s="1"/>
      <c r="O289" s="1"/>
      <c r="P289" s="1"/>
      <c r="Q289" s="1"/>
      <c r="R289" s="1"/>
      <c r="S289" s="1"/>
      <c r="T289" s="1"/>
      <c r="U289" s="1"/>
      <c r="V289" s="1"/>
      <c r="W289" s="1"/>
      <c r="X289" s="1"/>
      <c r="Y289" s="1"/>
      <c r="Z289" s="1"/>
    </row>
    <row r="290" spans="1:26" ht="12.75" customHeight="1" x14ac:dyDescent="0.25">
      <c r="A290" s="65" t="s">
        <v>194</v>
      </c>
      <c r="B290" s="65">
        <v>100</v>
      </c>
      <c r="C290" s="65" t="s">
        <v>141</v>
      </c>
      <c r="D290" s="71" t="s">
        <v>138</v>
      </c>
      <c r="E290" s="86"/>
      <c r="F290" s="104"/>
      <c r="G290" s="1"/>
      <c r="H290" s="44"/>
      <c r="I290" s="1"/>
      <c r="J290" s="1"/>
      <c r="K290" s="1"/>
      <c r="L290" s="1"/>
      <c r="M290" s="1"/>
      <c r="N290" s="1"/>
      <c r="O290" s="1"/>
      <c r="P290" s="1"/>
      <c r="Q290" s="1"/>
      <c r="R290" s="1"/>
      <c r="S290" s="1"/>
      <c r="T290" s="1"/>
      <c r="U290" s="1"/>
      <c r="V290" s="1"/>
      <c r="W290" s="1"/>
      <c r="X290" s="1"/>
      <c r="Y290" s="1"/>
      <c r="Z290" s="1"/>
    </row>
    <row r="291" spans="1:26" ht="12.75" customHeight="1" x14ac:dyDescent="0.25">
      <c r="A291" s="65" t="s">
        <v>195</v>
      </c>
      <c r="B291" s="65">
        <v>100</v>
      </c>
      <c r="C291" s="65" t="s">
        <v>141</v>
      </c>
      <c r="D291" s="71" t="s">
        <v>138</v>
      </c>
      <c r="E291" s="86"/>
      <c r="F291" s="104"/>
      <c r="G291" s="1"/>
      <c r="H291" s="44"/>
      <c r="I291" s="1"/>
      <c r="J291" s="1"/>
      <c r="K291" s="1"/>
      <c r="L291" s="1"/>
      <c r="M291" s="1"/>
      <c r="N291" s="1"/>
      <c r="O291" s="1"/>
      <c r="P291" s="1"/>
      <c r="Q291" s="1"/>
      <c r="R291" s="1"/>
      <c r="S291" s="1"/>
      <c r="T291" s="1"/>
      <c r="U291" s="1"/>
      <c r="V291" s="1"/>
      <c r="W291" s="1"/>
      <c r="X291" s="1"/>
      <c r="Y291" s="1"/>
      <c r="Z291" s="1"/>
    </row>
    <row r="292" spans="1:26" ht="12.75" customHeight="1" x14ac:dyDescent="0.25">
      <c r="A292" s="65">
        <v>377</v>
      </c>
      <c r="B292" s="65">
        <v>20</v>
      </c>
      <c r="C292" s="65" t="s">
        <v>145</v>
      </c>
      <c r="D292" s="71" t="s">
        <v>138</v>
      </c>
      <c r="E292" s="86"/>
      <c r="F292" s="104"/>
      <c r="G292" s="1"/>
      <c r="H292" s="44"/>
      <c r="I292" s="1"/>
      <c r="J292" s="1"/>
      <c r="K292" s="1"/>
      <c r="L292" s="1"/>
      <c r="M292" s="1"/>
      <c r="N292" s="1"/>
      <c r="O292" s="1"/>
      <c r="P292" s="1"/>
      <c r="Q292" s="1"/>
      <c r="R292" s="1"/>
      <c r="S292" s="1"/>
      <c r="T292" s="1"/>
      <c r="U292" s="1"/>
      <c r="V292" s="1"/>
      <c r="W292" s="1"/>
      <c r="X292" s="1"/>
      <c r="Y292" s="1"/>
      <c r="Z292" s="1"/>
    </row>
    <row r="293" spans="1:26" ht="12.75" customHeight="1" x14ac:dyDescent="0.25">
      <c r="A293" s="65">
        <v>379</v>
      </c>
      <c r="B293" s="65">
        <v>3</v>
      </c>
      <c r="C293" s="65" t="s">
        <v>145</v>
      </c>
      <c r="D293" s="71" t="s">
        <v>164</v>
      </c>
      <c r="E293" s="86"/>
      <c r="F293" s="104"/>
      <c r="G293" s="1"/>
      <c r="H293" s="44"/>
      <c r="I293" s="1"/>
      <c r="J293" s="1"/>
      <c r="K293" s="1"/>
      <c r="L293" s="1"/>
      <c r="M293" s="1"/>
      <c r="N293" s="1"/>
      <c r="O293" s="1"/>
      <c r="P293" s="1"/>
      <c r="Q293" s="1"/>
      <c r="R293" s="1"/>
      <c r="S293" s="1"/>
      <c r="T293" s="1"/>
      <c r="U293" s="1"/>
      <c r="V293" s="1"/>
      <c r="W293" s="1"/>
      <c r="X293" s="1"/>
      <c r="Y293" s="1"/>
      <c r="Z293" s="1"/>
    </row>
    <row r="294" spans="1:26" ht="12.75" customHeight="1" x14ac:dyDescent="0.25">
      <c r="A294" s="65">
        <v>380</v>
      </c>
      <c r="B294" s="65">
        <v>7</v>
      </c>
      <c r="C294" s="65" t="s">
        <v>145</v>
      </c>
      <c r="D294" s="71" t="s">
        <v>138</v>
      </c>
      <c r="E294" s="86"/>
      <c r="F294" s="104"/>
      <c r="G294" s="1"/>
      <c r="H294" s="44"/>
      <c r="I294" s="1"/>
      <c r="J294" s="1"/>
      <c r="K294" s="1"/>
      <c r="L294" s="1"/>
      <c r="M294" s="1"/>
      <c r="N294" s="1"/>
      <c r="O294" s="1"/>
      <c r="P294" s="1"/>
      <c r="Q294" s="1"/>
      <c r="R294" s="1"/>
      <c r="S294" s="1"/>
      <c r="T294" s="1"/>
      <c r="U294" s="1"/>
      <c r="V294" s="1"/>
      <c r="W294" s="1"/>
      <c r="X294" s="1"/>
      <c r="Y294" s="1"/>
      <c r="Z294" s="1"/>
    </row>
    <row r="295" spans="1:26" ht="12.75" customHeight="1" x14ac:dyDescent="0.25">
      <c r="A295" s="65">
        <v>381</v>
      </c>
      <c r="B295" s="65">
        <v>7</v>
      </c>
      <c r="C295" s="65" t="s">
        <v>145</v>
      </c>
      <c r="D295" s="71" t="s">
        <v>164</v>
      </c>
      <c r="E295" s="86"/>
      <c r="F295" s="104"/>
      <c r="G295" s="1"/>
      <c r="H295" s="44"/>
      <c r="I295" s="1"/>
      <c r="J295" s="1"/>
      <c r="K295" s="1"/>
      <c r="L295" s="1"/>
      <c r="M295" s="1"/>
      <c r="N295" s="1"/>
      <c r="O295" s="1"/>
      <c r="P295" s="1"/>
      <c r="Q295" s="1"/>
      <c r="R295" s="1"/>
      <c r="S295" s="1"/>
      <c r="T295" s="1"/>
      <c r="U295" s="1"/>
      <c r="V295" s="1"/>
      <c r="W295" s="1"/>
      <c r="X295" s="1"/>
      <c r="Y295" s="1"/>
      <c r="Z295" s="1"/>
    </row>
    <row r="296" spans="1:26" ht="12.75" customHeight="1" x14ac:dyDescent="0.25">
      <c r="A296" s="65">
        <v>382</v>
      </c>
      <c r="B296" s="65">
        <v>10</v>
      </c>
      <c r="C296" s="65" t="s">
        <v>145</v>
      </c>
      <c r="D296" s="71" t="s">
        <v>138</v>
      </c>
      <c r="E296" s="86"/>
      <c r="F296" s="104"/>
      <c r="G296" s="1"/>
      <c r="H296" s="44"/>
      <c r="I296" s="1"/>
      <c r="J296" s="1"/>
      <c r="K296" s="1"/>
      <c r="L296" s="1"/>
      <c r="M296" s="1"/>
      <c r="N296" s="1"/>
      <c r="O296" s="1"/>
      <c r="P296" s="1"/>
      <c r="Q296" s="1"/>
      <c r="R296" s="1"/>
      <c r="S296" s="1"/>
      <c r="T296" s="1"/>
      <c r="U296" s="1"/>
      <c r="V296" s="1"/>
      <c r="W296" s="1"/>
      <c r="X296" s="1"/>
      <c r="Y296" s="1"/>
      <c r="Z296" s="1"/>
    </row>
    <row r="297" spans="1:26" ht="12.75" customHeight="1" x14ac:dyDescent="0.25">
      <c r="A297" s="65">
        <v>384</v>
      </c>
      <c r="B297" s="65">
        <v>3</v>
      </c>
      <c r="C297" s="65" t="s">
        <v>145</v>
      </c>
      <c r="D297" s="71" t="s">
        <v>138</v>
      </c>
      <c r="E297" s="86"/>
      <c r="F297" s="104"/>
      <c r="G297" s="1"/>
      <c r="H297" s="44"/>
      <c r="I297" s="1"/>
      <c r="J297" s="1"/>
      <c r="K297" s="1"/>
      <c r="L297" s="1"/>
      <c r="M297" s="1"/>
      <c r="N297" s="1"/>
      <c r="O297" s="1"/>
      <c r="P297" s="1"/>
      <c r="Q297" s="1"/>
      <c r="R297" s="1"/>
      <c r="S297" s="1"/>
      <c r="T297" s="1"/>
      <c r="U297" s="1"/>
      <c r="V297" s="1"/>
      <c r="W297" s="1"/>
      <c r="X297" s="1"/>
      <c r="Y297" s="1"/>
      <c r="Z297" s="1"/>
    </row>
    <row r="298" spans="1:26" ht="12.75" customHeight="1" x14ac:dyDescent="0.25">
      <c r="A298" s="65">
        <v>385</v>
      </c>
      <c r="B298" s="65">
        <v>2</v>
      </c>
      <c r="C298" s="65" t="s">
        <v>140</v>
      </c>
      <c r="D298" s="71" t="s">
        <v>138</v>
      </c>
      <c r="E298" s="86"/>
      <c r="F298" s="104"/>
      <c r="G298" s="1"/>
      <c r="H298" s="44"/>
      <c r="I298" s="1"/>
      <c r="J298" s="1"/>
      <c r="K298" s="1"/>
      <c r="L298" s="1"/>
      <c r="M298" s="1"/>
      <c r="N298" s="1"/>
      <c r="O298" s="1"/>
      <c r="P298" s="1"/>
      <c r="Q298" s="1"/>
      <c r="R298" s="1"/>
      <c r="S298" s="1"/>
      <c r="T298" s="1"/>
      <c r="U298" s="1"/>
      <c r="V298" s="1"/>
      <c r="W298" s="1"/>
      <c r="X298" s="1"/>
      <c r="Y298" s="1"/>
      <c r="Z298" s="1"/>
    </row>
    <row r="299" spans="1:26" ht="12.75" customHeight="1" x14ac:dyDescent="0.25">
      <c r="A299" s="65">
        <v>386</v>
      </c>
      <c r="B299" s="65">
        <v>10</v>
      </c>
      <c r="C299" s="65" t="s">
        <v>145</v>
      </c>
      <c r="D299" s="71" t="s">
        <v>138</v>
      </c>
      <c r="E299" s="86"/>
      <c r="F299" s="104"/>
      <c r="G299" s="1"/>
      <c r="H299" s="44"/>
      <c r="I299" s="1"/>
      <c r="J299" s="1"/>
      <c r="K299" s="1"/>
      <c r="L299" s="1"/>
      <c r="M299" s="1"/>
      <c r="N299" s="1"/>
      <c r="O299" s="1"/>
      <c r="P299" s="1"/>
      <c r="Q299" s="1"/>
      <c r="R299" s="1"/>
      <c r="S299" s="1"/>
      <c r="T299" s="1"/>
      <c r="U299" s="1"/>
      <c r="V299" s="1"/>
      <c r="W299" s="1"/>
      <c r="X299" s="1"/>
      <c r="Y299" s="1"/>
      <c r="Z299" s="1"/>
    </row>
    <row r="300" spans="1:26" ht="12.75" customHeight="1" x14ac:dyDescent="0.25">
      <c r="A300" s="65">
        <v>387</v>
      </c>
      <c r="B300" s="65">
        <v>7</v>
      </c>
      <c r="C300" s="65" t="s">
        <v>145</v>
      </c>
      <c r="D300" s="71" t="s">
        <v>138</v>
      </c>
      <c r="E300" s="86"/>
      <c r="F300" s="104"/>
      <c r="G300" s="1"/>
      <c r="H300" s="44"/>
      <c r="I300" s="1"/>
      <c r="J300" s="1"/>
      <c r="K300" s="1"/>
      <c r="L300" s="1"/>
      <c r="M300" s="1"/>
      <c r="N300" s="1"/>
      <c r="O300" s="1"/>
      <c r="P300" s="1"/>
      <c r="Q300" s="1"/>
      <c r="R300" s="1"/>
      <c r="S300" s="1"/>
      <c r="T300" s="1"/>
      <c r="U300" s="1"/>
      <c r="V300" s="1"/>
      <c r="W300" s="1"/>
      <c r="X300" s="1"/>
      <c r="Y300" s="1"/>
      <c r="Z300" s="1"/>
    </row>
    <row r="301" spans="1:26" ht="12.75" customHeight="1" x14ac:dyDescent="0.25">
      <c r="A301" s="65">
        <v>388</v>
      </c>
      <c r="B301" s="65">
        <v>20</v>
      </c>
      <c r="C301" s="65" t="s">
        <v>140</v>
      </c>
      <c r="D301" s="71" t="s">
        <v>138</v>
      </c>
      <c r="E301" s="86"/>
      <c r="F301" s="104"/>
      <c r="G301" s="1"/>
      <c r="H301" s="44"/>
      <c r="I301" s="1"/>
      <c r="J301" s="1"/>
      <c r="K301" s="1"/>
      <c r="L301" s="1"/>
      <c r="M301" s="1"/>
      <c r="N301" s="1"/>
      <c r="O301" s="1"/>
      <c r="P301" s="1"/>
      <c r="Q301" s="1"/>
      <c r="R301" s="1"/>
      <c r="S301" s="1"/>
      <c r="T301" s="1"/>
      <c r="U301" s="1"/>
      <c r="V301" s="1"/>
      <c r="W301" s="1"/>
      <c r="X301" s="1"/>
      <c r="Y301" s="1"/>
      <c r="Z301" s="1"/>
    </row>
    <row r="302" spans="1:26" ht="12.75" customHeight="1" x14ac:dyDescent="0.25">
      <c r="A302" s="65">
        <v>389</v>
      </c>
      <c r="B302" s="65">
        <v>10</v>
      </c>
      <c r="C302" s="65" t="s">
        <v>140</v>
      </c>
      <c r="D302" s="71" t="s">
        <v>138</v>
      </c>
      <c r="E302" s="86"/>
      <c r="F302" s="104"/>
      <c r="G302" s="1"/>
      <c r="H302" s="44"/>
      <c r="I302" s="1"/>
      <c r="J302" s="1"/>
      <c r="K302" s="1"/>
      <c r="L302" s="1"/>
      <c r="M302" s="1"/>
      <c r="N302" s="1"/>
      <c r="O302" s="1"/>
      <c r="P302" s="1"/>
      <c r="Q302" s="1"/>
      <c r="R302" s="1"/>
      <c r="S302" s="1"/>
      <c r="T302" s="1"/>
      <c r="U302" s="1"/>
      <c r="V302" s="1"/>
      <c r="W302" s="1"/>
      <c r="X302" s="1"/>
      <c r="Y302" s="1"/>
      <c r="Z302" s="1"/>
    </row>
    <row r="303" spans="1:26" ht="12.75" customHeight="1" x14ac:dyDescent="0.25">
      <c r="A303" s="65">
        <v>392</v>
      </c>
      <c r="B303" s="65">
        <v>10</v>
      </c>
      <c r="C303" s="65" t="s">
        <v>145</v>
      </c>
      <c r="D303" s="71" t="s">
        <v>138</v>
      </c>
      <c r="E303" s="86"/>
      <c r="F303" s="104"/>
      <c r="G303" s="1"/>
      <c r="H303" s="44"/>
      <c r="I303" s="1"/>
      <c r="J303" s="1"/>
      <c r="K303" s="1"/>
      <c r="L303" s="1"/>
      <c r="M303" s="1"/>
      <c r="N303" s="1"/>
      <c r="O303" s="1"/>
      <c r="P303" s="1"/>
      <c r="Q303" s="1"/>
      <c r="R303" s="1"/>
      <c r="S303" s="1"/>
      <c r="T303" s="1"/>
      <c r="U303" s="1"/>
      <c r="V303" s="1"/>
      <c r="W303" s="1"/>
      <c r="X303" s="1"/>
      <c r="Y303" s="1"/>
      <c r="Z303" s="1"/>
    </row>
    <row r="304" spans="1:26" ht="12.75" customHeight="1" x14ac:dyDescent="0.25">
      <c r="A304" s="65">
        <v>393</v>
      </c>
      <c r="B304" s="65">
        <v>7</v>
      </c>
      <c r="C304" s="65" t="s">
        <v>145</v>
      </c>
      <c r="D304" s="71" t="s">
        <v>138</v>
      </c>
      <c r="E304" s="86"/>
      <c r="F304" s="104"/>
      <c r="G304" s="1"/>
      <c r="H304" s="44"/>
      <c r="I304" s="1"/>
      <c r="J304" s="1"/>
      <c r="K304" s="1"/>
      <c r="L304" s="1"/>
      <c r="M304" s="1"/>
      <c r="N304" s="1"/>
      <c r="O304" s="1"/>
      <c r="P304" s="1"/>
      <c r="Q304" s="1"/>
      <c r="R304" s="1"/>
      <c r="S304" s="1"/>
      <c r="T304" s="1"/>
      <c r="U304" s="1"/>
      <c r="V304" s="1"/>
      <c r="W304" s="1"/>
      <c r="X304" s="1"/>
      <c r="Y304" s="1"/>
      <c r="Z304" s="1"/>
    </row>
    <row r="305" spans="1:26" ht="12.75" customHeight="1" x14ac:dyDescent="0.25">
      <c r="A305" s="65">
        <v>394</v>
      </c>
      <c r="B305" s="65">
        <v>20</v>
      </c>
      <c r="C305" s="65" t="s">
        <v>145</v>
      </c>
      <c r="D305" s="71" t="s">
        <v>138</v>
      </c>
      <c r="E305" s="86"/>
      <c r="F305" s="104"/>
      <c r="G305" s="1"/>
      <c r="H305" s="44"/>
      <c r="I305" s="1"/>
      <c r="J305" s="1"/>
      <c r="K305" s="1"/>
      <c r="L305" s="1"/>
      <c r="M305" s="1"/>
      <c r="N305" s="1"/>
      <c r="O305" s="1"/>
      <c r="P305" s="1"/>
      <c r="Q305" s="1"/>
      <c r="R305" s="1"/>
      <c r="S305" s="1"/>
      <c r="T305" s="1"/>
      <c r="U305" s="1"/>
      <c r="V305" s="1"/>
      <c r="W305" s="1"/>
      <c r="X305" s="1"/>
      <c r="Y305" s="1"/>
      <c r="Z305" s="1"/>
    </row>
    <row r="306" spans="1:26" ht="12.75" customHeight="1" x14ac:dyDescent="0.25">
      <c r="A306" s="65">
        <v>395</v>
      </c>
      <c r="B306" s="65">
        <v>20</v>
      </c>
      <c r="C306" s="65" t="s">
        <v>145</v>
      </c>
      <c r="D306" s="71" t="s">
        <v>138</v>
      </c>
      <c r="E306" s="86"/>
      <c r="F306" s="104"/>
      <c r="G306" s="1"/>
      <c r="H306" s="44"/>
      <c r="I306" s="1"/>
      <c r="J306" s="1"/>
      <c r="K306" s="1"/>
      <c r="L306" s="1"/>
      <c r="M306" s="1"/>
      <c r="N306" s="1"/>
      <c r="O306" s="1"/>
      <c r="P306" s="1"/>
      <c r="Q306" s="1"/>
      <c r="R306" s="1"/>
      <c r="S306" s="1"/>
      <c r="T306" s="1"/>
      <c r="U306" s="1"/>
      <c r="V306" s="1"/>
      <c r="W306" s="1"/>
      <c r="X306" s="1"/>
      <c r="Y306" s="1"/>
      <c r="Z306" s="1"/>
    </row>
    <row r="307" spans="1:26" ht="12.75" customHeight="1" x14ac:dyDescent="0.25">
      <c r="A307" s="65">
        <v>396</v>
      </c>
      <c r="B307" s="65">
        <v>100</v>
      </c>
      <c r="C307" s="65" t="s">
        <v>145</v>
      </c>
      <c r="D307" s="71" t="s">
        <v>138</v>
      </c>
      <c r="E307" s="86"/>
      <c r="F307" s="104"/>
      <c r="G307" s="1"/>
      <c r="H307" s="44"/>
      <c r="I307" s="1"/>
      <c r="J307" s="1"/>
      <c r="K307" s="1"/>
      <c r="L307" s="1"/>
      <c r="M307" s="1"/>
      <c r="N307" s="1"/>
      <c r="O307" s="1"/>
      <c r="P307" s="1"/>
      <c r="Q307" s="1"/>
      <c r="R307" s="1"/>
      <c r="S307" s="1"/>
      <c r="T307" s="1"/>
      <c r="U307" s="1"/>
      <c r="V307" s="1"/>
      <c r="W307" s="1"/>
      <c r="X307" s="1"/>
      <c r="Y307" s="1"/>
      <c r="Z307" s="1"/>
    </row>
    <row r="308" spans="1:26" ht="12.75" customHeight="1" x14ac:dyDescent="0.25">
      <c r="A308" s="65">
        <v>397</v>
      </c>
      <c r="B308" s="65">
        <v>7</v>
      </c>
      <c r="C308" s="65" t="s">
        <v>145</v>
      </c>
      <c r="D308" s="71" t="s">
        <v>138</v>
      </c>
      <c r="E308" s="86"/>
      <c r="F308" s="104"/>
      <c r="G308" s="1"/>
      <c r="H308" s="44"/>
      <c r="I308" s="1"/>
      <c r="J308" s="1"/>
      <c r="K308" s="1"/>
      <c r="L308" s="1"/>
      <c r="M308" s="1"/>
      <c r="N308" s="1"/>
      <c r="O308" s="1"/>
      <c r="P308" s="1"/>
      <c r="Q308" s="1"/>
      <c r="R308" s="1"/>
      <c r="S308" s="1"/>
      <c r="T308" s="1"/>
      <c r="U308" s="1"/>
      <c r="V308" s="1"/>
      <c r="W308" s="1"/>
      <c r="X308" s="1"/>
      <c r="Y308" s="1"/>
      <c r="Z308" s="1"/>
    </row>
    <row r="309" spans="1:26" ht="12.75" customHeight="1" x14ac:dyDescent="0.25">
      <c r="A309" s="65">
        <v>398</v>
      </c>
      <c r="B309" s="65">
        <v>7</v>
      </c>
      <c r="C309" s="65" t="s">
        <v>145</v>
      </c>
      <c r="D309" s="71" t="s">
        <v>138</v>
      </c>
      <c r="E309" s="86"/>
      <c r="F309" s="104"/>
      <c r="G309" s="1"/>
      <c r="H309" s="44"/>
      <c r="I309" s="1"/>
      <c r="J309" s="1"/>
      <c r="K309" s="1"/>
      <c r="L309" s="1"/>
      <c r="M309" s="1"/>
      <c r="N309" s="1"/>
      <c r="O309" s="1"/>
      <c r="P309" s="1"/>
      <c r="Q309" s="1"/>
      <c r="R309" s="1"/>
      <c r="S309" s="1"/>
      <c r="T309" s="1"/>
      <c r="U309" s="1"/>
      <c r="V309" s="1"/>
      <c r="W309" s="1"/>
      <c r="X309" s="1"/>
      <c r="Y309" s="1"/>
      <c r="Z309" s="1"/>
    </row>
    <row r="310" spans="1:26" ht="12.75" customHeight="1" x14ac:dyDescent="0.25">
      <c r="A310" s="65">
        <v>399</v>
      </c>
      <c r="B310" s="65">
        <v>10</v>
      </c>
      <c r="C310" s="65" t="s">
        <v>145</v>
      </c>
      <c r="D310" s="71" t="s">
        <v>138</v>
      </c>
      <c r="E310" s="86"/>
      <c r="F310" s="104"/>
      <c r="G310" s="1"/>
      <c r="H310" s="44"/>
      <c r="I310" s="1"/>
      <c r="J310" s="1"/>
      <c r="K310" s="1"/>
      <c r="L310" s="1"/>
      <c r="M310" s="1"/>
      <c r="N310" s="1"/>
      <c r="O310" s="1"/>
      <c r="P310" s="1"/>
      <c r="Q310" s="1"/>
      <c r="R310" s="1"/>
      <c r="S310" s="1"/>
      <c r="T310" s="1"/>
      <c r="U310" s="1"/>
      <c r="V310" s="1"/>
      <c r="W310" s="1"/>
      <c r="X310" s="1"/>
      <c r="Y310" s="1"/>
      <c r="Z310" s="1"/>
    </row>
    <row r="311" spans="1:26" ht="12.75" customHeight="1" x14ac:dyDescent="0.25">
      <c r="A311" s="65">
        <v>400</v>
      </c>
      <c r="B311" s="65">
        <v>20</v>
      </c>
      <c r="C311" s="65" t="s">
        <v>145</v>
      </c>
      <c r="D311" s="71" t="s">
        <v>138</v>
      </c>
      <c r="E311" s="86"/>
      <c r="F311" s="104"/>
      <c r="G311" s="1"/>
      <c r="H311" s="44"/>
      <c r="I311" s="1"/>
      <c r="J311" s="1"/>
      <c r="K311" s="1"/>
      <c r="L311" s="1"/>
      <c r="M311" s="1"/>
      <c r="N311" s="1"/>
      <c r="O311" s="1"/>
      <c r="P311" s="1"/>
      <c r="Q311" s="1"/>
      <c r="R311" s="1"/>
      <c r="S311" s="1"/>
      <c r="T311" s="1"/>
      <c r="U311" s="1"/>
      <c r="V311" s="1"/>
      <c r="W311" s="1"/>
      <c r="X311" s="1"/>
      <c r="Y311" s="1"/>
      <c r="Z311" s="1"/>
    </row>
    <row r="312" spans="1:26" ht="12.75" customHeight="1" x14ac:dyDescent="0.25">
      <c r="A312" s="65">
        <v>401</v>
      </c>
      <c r="B312" s="65">
        <v>7</v>
      </c>
      <c r="C312" s="65" t="s">
        <v>145</v>
      </c>
      <c r="D312" s="71" t="s">
        <v>138</v>
      </c>
      <c r="E312" s="86"/>
      <c r="F312" s="104"/>
      <c r="G312" s="1"/>
      <c r="H312" s="44"/>
      <c r="I312" s="1"/>
      <c r="J312" s="1"/>
      <c r="K312" s="1"/>
      <c r="L312" s="1"/>
      <c r="M312" s="1"/>
      <c r="N312" s="1"/>
      <c r="O312" s="1"/>
      <c r="P312" s="1"/>
      <c r="Q312" s="1"/>
      <c r="R312" s="1"/>
      <c r="S312" s="1"/>
      <c r="T312" s="1"/>
      <c r="U312" s="1"/>
      <c r="V312" s="1"/>
      <c r="W312" s="1"/>
      <c r="X312" s="1"/>
      <c r="Y312" s="1"/>
      <c r="Z312" s="1"/>
    </row>
    <row r="313" spans="1:26" ht="12.75" customHeight="1" x14ac:dyDescent="0.25">
      <c r="A313" s="65">
        <v>402</v>
      </c>
      <c r="B313" s="65">
        <v>7</v>
      </c>
      <c r="C313" s="65" t="s">
        <v>141</v>
      </c>
      <c r="D313" s="71" t="s">
        <v>138</v>
      </c>
      <c r="E313" s="86"/>
      <c r="F313" s="104"/>
      <c r="G313" s="1"/>
      <c r="H313" s="44"/>
      <c r="I313" s="1"/>
      <c r="J313" s="1"/>
      <c r="K313" s="1"/>
      <c r="L313" s="1"/>
      <c r="M313" s="1"/>
      <c r="N313" s="1"/>
      <c r="O313" s="1"/>
      <c r="P313" s="1"/>
      <c r="Q313" s="1"/>
      <c r="R313" s="1"/>
      <c r="S313" s="1"/>
      <c r="T313" s="1"/>
      <c r="U313" s="1"/>
      <c r="V313" s="1"/>
      <c r="W313" s="1"/>
      <c r="X313" s="1"/>
      <c r="Y313" s="1"/>
      <c r="Z313" s="1"/>
    </row>
    <row r="314" spans="1:26" ht="12.75" customHeight="1" x14ac:dyDescent="0.25">
      <c r="A314" s="65">
        <v>403</v>
      </c>
      <c r="B314" s="65">
        <v>2</v>
      </c>
      <c r="C314" s="65" t="s">
        <v>140</v>
      </c>
      <c r="D314" s="71" t="s">
        <v>164</v>
      </c>
      <c r="E314" s="86"/>
      <c r="F314" s="104"/>
      <c r="G314" s="1"/>
      <c r="H314" s="44"/>
      <c r="I314" s="1"/>
      <c r="J314" s="1"/>
      <c r="K314" s="1"/>
      <c r="L314" s="1"/>
      <c r="M314" s="1"/>
      <c r="N314" s="1"/>
      <c r="O314" s="1"/>
      <c r="P314" s="1"/>
      <c r="Q314" s="1"/>
      <c r="R314" s="1"/>
      <c r="S314" s="1"/>
      <c r="T314" s="1"/>
      <c r="U314" s="1"/>
      <c r="V314" s="1"/>
      <c r="W314" s="1"/>
      <c r="X314" s="1"/>
      <c r="Y314" s="1"/>
      <c r="Z314" s="1"/>
    </row>
    <row r="315" spans="1:26" ht="12.75" customHeight="1" x14ac:dyDescent="0.25">
      <c r="A315" s="65">
        <v>404</v>
      </c>
      <c r="B315" s="65">
        <v>7</v>
      </c>
      <c r="C315" s="65" t="s">
        <v>140</v>
      </c>
      <c r="D315" s="71" t="s">
        <v>138</v>
      </c>
      <c r="E315" s="86"/>
      <c r="F315" s="104"/>
      <c r="G315" s="1"/>
      <c r="H315" s="44"/>
      <c r="I315" s="1"/>
      <c r="J315" s="1"/>
      <c r="K315" s="1"/>
      <c r="L315" s="1"/>
      <c r="M315" s="1"/>
      <c r="N315" s="1"/>
      <c r="O315" s="1"/>
      <c r="P315" s="1"/>
      <c r="Q315" s="1"/>
      <c r="R315" s="1"/>
      <c r="S315" s="1"/>
      <c r="T315" s="1"/>
      <c r="U315" s="1"/>
      <c r="V315" s="1"/>
      <c r="W315" s="1"/>
      <c r="X315" s="1"/>
      <c r="Y315" s="1"/>
      <c r="Z315" s="1"/>
    </row>
    <row r="316" spans="1:26" ht="12.75" customHeight="1" x14ac:dyDescent="0.25">
      <c r="A316" s="65">
        <v>406</v>
      </c>
      <c r="B316" s="65">
        <v>3</v>
      </c>
      <c r="C316" s="65" t="s">
        <v>145</v>
      </c>
      <c r="D316" s="71" t="s">
        <v>164</v>
      </c>
      <c r="E316" s="86"/>
      <c r="F316" s="104"/>
      <c r="G316" s="1"/>
      <c r="H316" s="44"/>
      <c r="I316" s="1"/>
      <c r="J316" s="1"/>
      <c r="K316" s="1"/>
      <c r="L316" s="1"/>
      <c r="M316" s="1"/>
      <c r="N316" s="1"/>
      <c r="O316" s="1"/>
      <c r="P316" s="1"/>
      <c r="Q316" s="1"/>
      <c r="R316" s="1"/>
      <c r="S316" s="1"/>
      <c r="T316" s="1"/>
      <c r="U316" s="1"/>
      <c r="V316" s="1"/>
      <c r="W316" s="1"/>
      <c r="X316" s="1"/>
      <c r="Y316" s="1"/>
      <c r="Z316" s="1"/>
    </row>
    <row r="317" spans="1:26" ht="12.75" customHeight="1" x14ac:dyDescent="0.25">
      <c r="A317" s="65">
        <v>407</v>
      </c>
      <c r="B317" s="65">
        <v>7</v>
      </c>
      <c r="C317" s="65" t="s">
        <v>145</v>
      </c>
      <c r="D317" s="71" t="s">
        <v>164</v>
      </c>
      <c r="E317" s="86"/>
      <c r="F317" s="104"/>
      <c r="G317" s="1"/>
      <c r="H317" s="44"/>
      <c r="I317" s="1"/>
      <c r="J317" s="1"/>
      <c r="K317" s="1"/>
      <c r="L317" s="1"/>
      <c r="M317" s="1"/>
      <c r="N317" s="1"/>
      <c r="O317" s="1"/>
      <c r="P317" s="1"/>
      <c r="Q317" s="1"/>
      <c r="R317" s="1"/>
      <c r="S317" s="1"/>
      <c r="T317" s="1"/>
      <c r="U317" s="1"/>
      <c r="V317" s="1"/>
      <c r="W317" s="1"/>
      <c r="X317" s="1"/>
      <c r="Y317" s="1"/>
      <c r="Z317" s="1"/>
    </row>
    <row r="318" spans="1:26" ht="12.75" customHeight="1" x14ac:dyDescent="0.25">
      <c r="A318" s="65">
        <v>408</v>
      </c>
      <c r="B318" s="65">
        <v>7</v>
      </c>
      <c r="C318" s="65" t="s">
        <v>145</v>
      </c>
      <c r="D318" s="71" t="s">
        <v>164</v>
      </c>
      <c r="E318" s="86"/>
      <c r="F318" s="104"/>
      <c r="G318" s="1"/>
      <c r="H318" s="44"/>
      <c r="I318" s="1"/>
      <c r="J318" s="1"/>
      <c r="K318" s="1"/>
      <c r="L318" s="1"/>
      <c r="M318" s="1"/>
      <c r="N318" s="1"/>
      <c r="O318" s="1"/>
      <c r="P318" s="1"/>
      <c r="Q318" s="1"/>
      <c r="R318" s="1"/>
      <c r="S318" s="1"/>
      <c r="T318" s="1"/>
      <c r="U318" s="1"/>
      <c r="V318" s="1"/>
      <c r="W318" s="1"/>
      <c r="X318" s="1"/>
      <c r="Y318" s="1"/>
      <c r="Z318" s="1"/>
    </row>
    <row r="319" spans="1:26" ht="12.75" customHeight="1" x14ac:dyDescent="0.25">
      <c r="A319" s="65">
        <v>409</v>
      </c>
      <c r="B319" s="65">
        <v>20</v>
      </c>
      <c r="C319" s="65" t="s">
        <v>145</v>
      </c>
      <c r="D319" s="71" t="s">
        <v>138</v>
      </c>
      <c r="E319" s="86"/>
      <c r="F319" s="104"/>
      <c r="G319" s="1"/>
      <c r="H319" s="44"/>
      <c r="I319" s="1"/>
      <c r="J319" s="1"/>
      <c r="K319" s="1"/>
      <c r="L319" s="1"/>
      <c r="M319" s="1"/>
      <c r="N319" s="1"/>
      <c r="O319" s="1"/>
      <c r="P319" s="1"/>
      <c r="Q319" s="1"/>
      <c r="R319" s="1"/>
      <c r="S319" s="1"/>
      <c r="T319" s="1"/>
      <c r="U319" s="1"/>
      <c r="V319" s="1"/>
      <c r="W319" s="1"/>
      <c r="X319" s="1"/>
      <c r="Y319" s="1"/>
      <c r="Z319" s="1"/>
    </row>
    <row r="320" spans="1:26" ht="12.75" customHeight="1" x14ac:dyDescent="0.25">
      <c r="A320" s="65">
        <v>411</v>
      </c>
      <c r="B320" s="65">
        <v>3</v>
      </c>
      <c r="C320" s="65" t="s">
        <v>145</v>
      </c>
      <c r="D320" s="71" t="s">
        <v>164</v>
      </c>
      <c r="E320" s="86"/>
      <c r="F320" s="104"/>
      <c r="G320" s="1"/>
      <c r="H320" s="44"/>
      <c r="I320" s="1"/>
      <c r="J320" s="1"/>
      <c r="K320" s="1"/>
      <c r="L320" s="1"/>
      <c r="M320" s="1"/>
      <c r="N320" s="1"/>
      <c r="O320" s="1"/>
      <c r="P320" s="1"/>
      <c r="Q320" s="1"/>
      <c r="R320" s="1"/>
      <c r="S320" s="1"/>
      <c r="T320" s="1"/>
      <c r="U320" s="1"/>
      <c r="V320" s="1"/>
      <c r="W320" s="1"/>
      <c r="X320" s="1"/>
      <c r="Y320" s="1"/>
      <c r="Z320" s="1"/>
    </row>
    <row r="321" spans="1:26" ht="12.75" customHeight="1" x14ac:dyDescent="0.25">
      <c r="A321" s="65">
        <v>412</v>
      </c>
      <c r="B321" s="65">
        <v>20</v>
      </c>
      <c r="C321" s="65" t="s">
        <v>145</v>
      </c>
      <c r="D321" s="71" t="s">
        <v>138</v>
      </c>
      <c r="E321" s="86"/>
      <c r="F321" s="104"/>
      <c r="G321" s="1"/>
      <c r="H321" s="44"/>
      <c r="I321" s="1"/>
      <c r="J321" s="1"/>
      <c r="K321" s="1"/>
      <c r="L321" s="1"/>
      <c r="M321" s="1"/>
      <c r="N321" s="1"/>
      <c r="O321" s="1"/>
      <c r="P321" s="1"/>
      <c r="Q321" s="1"/>
      <c r="R321" s="1"/>
      <c r="S321" s="1"/>
      <c r="T321" s="1"/>
      <c r="U321" s="1"/>
      <c r="V321" s="1"/>
      <c r="W321" s="1"/>
      <c r="X321" s="1"/>
      <c r="Y321" s="1"/>
      <c r="Z321" s="1"/>
    </row>
    <row r="322" spans="1:26" ht="12.75" customHeight="1" x14ac:dyDescent="0.25">
      <c r="A322" s="65">
        <v>413</v>
      </c>
      <c r="B322" s="65">
        <v>20</v>
      </c>
      <c r="C322" s="65" t="s">
        <v>145</v>
      </c>
      <c r="D322" s="71" t="s">
        <v>138</v>
      </c>
      <c r="E322" s="86"/>
      <c r="F322" s="104"/>
      <c r="G322" s="1"/>
      <c r="H322" s="44"/>
      <c r="I322" s="1"/>
      <c r="J322" s="1"/>
      <c r="K322" s="1"/>
      <c r="L322" s="1"/>
      <c r="M322" s="1"/>
      <c r="N322" s="1"/>
      <c r="O322" s="1"/>
      <c r="P322" s="1"/>
      <c r="Q322" s="1"/>
      <c r="R322" s="1"/>
      <c r="S322" s="1"/>
      <c r="T322" s="1"/>
      <c r="U322" s="1"/>
      <c r="V322" s="1"/>
      <c r="W322" s="1"/>
      <c r="X322" s="1"/>
      <c r="Y322" s="1"/>
      <c r="Z322" s="1"/>
    </row>
    <row r="323" spans="1:26" ht="12.75" customHeight="1" x14ac:dyDescent="0.25">
      <c r="A323" s="65">
        <v>414</v>
      </c>
      <c r="B323" s="65">
        <v>3</v>
      </c>
      <c r="C323" s="65" t="s">
        <v>145</v>
      </c>
      <c r="D323" s="71" t="s">
        <v>164</v>
      </c>
      <c r="E323" s="86"/>
      <c r="F323" s="104"/>
      <c r="G323" s="1"/>
      <c r="H323" s="44"/>
      <c r="I323" s="1"/>
      <c r="J323" s="1"/>
      <c r="K323" s="1"/>
      <c r="L323" s="1"/>
      <c r="M323" s="1"/>
      <c r="N323" s="1"/>
      <c r="O323" s="1"/>
      <c r="P323" s="1"/>
      <c r="Q323" s="1"/>
      <c r="R323" s="1"/>
      <c r="S323" s="1"/>
      <c r="T323" s="1"/>
      <c r="U323" s="1"/>
      <c r="V323" s="1"/>
      <c r="W323" s="1"/>
      <c r="X323" s="1"/>
      <c r="Y323" s="1"/>
      <c r="Z323" s="1"/>
    </row>
    <row r="324" spans="1:26" ht="12.75" customHeight="1" x14ac:dyDescent="0.25">
      <c r="A324" s="65">
        <v>417</v>
      </c>
      <c r="B324" s="65">
        <v>1</v>
      </c>
      <c r="C324" s="65" t="s">
        <v>140</v>
      </c>
      <c r="D324" s="71" t="s">
        <v>164</v>
      </c>
      <c r="E324" s="86"/>
      <c r="F324" s="104"/>
      <c r="G324" s="1"/>
      <c r="H324" s="44"/>
      <c r="I324" s="1"/>
      <c r="J324" s="1"/>
      <c r="K324" s="1"/>
      <c r="L324" s="1"/>
      <c r="M324" s="1"/>
      <c r="N324" s="1"/>
      <c r="O324" s="1"/>
      <c r="P324" s="1"/>
      <c r="Q324" s="1"/>
      <c r="R324" s="1"/>
      <c r="S324" s="1"/>
      <c r="T324" s="1"/>
      <c r="U324" s="1"/>
      <c r="V324" s="1"/>
      <c r="W324" s="1"/>
      <c r="X324" s="1"/>
      <c r="Y324" s="1"/>
      <c r="Z324" s="1"/>
    </row>
    <row r="325" spans="1:26" ht="12.75" customHeight="1" x14ac:dyDescent="0.25">
      <c r="A325" s="65">
        <v>418</v>
      </c>
      <c r="B325" s="65">
        <v>3</v>
      </c>
      <c r="C325" s="65" t="s">
        <v>140</v>
      </c>
      <c r="D325" s="71" t="s">
        <v>164</v>
      </c>
      <c r="E325" s="86"/>
      <c r="F325" s="104"/>
      <c r="G325" s="1"/>
      <c r="H325" s="44"/>
      <c r="I325" s="1"/>
      <c r="J325" s="1"/>
      <c r="K325" s="1"/>
      <c r="L325" s="1"/>
      <c r="M325" s="1"/>
      <c r="N325" s="1"/>
      <c r="O325" s="1"/>
      <c r="P325" s="1"/>
      <c r="Q325" s="1"/>
      <c r="R325" s="1"/>
      <c r="S325" s="1"/>
      <c r="T325" s="1"/>
      <c r="U325" s="1"/>
      <c r="V325" s="1"/>
      <c r="W325" s="1"/>
      <c r="X325" s="1"/>
      <c r="Y325" s="1"/>
      <c r="Z325" s="1"/>
    </row>
    <row r="326" spans="1:26" ht="12.75" customHeight="1" x14ac:dyDescent="0.25">
      <c r="A326" s="65">
        <v>419</v>
      </c>
      <c r="B326" s="65">
        <v>3</v>
      </c>
      <c r="C326" s="65" t="s">
        <v>140</v>
      </c>
      <c r="D326" s="71" t="s">
        <v>164</v>
      </c>
      <c r="E326" s="86"/>
      <c r="F326" s="104"/>
      <c r="G326" s="1"/>
      <c r="H326" s="44"/>
      <c r="I326" s="1"/>
      <c r="J326" s="1"/>
      <c r="K326" s="1"/>
      <c r="L326" s="1"/>
      <c r="M326" s="1"/>
      <c r="N326" s="1"/>
      <c r="O326" s="1"/>
      <c r="P326" s="1"/>
      <c r="Q326" s="1"/>
      <c r="R326" s="1"/>
      <c r="S326" s="1"/>
      <c r="T326" s="1"/>
      <c r="U326" s="1"/>
      <c r="V326" s="1"/>
      <c r="W326" s="1"/>
      <c r="X326" s="1"/>
      <c r="Y326" s="1"/>
      <c r="Z326" s="1"/>
    </row>
    <row r="327" spans="1:26" ht="12.75" customHeight="1" x14ac:dyDescent="0.25">
      <c r="A327" s="65">
        <v>420</v>
      </c>
      <c r="B327" s="65">
        <v>7</v>
      </c>
      <c r="C327" s="65" t="s">
        <v>145</v>
      </c>
      <c r="D327" s="71" t="s">
        <v>164</v>
      </c>
      <c r="E327" s="86"/>
      <c r="F327" s="104"/>
      <c r="G327" s="1"/>
      <c r="H327" s="44"/>
      <c r="I327" s="1"/>
      <c r="J327" s="1"/>
      <c r="K327" s="1"/>
      <c r="L327" s="1"/>
      <c r="M327" s="1"/>
      <c r="N327" s="1"/>
      <c r="O327" s="1"/>
      <c r="P327" s="1"/>
      <c r="Q327" s="1"/>
      <c r="R327" s="1"/>
      <c r="S327" s="1"/>
      <c r="T327" s="1"/>
      <c r="U327" s="1"/>
      <c r="V327" s="1"/>
      <c r="W327" s="1"/>
      <c r="X327" s="1"/>
      <c r="Y327" s="1"/>
      <c r="Z327" s="1"/>
    </row>
    <row r="328" spans="1:26" ht="12.75" customHeight="1" x14ac:dyDescent="0.25">
      <c r="A328" s="65">
        <v>421</v>
      </c>
      <c r="B328" s="65">
        <v>2</v>
      </c>
      <c r="C328" s="65" t="s">
        <v>140</v>
      </c>
      <c r="D328" s="71" t="s">
        <v>164</v>
      </c>
      <c r="E328" s="86"/>
      <c r="F328" s="104"/>
      <c r="G328" s="1"/>
      <c r="H328" s="44"/>
      <c r="I328" s="1"/>
      <c r="J328" s="1"/>
      <c r="K328" s="1"/>
      <c r="L328" s="1"/>
      <c r="M328" s="1"/>
      <c r="N328" s="1"/>
      <c r="O328" s="1"/>
      <c r="P328" s="1"/>
      <c r="Q328" s="1"/>
      <c r="R328" s="1"/>
      <c r="S328" s="1"/>
      <c r="T328" s="1"/>
      <c r="U328" s="1"/>
      <c r="V328" s="1"/>
      <c r="W328" s="1"/>
      <c r="X328" s="1"/>
      <c r="Y328" s="1"/>
      <c r="Z328" s="1"/>
    </row>
    <row r="329" spans="1:26" ht="12.75" customHeight="1" x14ac:dyDescent="0.25">
      <c r="A329" s="65">
        <v>422</v>
      </c>
      <c r="B329" s="65">
        <v>2</v>
      </c>
      <c r="C329" s="65" t="s">
        <v>140</v>
      </c>
      <c r="D329" s="71" t="s">
        <v>164</v>
      </c>
      <c r="E329" s="86"/>
      <c r="F329" s="104"/>
      <c r="G329" s="1"/>
      <c r="H329" s="44"/>
      <c r="I329" s="1"/>
      <c r="J329" s="1"/>
      <c r="K329" s="1"/>
      <c r="L329" s="1"/>
      <c r="M329" s="1"/>
      <c r="N329" s="1"/>
      <c r="O329" s="1"/>
      <c r="P329" s="1"/>
      <c r="Q329" s="1"/>
      <c r="R329" s="1"/>
      <c r="S329" s="1"/>
      <c r="T329" s="1"/>
      <c r="U329" s="1"/>
      <c r="V329" s="1"/>
      <c r="W329" s="1"/>
      <c r="X329" s="1"/>
      <c r="Y329" s="1"/>
      <c r="Z329" s="1"/>
    </row>
    <row r="330" spans="1:26" ht="12.75" customHeight="1" x14ac:dyDescent="0.25">
      <c r="A330" s="65">
        <v>423</v>
      </c>
      <c r="B330" s="65">
        <v>2</v>
      </c>
      <c r="C330" s="65" t="s">
        <v>140</v>
      </c>
      <c r="D330" s="71" t="s">
        <v>164</v>
      </c>
      <c r="E330" s="86"/>
      <c r="F330" s="104"/>
      <c r="G330" s="1"/>
      <c r="H330" s="44"/>
      <c r="I330" s="1"/>
      <c r="J330" s="1"/>
      <c r="K330" s="1"/>
      <c r="L330" s="1"/>
      <c r="M330" s="1"/>
      <c r="N330" s="1"/>
      <c r="O330" s="1"/>
      <c r="P330" s="1"/>
      <c r="Q330" s="1"/>
      <c r="R330" s="1"/>
      <c r="S330" s="1"/>
      <c r="T330" s="1"/>
      <c r="U330" s="1"/>
      <c r="V330" s="1"/>
      <c r="W330" s="1"/>
      <c r="X330" s="1"/>
      <c r="Y330" s="1"/>
      <c r="Z330" s="1"/>
    </row>
    <row r="331" spans="1:26" ht="12.75" customHeight="1" x14ac:dyDescent="0.25">
      <c r="A331" s="65">
        <v>424</v>
      </c>
      <c r="B331" s="65">
        <v>2</v>
      </c>
      <c r="C331" s="65" t="s">
        <v>140</v>
      </c>
      <c r="D331" s="71" t="s">
        <v>164</v>
      </c>
      <c r="E331" s="86"/>
      <c r="F331" s="104"/>
      <c r="G331" s="1"/>
      <c r="H331" s="44"/>
      <c r="I331" s="1"/>
      <c r="J331" s="1"/>
      <c r="K331" s="1"/>
      <c r="L331" s="1"/>
      <c r="M331" s="1"/>
      <c r="N331" s="1"/>
      <c r="O331" s="1"/>
      <c r="P331" s="1"/>
      <c r="Q331" s="1"/>
      <c r="R331" s="1"/>
      <c r="S331" s="1"/>
      <c r="T331" s="1"/>
      <c r="U331" s="1"/>
      <c r="V331" s="1"/>
      <c r="W331" s="1"/>
      <c r="X331" s="1"/>
      <c r="Y331" s="1"/>
      <c r="Z331" s="1"/>
    </row>
    <row r="332" spans="1:26" ht="12.75" customHeight="1" x14ac:dyDescent="0.25">
      <c r="A332" s="65">
        <v>426</v>
      </c>
      <c r="B332" s="65">
        <v>0.25</v>
      </c>
      <c r="C332" s="65" t="s">
        <v>140</v>
      </c>
      <c r="D332" s="71" t="s">
        <v>164</v>
      </c>
      <c r="E332" s="86"/>
      <c r="F332" s="104"/>
      <c r="G332" s="1"/>
      <c r="H332" s="44"/>
      <c r="I332" s="1"/>
      <c r="J332" s="1"/>
      <c r="K332" s="1"/>
      <c r="L332" s="1"/>
      <c r="M332" s="1"/>
      <c r="N332" s="1"/>
      <c r="O332" s="1"/>
      <c r="P332" s="1"/>
      <c r="Q332" s="1"/>
      <c r="R332" s="1"/>
      <c r="S332" s="1"/>
      <c r="T332" s="1"/>
      <c r="U332" s="1"/>
      <c r="V332" s="1"/>
      <c r="W332" s="1"/>
      <c r="X332" s="1"/>
      <c r="Y332" s="1"/>
      <c r="Z332" s="1"/>
    </row>
    <row r="333" spans="1:26" ht="12.75" customHeight="1" x14ac:dyDescent="0.25">
      <c r="A333" s="65">
        <v>427</v>
      </c>
      <c r="B333" s="65">
        <v>2</v>
      </c>
      <c r="C333" s="65" t="s">
        <v>140</v>
      </c>
      <c r="D333" s="71" t="s">
        <v>164</v>
      </c>
      <c r="E333" s="86"/>
      <c r="F333" s="104"/>
      <c r="G333" s="1"/>
      <c r="H333" s="44"/>
      <c r="I333" s="1"/>
      <c r="J333" s="1"/>
      <c r="K333" s="1"/>
      <c r="L333" s="1"/>
      <c r="M333" s="1"/>
      <c r="N333" s="1"/>
      <c r="O333" s="1"/>
      <c r="P333" s="1"/>
      <c r="Q333" s="1"/>
      <c r="R333" s="1"/>
      <c r="S333" s="1"/>
      <c r="T333" s="1"/>
      <c r="U333" s="1"/>
      <c r="V333" s="1"/>
      <c r="W333" s="1"/>
      <c r="X333" s="1"/>
      <c r="Y333" s="1"/>
      <c r="Z333" s="1"/>
    </row>
    <row r="334" spans="1:26" ht="12.75" customHeight="1" x14ac:dyDescent="0.25">
      <c r="A334" s="65">
        <v>428</v>
      </c>
      <c r="B334" s="65">
        <v>2</v>
      </c>
      <c r="C334" s="65" t="s">
        <v>140</v>
      </c>
      <c r="D334" s="71" t="s">
        <v>164</v>
      </c>
      <c r="E334" s="86"/>
      <c r="F334" s="104"/>
      <c r="G334" s="1"/>
      <c r="H334" s="44"/>
      <c r="I334" s="1"/>
      <c r="J334" s="1"/>
      <c r="K334" s="1"/>
      <c r="L334" s="1"/>
      <c r="M334" s="1"/>
      <c r="N334" s="1"/>
      <c r="O334" s="1"/>
      <c r="P334" s="1"/>
      <c r="Q334" s="1"/>
      <c r="R334" s="1"/>
      <c r="S334" s="1"/>
      <c r="T334" s="1"/>
      <c r="U334" s="1"/>
      <c r="V334" s="1"/>
      <c r="W334" s="1"/>
      <c r="X334" s="1"/>
      <c r="Y334" s="1"/>
      <c r="Z334" s="1"/>
    </row>
    <row r="335" spans="1:26" ht="12.75" customHeight="1" x14ac:dyDescent="0.25">
      <c r="A335" s="65">
        <v>429</v>
      </c>
      <c r="B335" s="65">
        <v>5</v>
      </c>
      <c r="C335" s="65" t="s">
        <v>140</v>
      </c>
      <c r="D335" s="71" t="s">
        <v>164</v>
      </c>
      <c r="E335" s="86"/>
      <c r="F335" s="104"/>
      <c r="G335" s="1"/>
      <c r="H335" s="44"/>
      <c r="I335" s="1"/>
      <c r="J335" s="1"/>
      <c r="K335" s="1"/>
      <c r="L335" s="1"/>
      <c r="M335" s="1"/>
      <c r="N335" s="1"/>
      <c r="O335" s="1"/>
      <c r="P335" s="1"/>
      <c r="Q335" s="1"/>
      <c r="R335" s="1"/>
      <c r="S335" s="1"/>
      <c r="T335" s="1"/>
      <c r="U335" s="1"/>
      <c r="V335" s="1"/>
      <c r="W335" s="1"/>
      <c r="X335" s="1"/>
      <c r="Y335" s="1"/>
      <c r="Z335" s="1"/>
    </row>
    <row r="336" spans="1:26" ht="12.75" customHeight="1" x14ac:dyDescent="0.25">
      <c r="A336" s="65">
        <v>430</v>
      </c>
      <c r="B336" s="65">
        <v>5</v>
      </c>
      <c r="C336" s="65" t="s">
        <v>140</v>
      </c>
      <c r="D336" s="71" t="s">
        <v>164</v>
      </c>
      <c r="E336" s="86"/>
      <c r="F336" s="104"/>
      <c r="G336" s="1"/>
      <c r="H336" s="44"/>
      <c r="I336" s="1"/>
      <c r="J336" s="1"/>
      <c r="K336" s="1"/>
      <c r="L336" s="1"/>
      <c r="M336" s="1"/>
      <c r="N336" s="1"/>
      <c r="O336" s="1"/>
      <c r="P336" s="1"/>
      <c r="Q336" s="1"/>
      <c r="R336" s="1"/>
      <c r="S336" s="1"/>
      <c r="T336" s="1"/>
      <c r="U336" s="1"/>
      <c r="V336" s="1"/>
      <c r="W336" s="1"/>
      <c r="X336" s="1"/>
      <c r="Y336" s="1"/>
      <c r="Z336" s="1"/>
    </row>
    <row r="337" spans="1:26" ht="12.75" customHeight="1" x14ac:dyDescent="0.25">
      <c r="A337" s="65">
        <v>431</v>
      </c>
      <c r="B337" s="65">
        <v>5</v>
      </c>
      <c r="C337" s="65" t="s">
        <v>140</v>
      </c>
      <c r="D337" s="71" t="s">
        <v>138</v>
      </c>
      <c r="E337" s="86"/>
      <c r="F337" s="104"/>
      <c r="G337" s="1"/>
      <c r="H337" s="44"/>
      <c r="I337" s="1"/>
      <c r="J337" s="1"/>
      <c r="K337" s="1"/>
      <c r="L337" s="1"/>
      <c r="M337" s="1"/>
      <c r="N337" s="1"/>
      <c r="O337" s="1"/>
      <c r="P337" s="1"/>
      <c r="Q337" s="1"/>
      <c r="R337" s="1"/>
      <c r="S337" s="1"/>
      <c r="T337" s="1"/>
      <c r="U337" s="1"/>
      <c r="V337" s="1"/>
      <c r="W337" s="1"/>
      <c r="X337" s="1"/>
      <c r="Y337" s="1"/>
      <c r="Z337" s="1"/>
    </row>
    <row r="338" spans="1:26" ht="15.75" customHeight="1" x14ac:dyDescent="0.25">
      <c r="A338" s="65">
        <v>432</v>
      </c>
      <c r="B338" s="65">
        <v>5</v>
      </c>
      <c r="C338" s="65" t="s">
        <v>140</v>
      </c>
      <c r="D338" s="71" t="s">
        <v>138</v>
      </c>
      <c r="E338" s="86"/>
      <c r="F338" s="104"/>
      <c r="G338" s="1"/>
      <c r="H338" s="44"/>
      <c r="I338" s="1"/>
      <c r="J338" s="1"/>
      <c r="K338" s="1"/>
      <c r="L338" s="1"/>
      <c r="M338" s="1"/>
      <c r="N338" s="1"/>
      <c r="O338" s="1"/>
      <c r="P338" s="1"/>
      <c r="Q338" s="1"/>
      <c r="R338" s="1"/>
      <c r="S338" s="1"/>
      <c r="T338" s="1"/>
      <c r="U338" s="1"/>
      <c r="V338" s="1"/>
      <c r="W338" s="1"/>
      <c r="X338" s="1"/>
      <c r="Y338" s="1"/>
      <c r="Z338" s="1"/>
    </row>
    <row r="339" spans="1:26" ht="12.75" customHeight="1" x14ac:dyDescent="0.25">
      <c r="A339" s="65">
        <v>433</v>
      </c>
      <c r="B339" s="65">
        <v>7</v>
      </c>
      <c r="C339" s="65" t="s">
        <v>140</v>
      </c>
      <c r="D339" s="71" t="s">
        <v>138</v>
      </c>
      <c r="E339" s="86"/>
      <c r="F339" s="104"/>
      <c r="G339" s="1"/>
      <c r="H339" s="44"/>
      <c r="I339" s="1"/>
      <c r="J339" s="1"/>
      <c r="K339" s="1"/>
      <c r="L339" s="1"/>
      <c r="M339" s="1"/>
      <c r="N339" s="1"/>
      <c r="O339" s="1"/>
      <c r="P339" s="1"/>
      <c r="Q339" s="1"/>
      <c r="R339" s="1"/>
      <c r="S339" s="1"/>
      <c r="T339" s="1"/>
      <c r="U339" s="1"/>
      <c r="V339" s="1"/>
      <c r="W339" s="1"/>
      <c r="X339" s="1"/>
      <c r="Y339" s="1"/>
      <c r="Z339" s="1"/>
    </row>
    <row r="340" spans="1:26" ht="12.75" customHeight="1" x14ac:dyDescent="0.25">
      <c r="A340" s="65">
        <v>434</v>
      </c>
      <c r="B340" s="65">
        <v>1</v>
      </c>
      <c r="C340" s="65" t="s">
        <v>140</v>
      </c>
      <c r="D340" s="71" t="s">
        <v>138</v>
      </c>
      <c r="E340" s="86"/>
      <c r="F340" s="104"/>
      <c r="G340" s="1"/>
      <c r="H340" s="44"/>
      <c r="I340" s="1"/>
      <c r="J340" s="1"/>
      <c r="K340" s="1"/>
      <c r="L340" s="1"/>
      <c r="M340" s="1"/>
      <c r="N340" s="1"/>
      <c r="O340" s="1"/>
      <c r="P340" s="1"/>
      <c r="Q340" s="1"/>
      <c r="R340" s="1"/>
      <c r="S340" s="1"/>
      <c r="T340" s="1"/>
      <c r="U340" s="1"/>
      <c r="V340" s="1"/>
      <c r="W340" s="1"/>
      <c r="X340" s="1"/>
      <c r="Y340" s="1"/>
      <c r="Z340" s="1"/>
    </row>
    <row r="341" spans="1:26" ht="12.75" customHeight="1" x14ac:dyDescent="0.25">
      <c r="A341" s="65">
        <v>435</v>
      </c>
      <c r="B341" s="65">
        <v>7</v>
      </c>
      <c r="C341" s="65" t="s">
        <v>140</v>
      </c>
      <c r="D341" s="71" t="s">
        <v>138</v>
      </c>
      <c r="E341" s="86"/>
      <c r="F341" s="104"/>
      <c r="G341" s="1"/>
      <c r="H341" s="44"/>
      <c r="I341" s="1"/>
      <c r="J341" s="1"/>
      <c r="K341" s="1"/>
      <c r="L341" s="1"/>
      <c r="M341" s="1"/>
      <c r="N341" s="1"/>
      <c r="O341" s="1"/>
      <c r="P341" s="1"/>
      <c r="Q341" s="1"/>
      <c r="R341" s="1"/>
      <c r="S341" s="1"/>
      <c r="T341" s="1"/>
      <c r="U341" s="1"/>
      <c r="V341" s="1"/>
      <c r="W341" s="1"/>
      <c r="X341" s="1"/>
      <c r="Y341" s="1"/>
      <c r="Z341" s="1"/>
    </row>
    <row r="342" spans="1:26" ht="12.75" customHeight="1" x14ac:dyDescent="0.25">
      <c r="A342" s="65">
        <v>436</v>
      </c>
      <c r="B342" s="65">
        <v>20</v>
      </c>
      <c r="C342" s="65" t="s">
        <v>145</v>
      </c>
      <c r="D342" s="71" t="s">
        <v>138</v>
      </c>
      <c r="E342" s="86"/>
      <c r="F342" s="104"/>
      <c r="G342" s="1"/>
      <c r="H342" s="44"/>
      <c r="I342" s="1"/>
      <c r="J342" s="1"/>
      <c r="K342" s="1"/>
      <c r="L342" s="1"/>
      <c r="M342" s="1"/>
      <c r="N342" s="1"/>
      <c r="O342" s="1"/>
      <c r="P342" s="1"/>
      <c r="Q342" s="1"/>
      <c r="R342" s="1"/>
      <c r="S342" s="1"/>
      <c r="T342" s="1"/>
      <c r="U342" s="1"/>
      <c r="V342" s="1"/>
      <c r="W342" s="1"/>
      <c r="X342" s="1"/>
      <c r="Y342" s="1"/>
      <c r="Z342" s="1"/>
    </row>
    <row r="343" spans="1:26" ht="12.75" customHeight="1" x14ac:dyDescent="0.25">
      <c r="A343" s="65">
        <v>437</v>
      </c>
      <c r="B343" s="65">
        <v>10</v>
      </c>
      <c r="C343" s="65" t="s">
        <v>145</v>
      </c>
      <c r="D343" s="71" t="s">
        <v>138</v>
      </c>
      <c r="E343" s="86"/>
      <c r="F343" s="104"/>
      <c r="G343" s="1"/>
      <c r="H343" s="44"/>
      <c r="I343" s="1"/>
      <c r="J343" s="1"/>
      <c r="K343" s="1"/>
      <c r="L343" s="1"/>
      <c r="M343" s="1"/>
      <c r="N343" s="1"/>
      <c r="O343" s="1"/>
      <c r="P343" s="1"/>
      <c r="Q343" s="1"/>
      <c r="R343" s="1"/>
      <c r="S343" s="1"/>
      <c r="T343" s="1"/>
      <c r="U343" s="1"/>
      <c r="V343" s="1"/>
      <c r="W343" s="1"/>
      <c r="X343" s="1"/>
      <c r="Y343" s="1"/>
      <c r="Z343" s="1"/>
    </row>
    <row r="344" spans="1:26" ht="12.75" customHeight="1" x14ac:dyDescent="0.25">
      <c r="A344" s="65">
        <v>438</v>
      </c>
      <c r="B344" s="65">
        <v>20</v>
      </c>
      <c r="C344" s="65" t="s">
        <v>145</v>
      </c>
      <c r="D344" s="71" t="s">
        <v>138</v>
      </c>
      <c r="E344" s="86"/>
      <c r="F344" s="104"/>
      <c r="G344" s="1"/>
      <c r="H344" s="44"/>
      <c r="I344" s="1"/>
      <c r="J344" s="1"/>
      <c r="K344" s="1"/>
      <c r="L344" s="1"/>
      <c r="M344" s="1"/>
      <c r="N344" s="1"/>
      <c r="O344" s="1"/>
      <c r="P344" s="1"/>
      <c r="Q344" s="1"/>
      <c r="R344" s="1"/>
      <c r="S344" s="1"/>
      <c r="T344" s="1"/>
      <c r="U344" s="1"/>
      <c r="V344" s="1"/>
      <c r="W344" s="1"/>
      <c r="X344" s="1"/>
      <c r="Y344" s="1"/>
      <c r="Z344" s="1"/>
    </row>
    <row r="345" spans="1:26" ht="12.75" customHeight="1" x14ac:dyDescent="0.25">
      <c r="A345" s="65">
        <v>439</v>
      </c>
      <c r="B345" s="65">
        <v>10</v>
      </c>
      <c r="C345" s="65" t="s">
        <v>145</v>
      </c>
      <c r="D345" s="71" t="s">
        <v>138</v>
      </c>
      <c r="E345" s="86"/>
      <c r="F345" s="104"/>
      <c r="G345" s="1"/>
      <c r="H345" s="44"/>
      <c r="I345" s="1"/>
      <c r="J345" s="1"/>
      <c r="K345" s="1"/>
      <c r="L345" s="1"/>
      <c r="M345" s="1"/>
      <c r="N345" s="1"/>
      <c r="O345" s="1"/>
      <c r="P345" s="1"/>
      <c r="Q345" s="1"/>
      <c r="R345" s="1"/>
      <c r="S345" s="1"/>
      <c r="T345" s="1"/>
      <c r="U345" s="1"/>
      <c r="V345" s="1"/>
      <c r="W345" s="1"/>
      <c r="X345" s="1"/>
      <c r="Y345" s="1"/>
      <c r="Z345" s="1"/>
    </row>
    <row r="346" spans="1:26" ht="12.75" customHeight="1" x14ac:dyDescent="0.25">
      <c r="A346" s="65">
        <v>440</v>
      </c>
      <c r="B346" s="65">
        <v>5</v>
      </c>
      <c r="C346" s="65" t="s">
        <v>140</v>
      </c>
      <c r="D346" s="71" t="s">
        <v>138</v>
      </c>
      <c r="E346" s="86"/>
      <c r="F346" s="104"/>
      <c r="G346" s="1"/>
      <c r="H346" s="44"/>
      <c r="I346" s="1"/>
      <c r="J346" s="1"/>
      <c r="K346" s="1"/>
      <c r="L346" s="1"/>
      <c r="M346" s="1"/>
      <c r="N346" s="1"/>
      <c r="O346" s="1"/>
      <c r="P346" s="1"/>
      <c r="Q346" s="1"/>
      <c r="R346" s="1"/>
      <c r="S346" s="1"/>
      <c r="T346" s="1"/>
      <c r="U346" s="1"/>
      <c r="V346" s="1"/>
      <c r="W346" s="1"/>
      <c r="X346" s="1"/>
      <c r="Y346" s="1"/>
      <c r="Z346" s="1"/>
    </row>
    <row r="347" spans="1:26" ht="12.75" customHeight="1" x14ac:dyDescent="0.25">
      <c r="A347" s="65">
        <v>447</v>
      </c>
      <c r="B347" s="65">
        <v>0.25</v>
      </c>
      <c r="C347" s="65" t="s">
        <v>140</v>
      </c>
      <c r="D347" s="71" t="s">
        <v>164</v>
      </c>
      <c r="E347" s="86"/>
      <c r="F347" s="104"/>
      <c r="G347" s="1"/>
      <c r="H347" s="44"/>
      <c r="I347" s="1"/>
      <c r="J347" s="1"/>
      <c r="K347" s="1"/>
      <c r="L347" s="1"/>
      <c r="M347" s="1"/>
      <c r="N347" s="1"/>
      <c r="O347" s="1"/>
      <c r="P347" s="1"/>
      <c r="Q347" s="1"/>
      <c r="R347" s="1"/>
      <c r="S347" s="1"/>
      <c r="T347" s="1"/>
      <c r="U347" s="1"/>
      <c r="V347" s="1"/>
      <c r="W347" s="1"/>
      <c r="X347" s="1"/>
      <c r="Y347" s="1"/>
      <c r="Z347" s="1"/>
    </row>
    <row r="348" spans="1:26" ht="12.75" customHeight="1" x14ac:dyDescent="0.25">
      <c r="A348" s="65">
        <v>448</v>
      </c>
      <c r="B348" s="65">
        <v>1</v>
      </c>
      <c r="C348" s="65" t="s">
        <v>140</v>
      </c>
      <c r="D348" s="71" t="s">
        <v>164</v>
      </c>
      <c r="E348" s="86"/>
      <c r="F348" s="104"/>
      <c r="G348" s="1"/>
      <c r="H348" s="44"/>
      <c r="I348" s="1"/>
      <c r="J348" s="1"/>
      <c r="K348" s="1"/>
      <c r="L348" s="1"/>
      <c r="M348" s="1"/>
      <c r="N348" s="1"/>
      <c r="O348" s="1"/>
      <c r="P348" s="1"/>
      <c r="Q348" s="1"/>
      <c r="R348" s="1"/>
      <c r="S348" s="1"/>
      <c r="T348" s="1"/>
      <c r="U348" s="1"/>
      <c r="V348" s="1"/>
      <c r="W348" s="1"/>
      <c r="X348" s="1"/>
      <c r="Y348" s="1"/>
      <c r="Z348" s="1"/>
    </row>
    <row r="349" spans="1:26" ht="12.75" customHeight="1" x14ac:dyDescent="0.25">
      <c r="A349" s="65">
        <v>449</v>
      </c>
      <c r="B349" s="65">
        <v>20</v>
      </c>
      <c r="C349" s="65" t="s">
        <v>145</v>
      </c>
      <c r="D349" s="71" t="s">
        <v>138</v>
      </c>
      <c r="E349" s="86"/>
      <c r="F349" s="104"/>
      <c r="G349" s="1"/>
      <c r="H349" s="44"/>
      <c r="I349" s="1"/>
      <c r="J349" s="1"/>
      <c r="K349" s="1"/>
      <c r="L349" s="1"/>
      <c r="M349" s="1"/>
      <c r="N349" s="1"/>
      <c r="O349" s="1"/>
      <c r="P349" s="1"/>
      <c r="Q349" s="1"/>
      <c r="R349" s="1"/>
      <c r="S349" s="1"/>
      <c r="T349" s="1"/>
      <c r="U349" s="1"/>
      <c r="V349" s="1"/>
      <c r="W349" s="1"/>
      <c r="X349" s="1"/>
      <c r="Y349" s="1"/>
      <c r="Z349" s="1"/>
    </row>
    <row r="350" spans="1:26" ht="12.75" customHeight="1" x14ac:dyDescent="0.25">
      <c r="A350" s="65">
        <v>450</v>
      </c>
      <c r="B350" s="65">
        <v>10</v>
      </c>
      <c r="C350" s="65" t="s">
        <v>145</v>
      </c>
      <c r="D350" s="71" t="s">
        <v>138</v>
      </c>
      <c r="E350" s="86"/>
      <c r="F350" s="104"/>
      <c r="G350" s="1"/>
      <c r="H350" s="44"/>
      <c r="I350" s="1"/>
      <c r="J350" s="1"/>
      <c r="K350" s="1"/>
      <c r="L350" s="1"/>
      <c r="M350" s="1"/>
      <c r="N350" s="1"/>
      <c r="O350" s="1"/>
      <c r="P350" s="1"/>
      <c r="Q350" s="1"/>
      <c r="R350" s="1"/>
      <c r="S350" s="1"/>
      <c r="T350" s="1"/>
      <c r="U350" s="1"/>
      <c r="V350" s="1"/>
      <c r="W350" s="1"/>
      <c r="X350" s="1"/>
      <c r="Y350" s="1"/>
      <c r="Z350" s="1"/>
    </row>
    <row r="351" spans="1:26" ht="12.75" customHeight="1" x14ac:dyDescent="0.25">
      <c r="A351" s="65">
        <v>451</v>
      </c>
      <c r="B351" s="65">
        <v>7</v>
      </c>
      <c r="C351" s="65" t="s">
        <v>140</v>
      </c>
      <c r="D351" s="71" t="s">
        <v>164</v>
      </c>
      <c r="E351" s="86"/>
      <c r="F351" s="104"/>
      <c r="G351" s="1"/>
      <c r="H351" s="44"/>
      <c r="I351" s="1"/>
      <c r="J351" s="1"/>
      <c r="K351" s="1"/>
      <c r="L351" s="1"/>
      <c r="M351" s="1"/>
      <c r="N351" s="1"/>
      <c r="O351" s="1"/>
      <c r="P351" s="1"/>
      <c r="Q351" s="1"/>
      <c r="R351" s="1"/>
      <c r="S351" s="1"/>
      <c r="T351" s="1"/>
      <c r="U351" s="1"/>
      <c r="V351" s="1"/>
      <c r="W351" s="1"/>
      <c r="X351" s="1"/>
      <c r="Y351" s="1"/>
      <c r="Z351" s="1"/>
    </row>
    <row r="352" spans="1:26" ht="12.75" customHeight="1" x14ac:dyDescent="0.25">
      <c r="A352" s="65">
        <v>452</v>
      </c>
      <c r="B352" s="65">
        <v>7</v>
      </c>
      <c r="C352" s="65" t="s">
        <v>145</v>
      </c>
      <c r="D352" s="71" t="s">
        <v>138</v>
      </c>
      <c r="E352" s="86"/>
      <c r="F352" s="104"/>
      <c r="G352" s="1"/>
      <c r="H352" s="44"/>
      <c r="I352" s="1"/>
      <c r="J352" s="1"/>
      <c r="K352" s="1"/>
      <c r="L352" s="1"/>
      <c r="M352" s="1"/>
      <c r="N352" s="1"/>
      <c r="O352" s="1"/>
      <c r="P352" s="1"/>
      <c r="Q352" s="1"/>
      <c r="R352" s="1"/>
      <c r="S352" s="1"/>
      <c r="T352" s="1"/>
      <c r="U352" s="1"/>
      <c r="V352" s="1"/>
      <c r="W352" s="1"/>
      <c r="X352" s="1"/>
      <c r="Y352" s="1"/>
      <c r="Z352" s="1"/>
    </row>
    <row r="353" spans="1:26" ht="12.75" customHeight="1" x14ac:dyDescent="0.25">
      <c r="A353" s="65">
        <v>453</v>
      </c>
      <c r="B353" s="65">
        <v>2</v>
      </c>
      <c r="C353" s="65" t="s">
        <v>145</v>
      </c>
      <c r="D353" s="71" t="s">
        <v>138</v>
      </c>
      <c r="E353" s="86"/>
      <c r="F353" s="104"/>
      <c r="G353" s="1"/>
      <c r="H353" s="44"/>
      <c r="I353" s="1"/>
      <c r="J353" s="1"/>
      <c r="K353" s="1"/>
      <c r="L353" s="1"/>
      <c r="M353" s="1"/>
      <c r="N353" s="1"/>
      <c r="O353" s="1"/>
      <c r="P353" s="1"/>
      <c r="Q353" s="1"/>
      <c r="R353" s="1"/>
      <c r="S353" s="1"/>
      <c r="T353" s="1"/>
      <c r="U353" s="1"/>
      <c r="V353" s="1"/>
      <c r="W353" s="1"/>
      <c r="X353" s="1"/>
      <c r="Y353" s="1"/>
      <c r="Z353" s="1"/>
    </row>
    <row r="354" spans="1:26" ht="12.75" customHeight="1" x14ac:dyDescent="0.25">
      <c r="A354" s="65">
        <v>454</v>
      </c>
      <c r="B354" s="65">
        <v>10</v>
      </c>
      <c r="C354" s="65" t="s">
        <v>145</v>
      </c>
      <c r="D354" s="71" t="s">
        <v>138</v>
      </c>
      <c r="E354" s="86"/>
      <c r="F354" s="104"/>
      <c r="G354" s="1"/>
      <c r="H354" s="44"/>
      <c r="I354" s="1"/>
      <c r="J354" s="1"/>
      <c r="K354" s="1"/>
      <c r="L354" s="1"/>
      <c r="M354" s="1"/>
      <c r="N354" s="1"/>
      <c r="O354" s="1"/>
      <c r="P354" s="1"/>
      <c r="Q354" s="1"/>
      <c r="R354" s="1"/>
      <c r="S354" s="1"/>
      <c r="T354" s="1"/>
      <c r="U354" s="1"/>
      <c r="V354" s="1"/>
      <c r="W354" s="1"/>
      <c r="X354" s="1"/>
      <c r="Y354" s="1"/>
      <c r="Z354" s="1"/>
    </row>
    <row r="355" spans="1:26" ht="12.75" customHeight="1" x14ac:dyDescent="0.25">
      <c r="A355" s="65">
        <v>455</v>
      </c>
      <c r="B355" s="65">
        <v>10</v>
      </c>
      <c r="C355" s="65" t="s">
        <v>145</v>
      </c>
      <c r="D355" s="71" t="s">
        <v>138</v>
      </c>
      <c r="E355" s="86"/>
      <c r="F355" s="104"/>
      <c r="G355" s="1"/>
      <c r="H355" s="44"/>
      <c r="I355" s="1"/>
      <c r="J355" s="1"/>
      <c r="K355" s="1"/>
      <c r="L355" s="1"/>
      <c r="M355" s="1"/>
      <c r="N355" s="1"/>
      <c r="O355" s="1"/>
      <c r="P355" s="1"/>
      <c r="Q355" s="1"/>
      <c r="R355" s="1"/>
      <c r="S355" s="1"/>
      <c r="T355" s="1"/>
      <c r="U355" s="1"/>
      <c r="V355" s="1"/>
      <c r="W355" s="1"/>
      <c r="X355" s="1"/>
      <c r="Y355" s="1"/>
      <c r="Z355" s="1"/>
    </row>
    <row r="356" spans="1:26" ht="12.75" customHeight="1" x14ac:dyDescent="0.25">
      <c r="A356" s="65">
        <v>456</v>
      </c>
      <c r="B356" s="65">
        <v>3</v>
      </c>
      <c r="C356" s="65" t="s">
        <v>145</v>
      </c>
      <c r="D356" s="71" t="s">
        <v>138</v>
      </c>
      <c r="E356" s="86"/>
      <c r="F356" s="104"/>
      <c r="G356" s="1"/>
      <c r="H356" s="44"/>
      <c r="I356" s="1"/>
      <c r="J356" s="1"/>
      <c r="K356" s="1"/>
      <c r="L356" s="1"/>
      <c r="M356" s="1"/>
      <c r="N356" s="1"/>
      <c r="O356" s="1"/>
      <c r="P356" s="1"/>
      <c r="Q356" s="1"/>
      <c r="R356" s="1"/>
      <c r="S356" s="1"/>
      <c r="T356" s="1"/>
      <c r="U356" s="1"/>
      <c r="V356" s="1"/>
      <c r="W356" s="1"/>
      <c r="X356" s="1"/>
      <c r="Y356" s="1"/>
      <c r="Z356" s="1"/>
    </row>
    <row r="357" spans="1:26" ht="12.75" customHeight="1" x14ac:dyDescent="0.25">
      <c r="A357" s="65">
        <v>457</v>
      </c>
      <c r="B357" s="65">
        <v>14</v>
      </c>
      <c r="C357" s="65" t="s">
        <v>145</v>
      </c>
      <c r="D357" s="71" t="s">
        <v>138</v>
      </c>
      <c r="E357" s="86"/>
      <c r="F357" s="104"/>
      <c r="G357" s="1"/>
      <c r="H357" s="44"/>
      <c r="I357" s="1"/>
      <c r="J357" s="1"/>
      <c r="K357" s="1"/>
      <c r="L357" s="1"/>
      <c r="M357" s="1"/>
      <c r="N357" s="1"/>
      <c r="O357" s="1"/>
      <c r="P357" s="1"/>
      <c r="Q357" s="1"/>
      <c r="R357" s="1"/>
      <c r="S357" s="1"/>
      <c r="T357" s="1"/>
      <c r="U357" s="1"/>
      <c r="V357" s="1"/>
      <c r="W357" s="1"/>
      <c r="X357" s="1"/>
      <c r="Y357" s="1"/>
      <c r="Z357" s="1"/>
    </row>
    <row r="358" spans="1:26" ht="12.75" customHeight="1" x14ac:dyDescent="0.25">
      <c r="A358" s="65">
        <v>458</v>
      </c>
      <c r="B358" s="65">
        <v>14</v>
      </c>
      <c r="C358" s="65" t="s">
        <v>145</v>
      </c>
      <c r="D358" s="71" t="s">
        <v>138</v>
      </c>
      <c r="E358" s="86"/>
      <c r="F358" s="104"/>
      <c r="G358" s="1"/>
      <c r="H358" s="44"/>
      <c r="I358" s="1"/>
      <c r="J358" s="1"/>
      <c r="K358" s="1"/>
      <c r="L358" s="1"/>
      <c r="M358" s="1"/>
      <c r="N358" s="1"/>
      <c r="O358" s="1"/>
      <c r="P358" s="1"/>
      <c r="Q358" s="1"/>
      <c r="R358" s="1"/>
      <c r="S358" s="1"/>
      <c r="T358" s="1"/>
      <c r="U358" s="1"/>
      <c r="V358" s="1"/>
      <c r="W358" s="1"/>
      <c r="X358" s="1"/>
      <c r="Y358" s="1"/>
      <c r="Z358" s="1"/>
    </row>
    <row r="359" spans="1:26" ht="12.75" customHeight="1" x14ac:dyDescent="0.25">
      <c r="A359" s="65">
        <v>459</v>
      </c>
      <c r="B359" s="65">
        <v>20</v>
      </c>
      <c r="C359" s="65" t="s">
        <v>145</v>
      </c>
      <c r="D359" s="71" t="s">
        <v>138</v>
      </c>
      <c r="E359" s="86"/>
      <c r="F359" s="104"/>
      <c r="G359" s="1"/>
      <c r="H359" s="44"/>
      <c r="I359" s="1"/>
      <c r="J359" s="1"/>
      <c r="K359" s="1"/>
      <c r="L359" s="1"/>
      <c r="M359" s="1"/>
      <c r="N359" s="1"/>
      <c r="O359" s="1"/>
      <c r="P359" s="1"/>
      <c r="Q359" s="1"/>
      <c r="R359" s="1"/>
      <c r="S359" s="1"/>
      <c r="T359" s="1"/>
      <c r="U359" s="1"/>
      <c r="V359" s="1"/>
      <c r="W359" s="1"/>
      <c r="X359" s="1"/>
      <c r="Y359" s="1"/>
      <c r="Z359" s="1"/>
    </row>
    <row r="360" spans="1:26" ht="12.75" customHeight="1" x14ac:dyDescent="0.25">
      <c r="A360" s="65">
        <v>460</v>
      </c>
      <c r="B360" s="65">
        <v>20</v>
      </c>
      <c r="C360" s="65" t="s">
        <v>145</v>
      </c>
      <c r="D360" s="71" t="s">
        <v>138</v>
      </c>
      <c r="E360" s="86"/>
      <c r="F360" s="104"/>
      <c r="G360" s="1"/>
      <c r="H360" s="44"/>
      <c r="I360" s="1"/>
      <c r="J360" s="1"/>
      <c r="K360" s="1"/>
      <c r="L360" s="1"/>
      <c r="M360" s="1"/>
      <c r="N360" s="1"/>
      <c r="O360" s="1"/>
      <c r="P360" s="1"/>
      <c r="Q360" s="1"/>
      <c r="R360" s="1"/>
      <c r="S360" s="1"/>
      <c r="T360" s="1"/>
      <c r="U360" s="1"/>
      <c r="V360" s="1"/>
      <c r="W360" s="1"/>
      <c r="X360" s="1"/>
      <c r="Y360" s="1"/>
      <c r="Z360" s="1"/>
    </row>
    <row r="361" spans="1:26" ht="12.75" customHeight="1" x14ac:dyDescent="0.25">
      <c r="A361" s="65">
        <v>461</v>
      </c>
      <c r="B361" s="65">
        <v>2</v>
      </c>
      <c r="C361" s="65" t="s">
        <v>145</v>
      </c>
      <c r="D361" s="71" t="s">
        <v>138</v>
      </c>
      <c r="E361" s="86"/>
      <c r="F361" s="104"/>
      <c r="G361" s="1"/>
      <c r="H361" s="44"/>
      <c r="I361" s="1"/>
      <c r="J361" s="1"/>
      <c r="K361" s="1"/>
      <c r="L361" s="1"/>
      <c r="M361" s="1"/>
      <c r="N361" s="1"/>
      <c r="O361" s="1"/>
      <c r="P361" s="1"/>
      <c r="Q361" s="1"/>
      <c r="R361" s="1"/>
      <c r="S361" s="1"/>
      <c r="T361" s="1"/>
      <c r="U361" s="1"/>
      <c r="V361" s="1"/>
      <c r="W361" s="1"/>
      <c r="X361" s="1"/>
      <c r="Y361" s="1"/>
      <c r="Z361" s="1"/>
    </row>
    <row r="362" spans="1:26" ht="12.75" customHeight="1" x14ac:dyDescent="0.25">
      <c r="A362" s="65">
        <v>462</v>
      </c>
      <c r="B362" s="65">
        <v>3</v>
      </c>
      <c r="C362" s="65" t="s">
        <v>140</v>
      </c>
      <c r="D362" s="71" t="s">
        <v>138</v>
      </c>
      <c r="E362" s="86"/>
      <c r="F362" s="104"/>
      <c r="G362" s="1"/>
      <c r="H362" s="44"/>
      <c r="I362" s="1"/>
      <c r="J362" s="1"/>
      <c r="K362" s="1"/>
      <c r="L362" s="1"/>
      <c r="M362" s="1"/>
      <c r="N362" s="1"/>
      <c r="O362" s="1"/>
      <c r="P362" s="1"/>
      <c r="Q362" s="1"/>
      <c r="R362" s="1"/>
      <c r="S362" s="1"/>
      <c r="T362" s="1"/>
      <c r="U362" s="1"/>
      <c r="V362" s="1"/>
      <c r="W362" s="1"/>
      <c r="X362" s="1"/>
      <c r="Y362" s="1"/>
      <c r="Z362" s="1"/>
    </row>
    <row r="363" spans="1:26" ht="15.75" customHeight="1" x14ac:dyDescent="0.25">
      <c r="A363" s="65">
        <v>465</v>
      </c>
      <c r="B363" s="65">
        <v>2</v>
      </c>
      <c r="C363" s="65" t="s">
        <v>140</v>
      </c>
      <c r="D363" s="71" t="s">
        <v>138</v>
      </c>
      <c r="E363" s="86"/>
      <c r="F363" s="104"/>
      <c r="G363" s="1"/>
      <c r="H363" s="44"/>
      <c r="I363" s="1"/>
      <c r="J363" s="1"/>
      <c r="K363" s="1"/>
      <c r="L363" s="1"/>
      <c r="M363" s="1"/>
      <c r="N363" s="1"/>
      <c r="O363" s="1"/>
      <c r="P363" s="1"/>
      <c r="Q363" s="1"/>
      <c r="R363" s="1"/>
      <c r="S363" s="1"/>
      <c r="T363" s="1"/>
      <c r="U363" s="1"/>
      <c r="V363" s="1"/>
      <c r="W363" s="1"/>
      <c r="X363" s="1"/>
      <c r="Y363" s="1"/>
      <c r="Z363" s="1"/>
    </row>
    <row r="364" spans="1:26" ht="12.75" customHeight="1" x14ac:dyDescent="0.25">
      <c r="A364" s="65">
        <v>466</v>
      </c>
      <c r="B364" s="65">
        <v>7</v>
      </c>
      <c r="C364" s="65" t="s">
        <v>145</v>
      </c>
      <c r="D364" s="71" t="s">
        <v>138</v>
      </c>
      <c r="E364" s="86"/>
      <c r="F364" s="104"/>
      <c r="G364" s="1"/>
      <c r="H364" s="44"/>
      <c r="I364" s="1"/>
      <c r="J364" s="1"/>
      <c r="K364" s="1"/>
      <c r="L364" s="1"/>
      <c r="M364" s="1"/>
      <c r="N364" s="1"/>
      <c r="O364" s="1"/>
      <c r="P364" s="1"/>
      <c r="Q364" s="1"/>
      <c r="R364" s="1"/>
      <c r="S364" s="1"/>
      <c r="T364" s="1"/>
      <c r="U364" s="1"/>
      <c r="V364" s="1"/>
      <c r="W364" s="1"/>
      <c r="X364" s="1"/>
      <c r="Y364" s="1"/>
      <c r="Z364" s="1"/>
    </row>
    <row r="365" spans="1:26" ht="12.75" customHeight="1" x14ac:dyDescent="0.25">
      <c r="A365" s="65">
        <v>467</v>
      </c>
      <c r="B365" s="65">
        <v>20</v>
      </c>
      <c r="C365" s="65" t="s">
        <v>145</v>
      </c>
      <c r="D365" s="71" t="s">
        <v>138</v>
      </c>
      <c r="E365" s="86"/>
      <c r="F365" s="104"/>
      <c r="G365" s="1"/>
      <c r="H365" s="44"/>
      <c r="I365" s="1"/>
      <c r="J365" s="1"/>
      <c r="K365" s="1"/>
      <c r="L365" s="1"/>
      <c r="M365" s="1"/>
      <c r="N365" s="1"/>
      <c r="O365" s="1"/>
      <c r="P365" s="1"/>
      <c r="Q365" s="1"/>
      <c r="R365" s="1"/>
      <c r="S365" s="1"/>
      <c r="T365" s="1"/>
      <c r="U365" s="1"/>
      <c r="V365" s="1"/>
      <c r="W365" s="1"/>
      <c r="X365" s="1"/>
      <c r="Y365" s="1"/>
      <c r="Z365" s="1"/>
    </row>
    <row r="366" spans="1:26" ht="12.75" customHeight="1" x14ac:dyDescent="0.25">
      <c r="A366" s="65">
        <v>468</v>
      </c>
      <c r="B366" s="65">
        <v>7</v>
      </c>
      <c r="C366" s="65" t="s">
        <v>145</v>
      </c>
      <c r="D366" s="71" t="s">
        <v>138</v>
      </c>
      <c r="E366" s="86"/>
      <c r="F366" s="104"/>
      <c r="G366" s="1"/>
      <c r="H366" s="44"/>
      <c r="I366" s="1"/>
      <c r="J366" s="1"/>
      <c r="K366" s="1"/>
      <c r="L366" s="1"/>
      <c r="M366" s="1"/>
      <c r="N366" s="1"/>
      <c r="O366" s="1"/>
      <c r="P366" s="1"/>
      <c r="Q366" s="1"/>
      <c r="R366" s="1"/>
      <c r="S366" s="1"/>
      <c r="T366" s="1"/>
      <c r="U366" s="1"/>
      <c r="V366" s="1"/>
      <c r="W366" s="1"/>
      <c r="X366" s="1"/>
      <c r="Y366" s="1"/>
      <c r="Z366" s="1"/>
    </row>
    <row r="367" spans="1:26" ht="12.75" customHeight="1" x14ac:dyDescent="0.25">
      <c r="A367" s="65">
        <v>469</v>
      </c>
      <c r="B367" s="65">
        <v>3</v>
      </c>
      <c r="C367" s="65" t="s">
        <v>140</v>
      </c>
      <c r="D367" s="71" t="s">
        <v>138</v>
      </c>
      <c r="E367" s="86"/>
      <c r="F367" s="104"/>
      <c r="G367" s="1"/>
      <c r="H367" s="44"/>
      <c r="I367" s="1"/>
      <c r="J367" s="1"/>
      <c r="K367" s="1"/>
      <c r="L367" s="1"/>
      <c r="M367" s="1"/>
      <c r="N367" s="1"/>
      <c r="O367" s="1"/>
      <c r="P367" s="1"/>
      <c r="Q367" s="1"/>
      <c r="R367" s="1"/>
      <c r="S367" s="1"/>
      <c r="T367" s="1"/>
      <c r="U367" s="1"/>
      <c r="V367" s="1"/>
      <c r="W367" s="1"/>
      <c r="X367" s="1"/>
      <c r="Y367" s="1"/>
      <c r="Z367" s="1"/>
    </row>
    <row r="368" spans="1:26" ht="12.75" customHeight="1" x14ac:dyDescent="0.25">
      <c r="A368" s="65">
        <v>471</v>
      </c>
      <c r="B368" s="65">
        <v>0</v>
      </c>
      <c r="C368" s="65" t="s">
        <v>140</v>
      </c>
      <c r="D368" s="71" t="s">
        <v>138</v>
      </c>
      <c r="E368" s="86"/>
      <c r="F368" s="104"/>
      <c r="G368" s="1"/>
      <c r="H368" s="44"/>
      <c r="I368" s="1"/>
      <c r="J368" s="1"/>
      <c r="K368" s="1"/>
      <c r="L368" s="1"/>
      <c r="M368" s="1"/>
      <c r="N368" s="1"/>
      <c r="O368" s="1"/>
      <c r="P368" s="1"/>
      <c r="Q368" s="1"/>
      <c r="R368" s="1"/>
      <c r="S368" s="1"/>
      <c r="T368" s="1"/>
      <c r="U368" s="1"/>
      <c r="V368" s="1"/>
      <c r="W368" s="1"/>
      <c r="X368" s="1"/>
      <c r="Y368" s="1"/>
      <c r="Z368" s="1"/>
    </row>
    <row r="369" spans="1:26" ht="12.75" customHeight="1" x14ac:dyDescent="0.25">
      <c r="A369" s="65">
        <v>472</v>
      </c>
      <c r="B369" s="65">
        <v>20</v>
      </c>
      <c r="C369" s="65" t="s">
        <v>140</v>
      </c>
      <c r="D369" s="71" t="s">
        <v>138</v>
      </c>
      <c r="E369" s="86"/>
      <c r="F369" s="104"/>
      <c r="G369" s="1"/>
      <c r="H369" s="44"/>
      <c r="I369" s="1"/>
      <c r="J369" s="1"/>
      <c r="K369" s="1"/>
      <c r="L369" s="1"/>
      <c r="M369" s="1"/>
      <c r="N369" s="1"/>
      <c r="O369" s="1"/>
      <c r="P369" s="1"/>
      <c r="Q369" s="1"/>
      <c r="R369" s="1"/>
      <c r="S369" s="1"/>
      <c r="T369" s="1"/>
      <c r="U369" s="1"/>
      <c r="V369" s="1"/>
      <c r="W369" s="1"/>
      <c r="X369" s="1"/>
      <c r="Y369" s="1"/>
      <c r="Z369" s="1"/>
    </row>
    <row r="370" spans="1:26" ht="12.75" customHeight="1" x14ac:dyDescent="0.25">
      <c r="A370" s="65">
        <v>473</v>
      </c>
      <c r="B370" s="65">
        <v>7</v>
      </c>
      <c r="C370" s="65" t="s">
        <v>140</v>
      </c>
      <c r="D370" s="71" t="s">
        <v>138</v>
      </c>
      <c r="E370" s="86"/>
      <c r="F370" s="104"/>
      <c r="G370" s="1"/>
      <c r="H370" s="44"/>
      <c r="I370" s="1"/>
      <c r="J370" s="1"/>
      <c r="K370" s="1"/>
      <c r="L370" s="1"/>
      <c r="M370" s="1"/>
      <c r="N370" s="1"/>
      <c r="O370" s="1"/>
      <c r="P370" s="1"/>
      <c r="Q370" s="1"/>
      <c r="R370" s="1"/>
      <c r="S370" s="1"/>
      <c r="T370" s="1"/>
      <c r="U370" s="1"/>
      <c r="V370" s="1"/>
      <c r="W370" s="1"/>
      <c r="X370" s="1"/>
      <c r="Y370" s="1"/>
      <c r="Z370" s="1"/>
    </row>
    <row r="371" spans="1:26" ht="12.75" customHeight="1" x14ac:dyDescent="0.25">
      <c r="A371" s="65">
        <v>474</v>
      </c>
      <c r="B371" s="65">
        <v>20</v>
      </c>
      <c r="C371" s="65" t="s">
        <v>140</v>
      </c>
      <c r="D371" s="71" t="s">
        <v>138</v>
      </c>
      <c r="E371" s="86"/>
      <c r="F371" s="104"/>
      <c r="G371" s="1"/>
      <c r="H371" s="44"/>
      <c r="I371" s="1"/>
      <c r="J371" s="1"/>
      <c r="K371" s="1"/>
      <c r="L371" s="1"/>
      <c r="M371" s="1"/>
      <c r="N371" s="1"/>
      <c r="O371" s="1"/>
      <c r="P371" s="1"/>
      <c r="Q371" s="1"/>
      <c r="R371" s="1"/>
      <c r="S371" s="1"/>
      <c r="T371" s="1"/>
      <c r="U371" s="1"/>
      <c r="V371" s="1"/>
      <c r="W371" s="1"/>
      <c r="X371" s="1"/>
      <c r="Y371" s="1"/>
      <c r="Z371" s="1"/>
    </row>
    <row r="372" spans="1:26" ht="12.75" customHeight="1" x14ac:dyDescent="0.25">
      <c r="A372" s="65">
        <v>475</v>
      </c>
      <c r="B372" s="65">
        <v>20</v>
      </c>
      <c r="C372" s="65" t="s">
        <v>140</v>
      </c>
      <c r="D372" s="71" t="s">
        <v>138</v>
      </c>
      <c r="E372" s="86"/>
      <c r="F372" s="104"/>
      <c r="G372" s="1"/>
      <c r="H372" s="44"/>
      <c r="I372" s="1"/>
      <c r="J372" s="1"/>
      <c r="K372" s="1"/>
      <c r="L372" s="1"/>
      <c r="M372" s="1"/>
      <c r="N372" s="1"/>
      <c r="O372" s="1"/>
      <c r="P372" s="1"/>
      <c r="Q372" s="1"/>
      <c r="R372" s="1"/>
      <c r="S372" s="1"/>
      <c r="T372" s="1"/>
      <c r="U372" s="1"/>
      <c r="V372" s="1"/>
      <c r="W372" s="1"/>
      <c r="X372" s="1"/>
      <c r="Y372" s="1"/>
      <c r="Z372" s="1"/>
    </row>
    <row r="373" spans="1:26" ht="12.75" customHeight="1" x14ac:dyDescent="0.25">
      <c r="A373" s="65">
        <v>476</v>
      </c>
      <c r="B373" s="65">
        <v>7</v>
      </c>
      <c r="C373" s="65" t="s">
        <v>145</v>
      </c>
      <c r="D373" s="71" t="s">
        <v>138</v>
      </c>
      <c r="E373" s="86"/>
      <c r="F373" s="104"/>
      <c r="G373" s="1"/>
      <c r="H373" s="44"/>
      <c r="I373" s="1"/>
      <c r="J373" s="1"/>
      <c r="K373" s="1"/>
      <c r="L373" s="1"/>
      <c r="M373" s="1"/>
      <c r="N373" s="1"/>
      <c r="O373" s="1"/>
      <c r="P373" s="1"/>
      <c r="Q373" s="1"/>
      <c r="R373" s="1"/>
      <c r="S373" s="1"/>
      <c r="T373" s="1"/>
      <c r="U373" s="1"/>
      <c r="V373" s="1"/>
      <c r="W373" s="1"/>
      <c r="X373" s="1"/>
      <c r="Y373" s="1"/>
      <c r="Z373" s="1"/>
    </row>
    <row r="374" spans="1:26" ht="12.75" customHeight="1" x14ac:dyDescent="0.25">
      <c r="A374" s="65">
        <v>477</v>
      </c>
      <c r="B374" s="65">
        <v>20</v>
      </c>
      <c r="C374" s="65" t="s">
        <v>145</v>
      </c>
      <c r="D374" s="71" t="s">
        <v>138</v>
      </c>
      <c r="E374" s="86"/>
      <c r="F374" s="104"/>
      <c r="G374" s="1"/>
      <c r="H374" s="44"/>
      <c r="I374" s="1"/>
      <c r="J374" s="1"/>
      <c r="K374" s="1"/>
      <c r="L374" s="1"/>
      <c r="M374" s="1"/>
      <c r="N374" s="1"/>
      <c r="O374" s="1"/>
      <c r="P374" s="1"/>
      <c r="Q374" s="1"/>
      <c r="R374" s="1"/>
      <c r="S374" s="1"/>
      <c r="T374" s="1"/>
      <c r="U374" s="1"/>
      <c r="V374" s="1"/>
      <c r="W374" s="1"/>
      <c r="X374" s="1"/>
      <c r="Y374" s="1"/>
      <c r="Z374" s="1"/>
    </row>
    <row r="375" spans="1:26" ht="12.75" customHeight="1" x14ac:dyDescent="0.25">
      <c r="A375" s="65" t="s">
        <v>196</v>
      </c>
      <c r="B375" s="65">
        <v>7</v>
      </c>
      <c r="C375" s="65" t="s">
        <v>140</v>
      </c>
      <c r="D375" s="71" t="s">
        <v>138</v>
      </c>
      <c r="E375" s="86"/>
      <c r="F375" s="104"/>
      <c r="G375" s="1"/>
      <c r="H375" s="44"/>
      <c r="I375" s="1"/>
      <c r="J375" s="1"/>
      <c r="K375" s="1"/>
      <c r="L375" s="1"/>
      <c r="M375" s="1"/>
      <c r="N375" s="1"/>
      <c r="O375" s="1"/>
      <c r="P375" s="1"/>
      <c r="Q375" s="1"/>
      <c r="R375" s="1"/>
      <c r="S375" s="1"/>
      <c r="T375" s="1"/>
      <c r="U375" s="1"/>
      <c r="V375" s="1"/>
      <c r="W375" s="1"/>
      <c r="X375" s="1"/>
      <c r="Y375" s="1"/>
      <c r="Z375" s="1"/>
    </row>
    <row r="376" spans="1:26" ht="12.75" customHeight="1" x14ac:dyDescent="0.25">
      <c r="A376" s="65">
        <v>482</v>
      </c>
      <c r="B376" s="65">
        <v>1</v>
      </c>
      <c r="C376" s="65" t="s">
        <v>140</v>
      </c>
      <c r="D376" s="71" t="s">
        <v>164</v>
      </c>
      <c r="E376" s="86"/>
      <c r="F376" s="104"/>
      <c r="G376" s="1"/>
      <c r="H376" s="44"/>
      <c r="I376" s="1"/>
      <c r="J376" s="1"/>
      <c r="K376" s="1"/>
      <c r="L376" s="1"/>
      <c r="M376" s="1"/>
      <c r="N376" s="1"/>
      <c r="O376" s="1"/>
      <c r="P376" s="1"/>
      <c r="Q376" s="1"/>
      <c r="R376" s="1"/>
      <c r="S376" s="1"/>
      <c r="T376" s="1"/>
      <c r="U376" s="1"/>
      <c r="V376" s="1"/>
      <c r="W376" s="1"/>
      <c r="X376" s="1"/>
      <c r="Y376" s="1"/>
      <c r="Z376" s="1"/>
    </row>
    <row r="377" spans="1:26" ht="12.75" customHeight="1" x14ac:dyDescent="0.25">
      <c r="A377" s="65">
        <v>483</v>
      </c>
      <c r="B377" s="65">
        <v>2</v>
      </c>
      <c r="C377" s="65" t="s">
        <v>140</v>
      </c>
      <c r="D377" s="71" t="s">
        <v>164</v>
      </c>
      <c r="E377" s="86"/>
      <c r="F377" s="104"/>
      <c r="G377" s="1"/>
      <c r="H377" s="44"/>
      <c r="I377" s="1"/>
      <c r="J377" s="1"/>
      <c r="K377" s="1"/>
      <c r="L377" s="1"/>
      <c r="M377" s="1"/>
      <c r="N377" s="1"/>
      <c r="O377" s="1"/>
      <c r="P377" s="1"/>
      <c r="Q377" s="1"/>
      <c r="R377" s="1"/>
      <c r="S377" s="1"/>
      <c r="T377" s="1"/>
      <c r="U377" s="1"/>
      <c r="V377" s="1"/>
      <c r="W377" s="1"/>
      <c r="X377" s="1"/>
      <c r="Y377" s="1"/>
      <c r="Z377" s="1"/>
    </row>
    <row r="378" spans="1:26" ht="15.75" customHeight="1" x14ac:dyDescent="0.25">
      <c r="A378" s="65">
        <v>484</v>
      </c>
      <c r="B378" s="65">
        <v>3</v>
      </c>
      <c r="C378" s="65" t="s">
        <v>140</v>
      </c>
      <c r="D378" s="71" t="s">
        <v>138</v>
      </c>
      <c r="E378" s="86"/>
      <c r="F378" s="104"/>
      <c r="G378" s="1"/>
      <c r="H378" s="44"/>
      <c r="I378" s="1"/>
      <c r="J378" s="1"/>
      <c r="K378" s="1"/>
      <c r="L378" s="1"/>
      <c r="M378" s="1"/>
      <c r="N378" s="1"/>
      <c r="O378" s="1"/>
      <c r="P378" s="1"/>
      <c r="Q378" s="1"/>
      <c r="R378" s="1"/>
      <c r="S378" s="1"/>
      <c r="T378" s="1"/>
      <c r="U378" s="1"/>
      <c r="V378" s="1"/>
      <c r="W378" s="1"/>
      <c r="X378" s="1"/>
      <c r="Y378" s="1"/>
      <c r="Z378" s="1"/>
    </row>
    <row r="379" spans="1:26" ht="15.75" customHeight="1" x14ac:dyDescent="0.25">
      <c r="A379" s="65">
        <v>485</v>
      </c>
      <c r="B379" s="65">
        <v>3</v>
      </c>
      <c r="C379" s="65" t="s">
        <v>140</v>
      </c>
      <c r="D379" s="71" t="s">
        <v>138</v>
      </c>
      <c r="E379" s="86"/>
      <c r="F379" s="104"/>
      <c r="G379" s="1"/>
      <c r="H379" s="44"/>
      <c r="I379" s="1"/>
      <c r="J379" s="1"/>
      <c r="K379" s="1"/>
      <c r="L379" s="1"/>
      <c r="M379" s="1"/>
      <c r="N379" s="1"/>
      <c r="O379" s="1"/>
      <c r="P379" s="1"/>
      <c r="Q379" s="1"/>
      <c r="R379" s="1"/>
      <c r="S379" s="1"/>
      <c r="T379" s="1"/>
      <c r="U379" s="1"/>
      <c r="V379" s="1"/>
      <c r="W379" s="1"/>
      <c r="X379" s="1"/>
      <c r="Y379" s="1"/>
      <c r="Z379" s="1"/>
    </row>
    <row r="380" spans="1:26" ht="15.75" customHeight="1" x14ac:dyDescent="0.25">
      <c r="A380" s="65">
        <v>486</v>
      </c>
      <c r="B380" s="65">
        <v>1</v>
      </c>
      <c r="C380" s="65" t="s">
        <v>140</v>
      </c>
      <c r="D380" s="71" t="s">
        <v>164</v>
      </c>
      <c r="E380" s="86"/>
      <c r="F380" s="104"/>
      <c r="G380" s="1"/>
      <c r="H380" s="44"/>
      <c r="I380" s="1"/>
      <c r="J380" s="1"/>
      <c r="K380" s="1"/>
      <c r="L380" s="1"/>
      <c r="M380" s="1"/>
      <c r="N380" s="1"/>
      <c r="O380" s="1"/>
      <c r="P380" s="1"/>
      <c r="Q380" s="1"/>
      <c r="R380" s="1"/>
      <c r="S380" s="1"/>
      <c r="T380" s="1"/>
      <c r="U380" s="1"/>
      <c r="V380" s="1"/>
      <c r="W380" s="1"/>
      <c r="X380" s="1"/>
      <c r="Y380" s="1"/>
      <c r="Z380" s="1"/>
    </row>
    <row r="381" spans="1:26" ht="15.75" customHeight="1" x14ac:dyDescent="0.25">
      <c r="A381" s="65">
        <v>487</v>
      </c>
      <c r="B381" s="65">
        <v>3</v>
      </c>
      <c r="C381" s="65" t="s">
        <v>140</v>
      </c>
      <c r="D381" s="71" t="s">
        <v>138</v>
      </c>
      <c r="E381" s="86"/>
      <c r="F381" s="104"/>
      <c r="G381" s="1"/>
      <c r="H381" s="44"/>
      <c r="I381" s="1"/>
      <c r="J381" s="1"/>
      <c r="K381" s="1"/>
      <c r="L381" s="1"/>
      <c r="M381" s="1"/>
      <c r="N381" s="1"/>
      <c r="O381" s="1"/>
      <c r="P381" s="1"/>
      <c r="Q381" s="1"/>
      <c r="R381" s="1"/>
      <c r="S381" s="1"/>
      <c r="T381" s="1"/>
      <c r="U381" s="1"/>
      <c r="V381" s="1"/>
      <c r="W381" s="1"/>
      <c r="X381" s="1"/>
      <c r="Y381" s="1"/>
      <c r="Z381" s="1"/>
    </row>
    <row r="382" spans="1:26" ht="12.75" customHeight="1" x14ac:dyDescent="0.25">
      <c r="A382" s="65">
        <v>488</v>
      </c>
      <c r="B382" s="65">
        <v>3</v>
      </c>
      <c r="C382" s="65" t="s">
        <v>140</v>
      </c>
      <c r="D382" s="71" t="s">
        <v>138</v>
      </c>
      <c r="E382" s="86"/>
      <c r="F382" s="104"/>
      <c r="G382" s="1"/>
      <c r="H382" s="44"/>
      <c r="I382" s="1"/>
      <c r="J382" s="1"/>
      <c r="K382" s="1"/>
      <c r="L382" s="1"/>
      <c r="M382" s="1"/>
      <c r="N382" s="1"/>
      <c r="O382" s="1"/>
      <c r="P382" s="1"/>
      <c r="Q382" s="1"/>
      <c r="R382" s="1"/>
      <c r="S382" s="1"/>
      <c r="T382" s="1"/>
      <c r="U382" s="1"/>
      <c r="V382" s="1"/>
      <c r="W382" s="1"/>
      <c r="X382" s="1"/>
      <c r="Y382" s="1"/>
      <c r="Z382" s="1"/>
    </row>
    <row r="383" spans="1:26" ht="12.75" customHeight="1" x14ac:dyDescent="0.25">
      <c r="A383" s="65">
        <v>489</v>
      </c>
      <c r="B383" s="65">
        <v>1</v>
      </c>
      <c r="C383" s="65" t="s">
        <v>140</v>
      </c>
      <c r="D383" s="71" t="s">
        <v>138</v>
      </c>
      <c r="E383" s="86"/>
      <c r="F383" s="104"/>
      <c r="G383" s="1"/>
      <c r="H383" s="44"/>
      <c r="I383" s="1"/>
      <c r="J383" s="1"/>
      <c r="K383" s="1"/>
      <c r="L383" s="1"/>
      <c r="M383" s="1"/>
      <c r="N383" s="1"/>
      <c r="O383" s="1"/>
      <c r="P383" s="1"/>
      <c r="Q383" s="1"/>
      <c r="R383" s="1"/>
      <c r="S383" s="1"/>
      <c r="T383" s="1"/>
      <c r="U383" s="1"/>
      <c r="V383" s="1"/>
      <c r="W383" s="1"/>
      <c r="X383" s="1"/>
      <c r="Y383" s="1"/>
      <c r="Z383" s="1"/>
    </row>
    <row r="384" spans="1:26" ht="12.75" customHeight="1" x14ac:dyDescent="0.25">
      <c r="A384" s="65" t="s">
        <v>197</v>
      </c>
      <c r="B384" s="65">
        <v>20</v>
      </c>
      <c r="C384" s="65" t="s">
        <v>145</v>
      </c>
      <c r="D384" s="71" t="s">
        <v>138</v>
      </c>
      <c r="E384" s="86"/>
      <c r="F384" s="104"/>
      <c r="G384" s="1"/>
      <c r="H384" s="44"/>
      <c r="I384" s="1"/>
      <c r="J384" s="1"/>
      <c r="K384" s="1"/>
      <c r="L384" s="1"/>
      <c r="M384" s="1"/>
      <c r="N384" s="1"/>
      <c r="O384" s="1"/>
      <c r="P384" s="1"/>
      <c r="Q384" s="1"/>
      <c r="R384" s="1"/>
      <c r="S384" s="1"/>
      <c r="T384" s="1"/>
      <c r="U384" s="1"/>
      <c r="V384" s="1"/>
      <c r="W384" s="1"/>
      <c r="X384" s="1"/>
      <c r="Y384" s="1"/>
      <c r="Z384" s="1"/>
    </row>
    <row r="385" spans="1:26" ht="12.75" customHeight="1" x14ac:dyDescent="0.25">
      <c r="A385" s="65" t="s">
        <v>198</v>
      </c>
      <c r="B385" s="65">
        <v>20</v>
      </c>
      <c r="C385" s="65" t="s">
        <v>145</v>
      </c>
      <c r="D385" s="71" t="s">
        <v>138</v>
      </c>
      <c r="E385" s="86"/>
      <c r="F385" s="104"/>
      <c r="G385" s="1"/>
      <c r="H385" s="44"/>
      <c r="I385" s="1"/>
      <c r="J385" s="1"/>
      <c r="K385" s="1"/>
      <c r="L385" s="1"/>
      <c r="M385" s="1"/>
      <c r="N385" s="1"/>
      <c r="O385" s="1"/>
      <c r="P385" s="1"/>
      <c r="Q385" s="1"/>
      <c r="R385" s="1"/>
      <c r="S385" s="1"/>
      <c r="T385" s="1"/>
      <c r="U385" s="1"/>
      <c r="V385" s="1"/>
      <c r="W385" s="1"/>
      <c r="X385" s="1"/>
      <c r="Y385" s="1"/>
      <c r="Z385" s="1"/>
    </row>
    <row r="386" spans="1:26" ht="12.75" customHeight="1" x14ac:dyDescent="0.25">
      <c r="A386" s="65" t="s">
        <v>199</v>
      </c>
      <c r="B386" s="65">
        <v>7</v>
      </c>
      <c r="C386" s="65" t="s">
        <v>140</v>
      </c>
      <c r="D386" s="71" t="s">
        <v>138</v>
      </c>
      <c r="E386" s="86"/>
      <c r="F386" s="104"/>
      <c r="G386" s="1"/>
      <c r="H386" s="44"/>
      <c r="I386" s="1"/>
      <c r="J386" s="1"/>
      <c r="K386" s="1"/>
      <c r="L386" s="1"/>
      <c r="M386" s="1"/>
      <c r="N386" s="1"/>
      <c r="O386" s="1"/>
      <c r="P386" s="1"/>
      <c r="Q386" s="1"/>
      <c r="R386" s="1"/>
      <c r="S386" s="1"/>
      <c r="T386" s="1"/>
      <c r="U386" s="1"/>
      <c r="V386" s="1"/>
      <c r="W386" s="1"/>
      <c r="X386" s="1"/>
      <c r="Y386" s="1"/>
      <c r="Z386" s="1"/>
    </row>
    <row r="387" spans="1:26" ht="12.75" customHeight="1" x14ac:dyDescent="0.25">
      <c r="A387" s="65" t="s">
        <v>200</v>
      </c>
      <c r="B387" s="65">
        <v>20</v>
      </c>
      <c r="C387" s="65" t="s">
        <v>145</v>
      </c>
      <c r="D387" s="71" t="s">
        <v>138</v>
      </c>
      <c r="E387" s="86"/>
      <c r="F387" s="104"/>
      <c r="G387" s="1"/>
      <c r="H387" s="44"/>
      <c r="I387" s="1"/>
      <c r="J387" s="1"/>
      <c r="K387" s="1"/>
      <c r="L387" s="1"/>
      <c r="M387" s="1"/>
      <c r="N387" s="1"/>
      <c r="O387" s="1"/>
      <c r="P387" s="1"/>
      <c r="Q387" s="1"/>
      <c r="R387" s="1"/>
      <c r="S387" s="1"/>
      <c r="T387" s="1"/>
      <c r="U387" s="1"/>
      <c r="V387" s="1"/>
      <c r="W387" s="1"/>
      <c r="X387" s="1"/>
      <c r="Y387" s="1"/>
      <c r="Z387" s="1"/>
    </row>
    <row r="388" spans="1:26" ht="12.75" customHeight="1" x14ac:dyDescent="0.25">
      <c r="A388" s="65" t="s">
        <v>201</v>
      </c>
      <c r="B388" s="65">
        <v>0</v>
      </c>
      <c r="C388" s="65" t="s">
        <v>140</v>
      </c>
      <c r="D388" s="71" t="s">
        <v>138</v>
      </c>
      <c r="E388" s="86"/>
      <c r="F388" s="104"/>
      <c r="G388" s="1"/>
      <c r="H388" s="44"/>
      <c r="I388" s="1"/>
      <c r="J388" s="1"/>
      <c r="K388" s="1"/>
      <c r="L388" s="1"/>
      <c r="M388" s="1"/>
      <c r="N388" s="1"/>
      <c r="O388" s="1"/>
      <c r="P388" s="1"/>
      <c r="Q388" s="1"/>
      <c r="R388" s="1"/>
      <c r="S388" s="1"/>
      <c r="T388" s="1"/>
      <c r="U388" s="1"/>
      <c r="V388" s="1"/>
      <c r="W388" s="1"/>
      <c r="X388" s="1"/>
      <c r="Y388" s="1"/>
      <c r="Z388" s="1"/>
    </row>
    <row r="389" spans="1:26" ht="12.75" customHeight="1" x14ac:dyDescent="0.25">
      <c r="A389" s="65">
        <v>490</v>
      </c>
      <c r="B389" s="65">
        <v>0</v>
      </c>
      <c r="C389" s="65" t="s">
        <v>140</v>
      </c>
      <c r="D389" s="71" t="s">
        <v>138</v>
      </c>
      <c r="E389" s="86"/>
      <c r="F389" s="104"/>
      <c r="G389" s="1"/>
      <c r="H389" s="44"/>
      <c r="I389" s="1"/>
      <c r="J389" s="1"/>
      <c r="K389" s="1"/>
      <c r="L389" s="1"/>
      <c r="M389" s="1"/>
      <c r="N389" s="1"/>
      <c r="O389" s="1"/>
      <c r="P389" s="1"/>
      <c r="Q389" s="1"/>
      <c r="R389" s="1"/>
      <c r="S389" s="1"/>
      <c r="T389" s="1"/>
      <c r="U389" s="1"/>
      <c r="V389" s="1"/>
      <c r="W389" s="1"/>
      <c r="X389" s="1"/>
      <c r="Y389" s="1"/>
      <c r="Z389" s="1"/>
    </row>
    <row r="390" spans="1:26" ht="12.75" customHeight="1" x14ac:dyDescent="0.25">
      <c r="A390" s="65">
        <v>491</v>
      </c>
      <c r="B390" s="65">
        <v>0.25</v>
      </c>
      <c r="C390" s="65" t="s">
        <v>140</v>
      </c>
      <c r="D390" s="71" t="s">
        <v>164</v>
      </c>
      <c r="E390" s="86"/>
      <c r="F390" s="104"/>
      <c r="G390" s="1"/>
      <c r="H390" s="44"/>
      <c r="I390" s="1"/>
      <c r="J390" s="1"/>
      <c r="K390" s="1"/>
      <c r="L390" s="1"/>
      <c r="M390" s="1"/>
      <c r="N390" s="1"/>
      <c r="O390" s="1"/>
      <c r="P390" s="1"/>
      <c r="Q390" s="1"/>
      <c r="R390" s="1"/>
      <c r="S390" s="1"/>
      <c r="T390" s="1"/>
      <c r="U390" s="1"/>
      <c r="V390" s="1"/>
      <c r="W390" s="1"/>
      <c r="X390" s="1"/>
      <c r="Y390" s="1"/>
      <c r="Z390" s="1"/>
    </row>
    <row r="391" spans="1:26" ht="12.75" customHeight="1" x14ac:dyDescent="0.25">
      <c r="A391" s="65">
        <v>493</v>
      </c>
      <c r="B391" s="65">
        <v>10</v>
      </c>
      <c r="C391" s="65" t="s">
        <v>145</v>
      </c>
      <c r="D391" s="71" t="s">
        <v>138</v>
      </c>
      <c r="E391" s="86"/>
      <c r="F391" s="104"/>
      <c r="G391" s="1"/>
      <c r="H391" s="44"/>
      <c r="I391" s="1"/>
      <c r="J391" s="1"/>
      <c r="K391" s="1"/>
      <c r="L391" s="1"/>
      <c r="M391" s="1"/>
      <c r="N391" s="1"/>
      <c r="O391" s="1"/>
      <c r="P391" s="1"/>
      <c r="Q391" s="1"/>
      <c r="R391" s="1"/>
      <c r="S391" s="1"/>
      <c r="T391" s="1"/>
      <c r="U391" s="1"/>
      <c r="V391" s="1"/>
      <c r="W391" s="1"/>
      <c r="X391" s="1"/>
      <c r="Y391" s="1"/>
      <c r="Z391" s="1"/>
    </row>
    <row r="392" spans="1:26" ht="12.75" customHeight="1" x14ac:dyDescent="0.25">
      <c r="A392" s="65">
        <v>494</v>
      </c>
      <c r="B392" s="65">
        <v>7</v>
      </c>
      <c r="C392" s="65" t="s">
        <v>140</v>
      </c>
      <c r="D392" s="71" t="s">
        <v>164</v>
      </c>
      <c r="E392" s="86"/>
      <c r="F392" s="104"/>
      <c r="G392" s="1"/>
      <c r="H392" s="44"/>
      <c r="I392" s="1"/>
      <c r="J392" s="1"/>
      <c r="K392" s="1"/>
      <c r="L392" s="1"/>
      <c r="M392" s="1"/>
      <c r="N392" s="1"/>
      <c r="O392" s="1"/>
      <c r="P392" s="1"/>
      <c r="Q392" s="1"/>
      <c r="R392" s="1"/>
      <c r="S392" s="1"/>
      <c r="T392" s="1"/>
      <c r="U392" s="1"/>
      <c r="V392" s="1"/>
      <c r="W392" s="1"/>
      <c r="X392" s="1"/>
      <c r="Y392" s="1"/>
      <c r="Z392" s="1"/>
    </row>
    <row r="393" spans="1:26" ht="12.75" customHeight="1" x14ac:dyDescent="0.25">
      <c r="A393" s="65">
        <v>495</v>
      </c>
      <c r="B393" s="65">
        <v>10</v>
      </c>
      <c r="C393" s="65" t="s">
        <v>140</v>
      </c>
      <c r="D393" s="71" t="s">
        <v>138</v>
      </c>
      <c r="E393" s="86"/>
      <c r="F393" s="104"/>
      <c r="G393" s="1"/>
      <c r="H393" s="44"/>
      <c r="I393" s="1"/>
      <c r="J393" s="1"/>
      <c r="K393" s="1"/>
      <c r="L393" s="1"/>
      <c r="M393" s="1"/>
      <c r="N393" s="1"/>
      <c r="O393" s="1"/>
      <c r="P393" s="1"/>
      <c r="Q393" s="1"/>
      <c r="R393" s="1"/>
      <c r="S393" s="1"/>
      <c r="T393" s="1"/>
      <c r="U393" s="1"/>
      <c r="V393" s="1"/>
      <c r="W393" s="1"/>
      <c r="X393" s="1"/>
      <c r="Y393" s="1"/>
      <c r="Z393" s="1"/>
    </row>
    <row r="394" spans="1:26" ht="12.75" customHeight="1" x14ac:dyDescent="0.25">
      <c r="A394" s="65">
        <v>496</v>
      </c>
      <c r="B394" s="65">
        <v>7</v>
      </c>
      <c r="C394" s="65" t="s">
        <v>140</v>
      </c>
      <c r="D394" s="71" t="s">
        <v>138</v>
      </c>
      <c r="E394" s="86"/>
      <c r="F394" s="104"/>
      <c r="G394" s="1"/>
      <c r="H394" s="44"/>
      <c r="I394" s="1"/>
      <c r="J394" s="1"/>
      <c r="K394" s="1"/>
      <c r="L394" s="1"/>
      <c r="M394" s="1"/>
      <c r="N394" s="1"/>
      <c r="O394" s="1"/>
      <c r="P394" s="1"/>
      <c r="Q394" s="1"/>
      <c r="R394" s="1"/>
      <c r="S394" s="1"/>
      <c r="T394" s="1"/>
      <c r="U394" s="1"/>
      <c r="V394" s="1"/>
      <c r="W394" s="1"/>
      <c r="X394" s="1"/>
      <c r="Y394" s="1"/>
      <c r="Z394" s="1"/>
    </row>
    <row r="395" spans="1:26" ht="12.75" customHeight="1" x14ac:dyDescent="0.25">
      <c r="A395" s="65">
        <v>497</v>
      </c>
      <c r="B395" s="65">
        <v>5</v>
      </c>
      <c r="C395" s="65" t="s">
        <v>140</v>
      </c>
      <c r="D395" s="71" t="s">
        <v>164</v>
      </c>
      <c r="E395" s="86"/>
      <c r="F395" s="104"/>
      <c r="G395" s="1"/>
      <c r="H395" s="44"/>
      <c r="I395" s="1"/>
      <c r="J395" s="1"/>
      <c r="K395" s="1"/>
      <c r="L395" s="1"/>
      <c r="M395" s="1"/>
      <c r="N395" s="1"/>
      <c r="O395" s="1"/>
      <c r="P395" s="1"/>
      <c r="Q395" s="1"/>
      <c r="R395" s="1"/>
      <c r="S395" s="1"/>
      <c r="T395" s="1"/>
      <c r="U395" s="1"/>
      <c r="V395" s="1"/>
      <c r="W395" s="1"/>
      <c r="X395" s="1"/>
      <c r="Y395" s="1"/>
      <c r="Z395" s="1"/>
    </row>
    <row r="396" spans="1:26" ht="12.75" customHeight="1" x14ac:dyDescent="0.25">
      <c r="A396" s="65">
        <v>498</v>
      </c>
      <c r="B396" s="65">
        <v>2</v>
      </c>
      <c r="C396" s="65" t="s">
        <v>140</v>
      </c>
      <c r="D396" s="71" t="s">
        <v>164</v>
      </c>
      <c r="E396" s="86"/>
      <c r="F396" s="104"/>
      <c r="G396" s="1"/>
      <c r="H396" s="44"/>
      <c r="I396" s="1"/>
      <c r="J396" s="1"/>
      <c r="K396" s="1"/>
      <c r="L396" s="1"/>
      <c r="M396" s="1"/>
      <c r="N396" s="1"/>
      <c r="O396" s="1"/>
      <c r="P396" s="1"/>
      <c r="Q396" s="1"/>
      <c r="R396" s="1"/>
      <c r="S396" s="1"/>
      <c r="T396" s="1"/>
      <c r="U396" s="1"/>
      <c r="V396" s="1"/>
      <c r="W396" s="1"/>
      <c r="X396" s="1"/>
      <c r="Y396" s="1"/>
      <c r="Z396" s="1"/>
    </row>
    <row r="397" spans="1:26" ht="12.75" customHeight="1" x14ac:dyDescent="0.25">
      <c r="A397" s="65" t="s">
        <v>202</v>
      </c>
      <c r="B397" s="65">
        <v>3</v>
      </c>
      <c r="C397" s="65" t="s">
        <v>145</v>
      </c>
      <c r="D397" s="71" t="s">
        <v>138</v>
      </c>
      <c r="E397" s="86"/>
      <c r="F397" s="104"/>
      <c r="G397" s="1"/>
      <c r="H397" s="44"/>
      <c r="I397" s="1"/>
      <c r="J397" s="1"/>
      <c r="K397" s="1"/>
      <c r="L397" s="1"/>
      <c r="M397" s="1"/>
      <c r="N397" s="1"/>
      <c r="O397" s="1"/>
      <c r="P397" s="1"/>
      <c r="Q397" s="1"/>
      <c r="R397" s="1"/>
      <c r="S397" s="1"/>
      <c r="T397" s="1"/>
      <c r="U397" s="1"/>
      <c r="V397" s="1"/>
      <c r="W397" s="1"/>
      <c r="X397" s="1"/>
      <c r="Y397" s="1"/>
      <c r="Z397" s="1"/>
    </row>
    <row r="398" spans="1:26" ht="12.75" customHeight="1" x14ac:dyDescent="0.25">
      <c r="A398" s="65">
        <v>500</v>
      </c>
      <c r="B398" s="65">
        <v>2</v>
      </c>
      <c r="C398" s="65" t="s">
        <v>140</v>
      </c>
      <c r="D398" s="71" t="s">
        <v>164</v>
      </c>
      <c r="E398" s="86"/>
      <c r="F398" s="104"/>
      <c r="G398" s="1"/>
      <c r="H398" s="44"/>
      <c r="I398" s="1"/>
      <c r="J398" s="1"/>
      <c r="K398" s="1"/>
      <c r="L398" s="1"/>
      <c r="M398" s="1"/>
      <c r="N398" s="1"/>
      <c r="O398" s="1"/>
      <c r="P398" s="1"/>
      <c r="Q398" s="1"/>
      <c r="R398" s="1"/>
      <c r="S398" s="1"/>
      <c r="T398" s="1"/>
      <c r="U398" s="1"/>
      <c r="V398" s="1"/>
      <c r="W398" s="1"/>
      <c r="X398" s="1"/>
      <c r="Y398" s="1"/>
      <c r="Z398" s="1"/>
    </row>
    <row r="399" spans="1:26" ht="12.75" customHeight="1" x14ac:dyDescent="0.25">
      <c r="A399" s="65">
        <v>501</v>
      </c>
      <c r="B399" s="65">
        <v>2</v>
      </c>
      <c r="C399" s="65" t="s">
        <v>140</v>
      </c>
      <c r="D399" s="71" t="s">
        <v>164</v>
      </c>
      <c r="E399" s="86"/>
      <c r="F399" s="104"/>
      <c r="G399" s="1"/>
      <c r="H399" s="44"/>
      <c r="I399" s="1"/>
      <c r="J399" s="1"/>
      <c r="K399" s="1"/>
      <c r="L399" s="1"/>
      <c r="M399" s="1"/>
      <c r="N399" s="1"/>
      <c r="O399" s="1"/>
      <c r="P399" s="1"/>
      <c r="Q399" s="1"/>
      <c r="R399" s="1"/>
      <c r="S399" s="1"/>
      <c r="T399" s="1"/>
      <c r="U399" s="1"/>
      <c r="V399" s="1"/>
      <c r="W399" s="1"/>
      <c r="X399" s="1"/>
      <c r="Y399" s="1"/>
      <c r="Z399" s="1"/>
    </row>
    <row r="400" spans="1:26" ht="12.75" customHeight="1" x14ac:dyDescent="0.25">
      <c r="A400" s="65">
        <v>502</v>
      </c>
      <c r="B400" s="65">
        <v>2</v>
      </c>
      <c r="C400" s="65" t="s">
        <v>140</v>
      </c>
      <c r="D400" s="71" t="s">
        <v>164</v>
      </c>
      <c r="E400" s="86"/>
      <c r="F400" s="104"/>
      <c r="G400" s="1"/>
      <c r="H400" s="44"/>
      <c r="I400" s="1"/>
      <c r="J400" s="1"/>
      <c r="K400" s="1"/>
      <c r="L400" s="1"/>
      <c r="M400" s="1"/>
      <c r="N400" s="1"/>
      <c r="O400" s="1"/>
      <c r="P400" s="1"/>
      <c r="Q400" s="1"/>
      <c r="R400" s="1"/>
      <c r="S400" s="1"/>
      <c r="T400" s="1"/>
      <c r="U400" s="1"/>
      <c r="V400" s="1"/>
      <c r="W400" s="1"/>
      <c r="X400" s="1"/>
      <c r="Y400" s="1"/>
      <c r="Z400" s="1"/>
    </row>
    <row r="401" spans="1:26" ht="12.75" customHeight="1" x14ac:dyDescent="0.25">
      <c r="A401" s="65">
        <v>504</v>
      </c>
      <c r="B401" s="65">
        <v>2</v>
      </c>
      <c r="C401" s="65" t="s">
        <v>140</v>
      </c>
      <c r="D401" s="71" t="s">
        <v>164</v>
      </c>
      <c r="E401" s="86"/>
      <c r="F401" s="104"/>
      <c r="G401" s="1"/>
      <c r="H401" s="44"/>
      <c r="I401" s="1"/>
      <c r="J401" s="1"/>
      <c r="K401" s="1"/>
      <c r="L401" s="1"/>
      <c r="M401" s="1"/>
      <c r="N401" s="1"/>
      <c r="O401" s="1"/>
      <c r="P401" s="1"/>
      <c r="Q401" s="1"/>
      <c r="R401" s="1"/>
      <c r="S401" s="1"/>
      <c r="T401" s="1"/>
      <c r="U401" s="1"/>
      <c r="V401" s="1"/>
      <c r="W401" s="1"/>
      <c r="X401" s="1"/>
      <c r="Y401" s="1"/>
      <c r="Z401" s="1"/>
    </row>
    <row r="402" spans="1:26" ht="12.75" customHeight="1" x14ac:dyDescent="0.25">
      <c r="A402" s="65">
        <v>505</v>
      </c>
      <c r="B402" s="65">
        <v>5</v>
      </c>
      <c r="C402" s="65" t="s">
        <v>145</v>
      </c>
      <c r="D402" s="71" t="s">
        <v>138</v>
      </c>
      <c r="E402" s="86"/>
      <c r="F402" s="104"/>
      <c r="G402" s="1"/>
      <c r="H402" s="44"/>
      <c r="I402" s="1"/>
      <c r="J402" s="1"/>
      <c r="K402" s="1"/>
      <c r="L402" s="1"/>
      <c r="M402" s="1"/>
      <c r="N402" s="1"/>
      <c r="O402" s="1"/>
      <c r="P402" s="1"/>
      <c r="Q402" s="1"/>
      <c r="R402" s="1"/>
      <c r="S402" s="1"/>
      <c r="T402" s="1"/>
      <c r="U402" s="1"/>
      <c r="V402" s="1"/>
      <c r="W402" s="1"/>
      <c r="X402" s="1"/>
      <c r="Y402" s="1"/>
      <c r="Z402" s="1"/>
    </row>
    <row r="403" spans="1:26" ht="12.75" customHeight="1" x14ac:dyDescent="0.25">
      <c r="A403" s="65">
        <v>506</v>
      </c>
      <c r="B403" s="65">
        <v>7</v>
      </c>
      <c r="C403" s="65" t="s">
        <v>140</v>
      </c>
      <c r="D403" s="71" t="s">
        <v>164</v>
      </c>
      <c r="E403" s="86"/>
      <c r="F403" s="104"/>
      <c r="G403" s="1"/>
      <c r="H403" s="44"/>
      <c r="I403" s="1"/>
      <c r="J403" s="1"/>
      <c r="K403" s="1"/>
      <c r="L403" s="1"/>
      <c r="M403" s="1"/>
      <c r="N403" s="1"/>
      <c r="O403" s="1"/>
      <c r="P403" s="1"/>
      <c r="Q403" s="1"/>
      <c r="R403" s="1"/>
      <c r="S403" s="1"/>
      <c r="T403" s="1"/>
      <c r="U403" s="1"/>
      <c r="V403" s="1"/>
      <c r="W403" s="1"/>
      <c r="X403" s="1"/>
      <c r="Y403" s="1"/>
      <c r="Z403" s="1"/>
    </row>
    <row r="404" spans="1:26" ht="12.75" customHeight="1" x14ac:dyDescent="0.25">
      <c r="A404" s="65">
        <v>507</v>
      </c>
      <c r="B404" s="65">
        <v>9</v>
      </c>
      <c r="C404" s="65" t="s">
        <v>140</v>
      </c>
      <c r="D404" s="71" t="s">
        <v>138</v>
      </c>
      <c r="E404" s="86"/>
      <c r="F404" s="104"/>
      <c r="G404" s="1"/>
      <c r="H404" s="44"/>
      <c r="I404" s="1"/>
      <c r="J404" s="1"/>
      <c r="K404" s="1"/>
      <c r="L404" s="1"/>
      <c r="M404" s="1"/>
      <c r="N404" s="1"/>
      <c r="O404" s="1"/>
      <c r="P404" s="1"/>
      <c r="Q404" s="1"/>
      <c r="R404" s="1"/>
      <c r="S404" s="1"/>
      <c r="T404" s="1"/>
      <c r="U404" s="1"/>
      <c r="V404" s="1"/>
      <c r="W404" s="1"/>
      <c r="X404" s="1"/>
      <c r="Y404" s="1"/>
      <c r="Z404" s="1"/>
    </row>
    <row r="405" spans="1:26" ht="12.75" customHeight="1" x14ac:dyDescent="0.25">
      <c r="A405" s="65">
        <v>508</v>
      </c>
      <c r="B405" s="65">
        <v>1</v>
      </c>
      <c r="C405" s="65" t="s">
        <v>140</v>
      </c>
      <c r="D405" s="71" t="s">
        <v>164</v>
      </c>
      <c r="E405" s="86"/>
      <c r="F405" s="104"/>
      <c r="G405" s="1"/>
      <c r="H405" s="44"/>
      <c r="I405" s="1"/>
      <c r="J405" s="1"/>
      <c r="K405" s="1"/>
      <c r="L405" s="1"/>
      <c r="M405" s="1"/>
      <c r="N405" s="1"/>
      <c r="O405" s="1"/>
      <c r="P405" s="1"/>
      <c r="Q405" s="1"/>
      <c r="R405" s="1"/>
      <c r="S405" s="1"/>
      <c r="T405" s="1"/>
      <c r="U405" s="1"/>
      <c r="V405" s="1"/>
      <c r="W405" s="1"/>
      <c r="X405" s="1"/>
      <c r="Y405" s="1"/>
      <c r="Z405" s="1"/>
    </row>
    <row r="406" spans="1:26" ht="12.75" customHeight="1" x14ac:dyDescent="0.25">
      <c r="A406" s="65">
        <v>509</v>
      </c>
      <c r="B406" s="65">
        <v>3</v>
      </c>
      <c r="C406" s="65" t="s">
        <v>140</v>
      </c>
      <c r="D406" s="71" t="s">
        <v>164</v>
      </c>
      <c r="E406" s="86"/>
      <c r="F406" s="104"/>
      <c r="G406" s="1"/>
      <c r="H406" s="44"/>
      <c r="I406" s="1"/>
      <c r="J406" s="1"/>
      <c r="K406" s="1"/>
      <c r="L406" s="1"/>
      <c r="M406" s="1"/>
      <c r="N406" s="1"/>
      <c r="O406" s="1"/>
      <c r="P406" s="1"/>
      <c r="Q406" s="1"/>
      <c r="R406" s="1"/>
      <c r="S406" s="1"/>
      <c r="T406" s="1"/>
      <c r="U406" s="1"/>
      <c r="V406" s="1"/>
      <c r="W406" s="1"/>
      <c r="X406" s="1"/>
      <c r="Y406" s="1"/>
      <c r="Z406" s="1"/>
    </row>
    <row r="407" spans="1:26" ht="12.75" customHeight="1" x14ac:dyDescent="0.25">
      <c r="A407" s="65">
        <v>510</v>
      </c>
      <c r="B407" s="65">
        <v>0</v>
      </c>
      <c r="C407" s="65" t="s">
        <v>140</v>
      </c>
      <c r="D407" s="71" t="s">
        <v>138</v>
      </c>
      <c r="E407" s="86"/>
      <c r="F407" s="104"/>
      <c r="G407" s="1"/>
      <c r="H407" s="44"/>
      <c r="I407" s="1"/>
      <c r="J407" s="1"/>
      <c r="K407" s="1"/>
      <c r="L407" s="1"/>
      <c r="M407" s="1"/>
      <c r="N407" s="1"/>
      <c r="O407" s="1"/>
      <c r="P407" s="1"/>
      <c r="Q407" s="1"/>
      <c r="R407" s="1"/>
      <c r="S407" s="1"/>
      <c r="T407" s="1"/>
      <c r="U407" s="1"/>
      <c r="V407" s="1"/>
      <c r="W407" s="1"/>
      <c r="X407" s="1"/>
      <c r="Y407" s="1"/>
      <c r="Z407" s="1"/>
    </row>
    <row r="408" spans="1:26" ht="18" customHeight="1" x14ac:dyDescent="0.25">
      <c r="A408" s="65">
        <v>511</v>
      </c>
      <c r="B408" s="65">
        <v>0</v>
      </c>
      <c r="C408" s="65" t="s">
        <v>140</v>
      </c>
      <c r="D408" s="71" t="s">
        <v>138</v>
      </c>
      <c r="E408" s="86"/>
      <c r="F408" s="105"/>
      <c r="G408" s="1"/>
      <c r="H408" s="44"/>
      <c r="I408" s="1"/>
      <c r="J408" s="1"/>
      <c r="K408" s="1"/>
      <c r="L408" s="1"/>
      <c r="M408" s="1"/>
      <c r="N408" s="1"/>
      <c r="O408" s="1"/>
      <c r="P408" s="1"/>
      <c r="Q408" s="1"/>
      <c r="R408" s="1"/>
      <c r="S408" s="1"/>
      <c r="T408" s="1"/>
      <c r="U408" s="1"/>
      <c r="V408" s="1"/>
      <c r="W408" s="1"/>
      <c r="X408" s="1"/>
      <c r="Y408" s="1"/>
      <c r="Z408" s="1"/>
    </row>
    <row r="409" spans="1:26" ht="45.9" customHeight="1" x14ac:dyDescent="0.25">
      <c r="A409" s="66" t="s">
        <v>203</v>
      </c>
      <c r="B409" s="66">
        <v>20</v>
      </c>
      <c r="C409" s="66" t="s">
        <v>145</v>
      </c>
      <c r="D409" s="72" t="s">
        <v>138</v>
      </c>
      <c r="E409" s="87"/>
      <c r="F409" s="177" t="s">
        <v>204</v>
      </c>
      <c r="G409" s="1"/>
      <c r="H409" s="44"/>
      <c r="I409" s="1"/>
      <c r="J409" s="1"/>
      <c r="K409" s="1"/>
      <c r="L409" s="1"/>
      <c r="M409" s="1"/>
      <c r="N409" s="1"/>
      <c r="O409" s="1"/>
      <c r="P409" s="1"/>
      <c r="Q409" s="1"/>
      <c r="R409" s="1"/>
      <c r="S409" s="1"/>
      <c r="T409" s="1"/>
      <c r="U409" s="1"/>
      <c r="V409" s="1"/>
      <c r="W409" s="1"/>
      <c r="X409" s="1"/>
      <c r="Y409" s="1"/>
      <c r="Z409" s="1"/>
    </row>
    <row r="410" spans="1:26" ht="12.75" customHeight="1" x14ac:dyDescent="0.25">
      <c r="A410" s="66" t="s">
        <v>205</v>
      </c>
      <c r="B410" s="66">
        <v>20</v>
      </c>
      <c r="C410" s="66" t="s">
        <v>145</v>
      </c>
      <c r="D410" s="72" t="s">
        <v>138</v>
      </c>
      <c r="E410" s="87"/>
      <c r="F410" s="178"/>
      <c r="G410" s="1"/>
      <c r="H410" s="44"/>
      <c r="I410" s="1"/>
      <c r="J410" s="1"/>
      <c r="K410" s="1"/>
      <c r="L410" s="1"/>
      <c r="M410" s="1"/>
      <c r="N410" s="1"/>
      <c r="O410" s="1"/>
      <c r="P410" s="1"/>
      <c r="Q410" s="1"/>
      <c r="R410" s="1"/>
      <c r="S410" s="1"/>
      <c r="T410" s="1"/>
      <c r="U410" s="1"/>
      <c r="V410" s="1"/>
      <c r="W410" s="1"/>
      <c r="X410" s="1"/>
      <c r="Y410" s="1"/>
      <c r="Z410" s="1"/>
    </row>
    <row r="411" spans="1:26" ht="12.75" customHeight="1" x14ac:dyDescent="0.25">
      <c r="A411" s="66" t="s">
        <v>206</v>
      </c>
      <c r="B411" s="66">
        <v>5</v>
      </c>
      <c r="C411" s="66" t="s">
        <v>145</v>
      </c>
      <c r="D411" s="72" t="s">
        <v>138</v>
      </c>
      <c r="E411" s="87"/>
      <c r="F411" s="178"/>
      <c r="G411" s="1"/>
      <c r="H411" s="44"/>
      <c r="I411" s="1"/>
      <c r="J411" s="1"/>
      <c r="K411" s="1"/>
      <c r="L411" s="1"/>
      <c r="M411" s="1"/>
      <c r="N411" s="1"/>
      <c r="O411" s="1"/>
      <c r="P411" s="1"/>
      <c r="Q411" s="1"/>
      <c r="R411" s="1"/>
      <c r="S411" s="1"/>
      <c r="T411" s="1"/>
      <c r="U411" s="1"/>
      <c r="V411" s="1"/>
      <c r="W411" s="1"/>
      <c r="X411" s="1"/>
      <c r="Y411" s="1"/>
      <c r="Z411" s="1"/>
    </row>
    <row r="412" spans="1:26" ht="12.75" customHeight="1" x14ac:dyDescent="0.25">
      <c r="A412" s="66" t="s">
        <v>207</v>
      </c>
      <c r="B412" s="66">
        <v>7</v>
      </c>
      <c r="C412" s="66" t="s">
        <v>145</v>
      </c>
      <c r="D412" s="72" t="s">
        <v>138</v>
      </c>
      <c r="E412" s="87"/>
      <c r="F412" s="178"/>
      <c r="G412" s="1"/>
      <c r="H412" s="44"/>
      <c r="I412" s="1"/>
      <c r="J412" s="1"/>
      <c r="K412" s="1"/>
      <c r="L412" s="1"/>
      <c r="M412" s="1"/>
      <c r="N412" s="1"/>
      <c r="O412" s="1"/>
      <c r="P412" s="1"/>
      <c r="Q412" s="1"/>
      <c r="R412" s="1"/>
      <c r="S412" s="1"/>
      <c r="T412" s="1"/>
      <c r="U412" s="1"/>
      <c r="V412" s="1"/>
      <c r="W412" s="1"/>
      <c r="X412" s="1"/>
      <c r="Y412" s="1"/>
      <c r="Z412" s="1"/>
    </row>
    <row r="413" spans="1:26" ht="12.75" customHeight="1" x14ac:dyDescent="0.25">
      <c r="A413" s="66" t="s">
        <v>208</v>
      </c>
      <c r="B413" s="66">
        <v>3</v>
      </c>
      <c r="C413" s="66" t="s">
        <v>145</v>
      </c>
      <c r="D413" s="72" t="s">
        <v>138</v>
      </c>
      <c r="E413" s="87"/>
      <c r="F413" s="178"/>
      <c r="G413" s="1"/>
      <c r="H413" s="44"/>
      <c r="I413" s="1"/>
      <c r="J413" s="1"/>
      <c r="K413" s="1"/>
      <c r="L413" s="1"/>
      <c r="M413" s="1"/>
      <c r="N413" s="1"/>
      <c r="O413" s="1"/>
      <c r="P413" s="1"/>
      <c r="Q413" s="1"/>
      <c r="R413" s="1"/>
      <c r="S413" s="1"/>
      <c r="T413" s="1"/>
      <c r="U413" s="1"/>
      <c r="V413" s="1"/>
      <c r="W413" s="1"/>
      <c r="X413" s="1"/>
      <c r="Y413" s="1"/>
      <c r="Z413" s="1"/>
    </row>
    <row r="414" spans="1:26" ht="12.75" customHeight="1" x14ac:dyDescent="0.25">
      <c r="A414" s="66" t="s">
        <v>209</v>
      </c>
      <c r="B414" s="66">
        <v>5</v>
      </c>
      <c r="C414" s="66" t="s">
        <v>145</v>
      </c>
      <c r="D414" s="72" t="s">
        <v>138</v>
      </c>
      <c r="E414" s="87" t="s">
        <v>210</v>
      </c>
      <c r="F414" s="178"/>
      <c r="G414" s="1"/>
      <c r="H414" s="44"/>
      <c r="I414" s="1"/>
      <c r="J414" s="1"/>
      <c r="K414" s="1"/>
      <c r="L414" s="1"/>
      <c r="M414" s="1"/>
      <c r="N414" s="1"/>
      <c r="O414" s="1"/>
      <c r="P414" s="1"/>
      <c r="Q414" s="1"/>
      <c r="R414" s="1"/>
      <c r="S414" s="1"/>
      <c r="T414" s="1"/>
      <c r="U414" s="1"/>
      <c r="V414" s="1"/>
      <c r="W414" s="1"/>
      <c r="X414" s="1"/>
      <c r="Y414" s="1"/>
      <c r="Z414" s="1"/>
    </row>
    <row r="415" spans="1:26" ht="12.75" customHeight="1" x14ac:dyDescent="0.25">
      <c r="A415" s="66" t="s">
        <v>211</v>
      </c>
      <c r="B415" s="66">
        <v>20</v>
      </c>
      <c r="C415" s="66" t="s">
        <v>145</v>
      </c>
      <c r="D415" s="72" t="s">
        <v>138</v>
      </c>
      <c r="E415" s="87"/>
      <c r="F415" s="178"/>
      <c r="G415" s="1"/>
      <c r="H415" s="44"/>
      <c r="I415" s="1"/>
      <c r="J415" s="1"/>
      <c r="K415" s="1"/>
      <c r="L415" s="1"/>
      <c r="M415" s="1"/>
      <c r="N415" s="1"/>
      <c r="O415" s="1"/>
      <c r="P415" s="1"/>
      <c r="Q415" s="1"/>
      <c r="R415" s="1"/>
      <c r="S415" s="1"/>
      <c r="T415" s="1"/>
      <c r="U415" s="1"/>
      <c r="V415" s="1"/>
      <c r="W415" s="1"/>
      <c r="X415" s="1"/>
      <c r="Y415" s="1"/>
      <c r="Z415" s="1"/>
    </row>
    <row r="416" spans="1:26" ht="12.75" customHeight="1" x14ac:dyDescent="0.25">
      <c r="A416" s="66" t="s">
        <v>212</v>
      </c>
      <c r="B416" s="66">
        <v>20</v>
      </c>
      <c r="C416" s="66" t="s">
        <v>145</v>
      </c>
      <c r="D416" s="72" t="s">
        <v>138</v>
      </c>
      <c r="E416" s="87"/>
      <c r="F416" s="178"/>
      <c r="G416" s="1"/>
      <c r="H416" s="44"/>
      <c r="I416" s="1"/>
      <c r="J416" s="1"/>
      <c r="K416" s="1"/>
      <c r="L416" s="1"/>
      <c r="M416" s="1"/>
      <c r="N416" s="1"/>
      <c r="O416" s="1"/>
      <c r="P416" s="1"/>
      <c r="Q416" s="1"/>
      <c r="R416" s="1"/>
      <c r="S416" s="1"/>
      <c r="T416" s="1"/>
      <c r="U416" s="1"/>
      <c r="V416" s="1"/>
      <c r="W416" s="1"/>
      <c r="X416" s="1"/>
      <c r="Y416" s="1"/>
      <c r="Z416" s="1"/>
    </row>
    <row r="417" spans="1:26" ht="16.5" customHeight="1" x14ac:dyDescent="0.25">
      <c r="A417" s="66" t="s">
        <v>213</v>
      </c>
      <c r="B417" s="66">
        <v>8</v>
      </c>
      <c r="C417" s="66" t="s">
        <v>145</v>
      </c>
      <c r="D417" s="72" t="s">
        <v>138</v>
      </c>
      <c r="E417" s="87"/>
      <c r="F417" s="178"/>
      <c r="G417" s="1"/>
      <c r="H417" s="44"/>
      <c r="I417" s="1"/>
      <c r="J417" s="1"/>
      <c r="K417" s="1"/>
      <c r="L417" s="1"/>
      <c r="M417" s="1"/>
      <c r="N417" s="1"/>
      <c r="O417" s="1"/>
      <c r="P417" s="1"/>
      <c r="Q417" s="1"/>
      <c r="R417" s="1"/>
      <c r="S417" s="1"/>
      <c r="T417" s="1"/>
      <c r="U417" s="1"/>
      <c r="V417" s="1"/>
      <c r="W417" s="1"/>
      <c r="X417" s="1"/>
      <c r="Y417" s="1"/>
      <c r="Z417" s="1"/>
    </row>
    <row r="418" spans="1:26" ht="16.5" customHeight="1" x14ac:dyDescent="0.25">
      <c r="A418" s="66" t="s">
        <v>214</v>
      </c>
      <c r="B418" s="66">
        <v>10</v>
      </c>
      <c r="C418" s="66" t="s">
        <v>145</v>
      </c>
      <c r="D418" s="72" t="s">
        <v>138</v>
      </c>
      <c r="E418" s="87"/>
      <c r="F418" s="178"/>
      <c r="G418" s="1"/>
      <c r="H418" s="44"/>
      <c r="I418" s="1"/>
      <c r="J418" s="1"/>
      <c r="K418" s="1"/>
      <c r="L418" s="1"/>
      <c r="M418" s="1"/>
      <c r="N418" s="1"/>
      <c r="O418" s="1"/>
      <c r="P418" s="1"/>
      <c r="Q418" s="1"/>
      <c r="R418" s="1"/>
      <c r="S418" s="1"/>
      <c r="T418" s="1"/>
      <c r="U418" s="1"/>
      <c r="V418" s="1"/>
      <c r="W418" s="1"/>
      <c r="X418" s="1"/>
      <c r="Y418" s="1"/>
      <c r="Z418" s="1"/>
    </row>
    <row r="419" spans="1:26" ht="16.5" customHeight="1" x14ac:dyDescent="0.25">
      <c r="A419" s="66" t="s">
        <v>215</v>
      </c>
      <c r="B419" s="66">
        <v>3</v>
      </c>
      <c r="C419" s="66" t="s">
        <v>145</v>
      </c>
      <c r="D419" s="72" t="s">
        <v>138</v>
      </c>
      <c r="E419" s="87"/>
      <c r="F419" s="178"/>
      <c r="G419" s="1"/>
      <c r="H419" s="44"/>
      <c r="I419" s="1"/>
      <c r="J419" s="1"/>
      <c r="K419" s="1"/>
      <c r="L419" s="1"/>
      <c r="M419" s="1"/>
      <c r="N419" s="1"/>
      <c r="O419" s="1"/>
      <c r="P419" s="1"/>
      <c r="Q419" s="1"/>
      <c r="R419" s="1"/>
      <c r="S419" s="1"/>
      <c r="T419" s="1"/>
      <c r="U419" s="1"/>
      <c r="V419" s="1"/>
      <c r="W419" s="1"/>
      <c r="X419" s="1"/>
      <c r="Y419" s="1"/>
      <c r="Z419" s="1"/>
    </row>
    <row r="420" spans="1:26" ht="16.5" customHeight="1" x14ac:dyDescent="0.25">
      <c r="A420" s="66" t="s">
        <v>216</v>
      </c>
      <c r="B420" s="66">
        <v>0.5</v>
      </c>
      <c r="C420" s="66" t="s">
        <v>145</v>
      </c>
      <c r="D420" s="72" t="s">
        <v>138</v>
      </c>
      <c r="E420" s="87"/>
      <c r="F420" s="178"/>
      <c r="G420" s="1"/>
      <c r="H420" s="44"/>
      <c r="I420" s="1"/>
      <c r="J420" s="1"/>
      <c r="K420" s="1"/>
      <c r="L420" s="1"/>
      <c r="M420" s="1"/>
      <c r="N420" s="1"/>
      <c r="O420" s="1"/>
      <c r="P420" s="1"/>
      <c r="Q420" s="1"/>
      <c r="R420" s="1"/>
      <c r="S420" s="1"/>
      <c r="T420" s="1"/>
      <c r="U420" s="1"/>
      <c r="V420" s="1"/>
      <c r="W420" s="1"/>
      <c r="X420" s="1"/>
      <c r="Y420" s="1"/>
      <c r="Z420" s="1"/>
    </row>
    <row r="421" spans="1:26" ht="16.5" customHeight="1" x14ac:dyDescent="0.25">
      <c r="A421" s="66" t="s">
        <v>217</v>
      </c>
      <c r="B421" s="66">
        <v>1</v>
      </c>
      <c r="C421" s="66" t="s">
        <v>145</v>
      </c>
      <c r="D421" s="72" t="s">
        <v>138</v>
      </c>
      <c r="E421" s="87"/>
      <c r="F421" s="178"/>
      <c r="G421" s="1"/>
      <c r="H421" s="44"/>
      <c r="I421" s="1"/>
      <c r="J421" s="1"/>
      <c r="K421" s="1"/>
      <c r="L421" s="1"/>
      <c r="M421" s="1"/>
      <c r="N421" s="1"/>
      <c r="O421" s="1"/>
      <c r="P421" s="1"/>
      <c r="Q421" s="1"/>
      <c r="R421" s="1"/>
      <c r="S421" s="1"/>
      <c r="T421" s="1"/>
      <c r="U421" s="1"/>
      <c r="V421" s="1"/>
      <c r="W421" s="1"/>
      <c r="X421" s="1"/>
      <c r="Y421" s="1"/>
      <c r="Z421" s="1"/>
    </row>
    <row r="422" spans="1:26" ht="16.5" customHeight="1" x14ac:dyDescent="0.25">
      <c r="A422" s="66" t="s">
        <v>218</v>
      </c>
      <c r="B422" s="66">
        <v>0.5</v>
      </c>
      <c r="C422" s="66" t="s">
        <v>145</v>
      </c>
      <c r="D422" s="72" t="s">
        <v>138</v>
      </c>
      <c r="E422" s="87"/>
      <c r="F422" s="178"/>
      <c r="G422" s="1"/>
      <c r="H422" s="44"/>
      <c r="I422" s="1"/>
      <c r="J422" s="1"/>
      <c r="K422" s="1"/>
      <c r="L422" s="1"/>
      <c r="M422" s="1"/>
      <c r="N422" s="1"/>
      <c r="O422" s="1"/>
      <c r="P422" s="1"/>
      <c r="Q422" s="1"/>
      <c r="R422" s="1"/>
      <c r="S422" s="1"/>
      <c r="T422" s="1"/>
      <c r="U422" s="1"/>
      <c r="V422" s="1"/>
      <c r="W422" s="1"/>
      <c r="X422" s="1"/>
      <c r="Y422" s="1"/>
      <c r="Z422" s="1"/>
    </row>
    <row r="423" spans="1:26" ht="16.5" customHeight="1" x14ac:dyDescent="0.25">
      <c r="A423" s="66" t="s">
        <v>219</v>
      </c>
      <c r="B423" s="66">
        <v>1</v>
      </c>
      <c r="C423" s="66" t="s">
        <v>145</v>
      </c>
      <c r="D423" s="72" t="s">
        <v>138</v>
      </c>
      <c r="E423" s="87"/>
      <c r="F423" s="178"/>
      <c r="G423" s="1"/>
      <c r="H423" s="44"/>
      <c r="I423" s="1"/>
      <c r="J423" s="1"/>
      <c r="K423" s="1"/>
      <c r="L423" s="1"/>
      <c r="M423" s="1"/>
      <c r="N423" s="1"/>
      <c r="O423" s="1"/>
      <c r="P423" s="1"/>
      <c r="Q423" s="1"/>
      <c r="R423" s="1"/>
      <c r="S423" s="1"/>
      <c r="T423" s="1"/>
      <c r="U423" s="1"/>
      <c r="V423" s="1"/>
      <c r="W423" s="1"/>
      <c r="X423" s="1"/>
      <c r="Y423" s="1"/>
      <c r="Z423" s="1"/>
    </row>
    <row r="424" spans="1:26" ht="16.5" customHeight="1" x14ac:dyDescent="0.25">
      <c r="A424" s="66" t="s">
        <v>220</v>
      </c>
      <c r="B424" s="66">
        <v>0.5</v>
      </c>
      <c r="C424" s="66" t="s">
        <v>145</v>
      </c>
      <c r="D424" s="72" t="s">
        <v>138</v>
      </c>
      <c r="E424" s="87"/>
      <c r="F424" s="179"/>
      <c r="G424" s="1"/>
      <c r="H424" s="44"/>
      <c r="I424" s="1"/>
      <c r="J424" s="1"/>
      <c r="K424" s="1"/>
      <c r="L424" s="1"/>
      <c r="M424" s="1"/>
      <c r="N424" s="1"/>
      <c r="O424" s="1"/>
      <c r="P424" s="1"/>
      <c r="Q424" s="1"/>
      <c r="R424" s="1"/>
      <c r="S424" s="1"/>
      <c r="T424" s="1"/>
      <c r="U424" s="1"/>
      <c r="V424" s="1"/>
      <c r="W424" s="1"/>
      <c r="X424" s="1"/>
      <c r="Y424" s="1"/>
      <c r="Z424" s="1"/>
    </row>
    <row r="425" spans="1:26" ht="33" customHeight="1" x14ac:dyDescent="0.25">
      <c r="A425" s="71" t="s">
        <v>221</v>
      </c>
      <c r="B425" s="71">
        <v>7</v>
      </c>
      <c r="C425" s="65" t="s">
        <v>145</v>
      </c>
      <c r="D425" s="71" t="s">
        <v>138</v>
      </c>
      <c r="E425" s="86"/>
      <c r="F425" s="176" t="s">
        <v>222</v>
      </c>
      <c r="G425" s="45"/>
      <c r="H425" s="45"/>
      <c r="I425" s="45"/>
      <c r="J425" s="45"/>
      <c r="K425" s="45"/>
      <c r="L425" s="1"/>
      <c r="M425" s="1"/>
      <c r="N425" s="1"/>
      <c r="O425" s="1"/>
      <c r="P425" s="1"/>
      <c r="Q425" s="1"/>
      <c r="R425" s="1"/>
      <c r="S425" s="1"/>
      <c r="T425" s="1"/>
      <c r="U425" s="1"/>
      <c r="V425" s="1"/>
      <c r="W425" s="1"/>
      <c r="X425" s="1"/>
      <c r="Y425" s="1"/>
      <c r="Z425" s="1"/>
    </row>
    <row r="426" spans="1:26" ht="12.75" customHeight="1" x14ac:dyDescent="0.25">
      <c r="A426" s="71" t="s">
        <v>223</v>
      </c>
      <c r="B426" s="71">
        <v>10</v>
      </c>
      <c r="C426" s="65" t="s">
        <v>145</v>
      </c>
      <c r="D426" s="71" t="s">
        <v>138</v>
      </c>
      <c r="E426" s="86"/>
      <c r="F426" s="174"/>
      <c r="G426" s="1"/>
      <c r="H426" s="44"/>
      <c r="I426" s="1"/>
      <c r="J426" s="1"/>
      <c r="K426" s="1"/>
      <c r="L426" s="1"/>
      <c r="M426" s="1"/>
      <c r="N426" s="1"/>
      <c r="O426" s="1"/>
      <c r="P426" s="1"/>
      <c r="Q426" s="1"/>
      <c r="R426" s="1"/>
      <c r="S426" s="1"/>
      <c r="T426" s="1"/>
      <c r="U426" s="1"/>
      <c r="V426" s="1"/>
      <c r="W426" s="1"/>
      <c r="X426" s="1"/>
      <c r="Y426" s="1"/>
      <c r="Z426" s="1"/>
    </row>
    <row r="427" spans="1:26" ht="12.75" customHeight="1" x14ac:dyDescent="0.25">
      <c r="A427" s="71" t="s">
        <v>224</v>
      </c>
      <c r="B427" s="71">
        <v>20</v>
      </c>
      <c r="C427" s="65" t="s">
        <v>145</v>
      </c>
      <c r="D427" s="71" t="s">
        <v>138</v>
      </c>
      <c r="E427" s="86"/>
      <c r="F427" s="174"/>
      <c r="G427" s="1"/>
      <c r="H427" s="44"/>
      <c r="I427" s="1"/>
      <c r="J427" s="1"/>
      <c r="K427" s="1"/>
      <c r="L427" s="1"/>
      <c r="M427" s="1"/>
      <c r="N427" s="1"/>
      <c r="O427" s="1"/>
      <c r="P427" s="1"/>
      <c r="Q427" s="1"/>
      <c r="R427" s="1"/>
      <c r="S427" s="1"/>
      <c r="T427" s="1"/>
      <c r="U427" s="1"/>
      <c r="V427" s="1"/>
      <c r="W427" s="1"/>
      <c r="X427" s="1"/>
      <c r="Y427" s="1"/>
      <c r="Z427" s="1"/>
    </row>
    <row r="428" spans="1:26" ht="12.75" customHeight="1" x14ac:dyDescent="0.25">
      <c r="A428" s="71" t="s">
        <v>225</v>
      </c>
      <c r="B428" s="71">
        <v>7</v>
      </c>
      <c r="C428" s="65" t="s">
        <v>145</v>
      </c>
      <c r="D428" s="71" t="s">
        <v>138</v>
      </c>
      <c r="E428" s="86"/>
      <c r="F428" s="174"/>
      <c r="G428" s="1"/>
      <c r="H428" s="44"/>
      <c r="I428" s="1"/>
      <c r="J428" s="1"/>
      <c r="K428" s="1"/>
      <c r="L428" s="1"/>
      <c r="M428" s="1"/>
      <c r="N428" s="1"/>
      <c r="O428" s="1"/>
      <c r="P428" s="1"/>
      <c r="Q428" s="1"/>
      <c r="R428" s="1"/>
      <c r="S428" s="1"/>
      <c r="T428" s="1"/>
      <c r="U428" s="1"/>
      <c r="V428" s="1"/>
      <c r="W428" s="1"/>
      <c r="X428" s="1"/>
      <c r="Y428" s="1"/>
      <c r="Z428" s="1"/>
    </row>
    <row r="429" spans="1:26" ht="12.75" customHeight="1" x14ac:dyDescent="0.25">
      <c r="A429" s="71" t="s">
        <v>226</v>
      </c>
      <c r="B429" s="71">
        <v>3</v>
      </c>
      <c r="C429" s="65" t="s">
        <v>140</v>
      </c>
      <c r="D429" s="71" t="s">
        <v>138</v>
      </c>
      <c r="E429" s="86"/>
      <c r="F429" s="174"/>
      <c r="G429" s="47"/>
      <c r="H429" s="48"/>
      <c r="I429" s="47"/>
      <c r="J429" s="47"/>
      <c r="K429" s="47"/>
      <c r="L429" s="1"/>
      <c r="M429" s="1"/>
      <c r="N429" s="1"/>
      <c r="O429" s="1"/>
      <c r="P429" s="1"/>
      <c r="Q429" s="1"/>
      <c r="R429" s="1"/>
      <c r="S429" s="1"/>
      <c r="T429" s="1"/>
      <c r="U429" s="1"/>
      <c r="V429" s="1"/>
      <c r="W429" s="1"/>
      <c r="X429" s="1"/>
      <c r="Y429" s="1"/>
      <c r="Z429" s="1"/>
    </row>
    <row r="430" spans="1:26" ht="12.75" customHeight="1" x14ac:dyDescent="0.25">
      <c r="A430" s="71" t="s">
        <v>227</v>
      </c>
      <c r="B430" s="71">
        <v>7</v>
      </c>
      <c r="C430" s="65" t="s">
        <v>145</v>
      </c>
      <c r="D430" s="71" t="s">
        <v>138</v>
      </c>
      <c r="E430" s="86"/>
      <c r="F430" s="174"/>
      <c r="G430" s="1"/>
      <c r="H430" s="44"/>
      <c r="I430" s="1"/>
      <c r="J430" s="1"/>
      <c r="K430" s="1"/>
      <c r="L430" s="1"/>
      <c r="M430" s="1"/>
      <c r="N430" s="1"/>
      <c r="O430" s="1"/>
      <c r="P430" s="1"/>
      <c r="Q430" s="1"/>
      <c r="R430" s="1"/>
      <c r="S430" s="1"/>
      <c r="T430" s="1"/>
      <c r="U430" s="1"/>
      <c r="V430" s="1"/>
      <c r="W430" s="1"/>
      <c r="X430" s="1"/>
      <c r="Y430" s="1"/>
      <c r="Z430" s="1"/>
    </row>
    <row r="431" spans="1:26" ht="12.75" customHeight="1" x14ac:dyDescent="0.25">
      <c r="A431" s="71" t="s">
        <v>228</v>
      </c>
      <c r="B431" s="71">
        <v>1</v>
      </c>
      <c r="C431" s="65" t="s">
        <v>140</v>
      </c>
      <c r="D431" s="71" t="s">
        <v>138</v>
      </c>
      <c r="E431" s="86"/>
      <c r="F431" s="174"/>
      <c r="G431" s="1"/>
      <c r="H431" s="44"/>
      <c r="I431" s="1"/>
      <c r="J431" s="1"/>
      <c r="K431" s="1"/>
      <c r="L431" s="1"/>
      <c r="M431" s="1"/>
      <c r="N431" s="1"/>
      <c r="O431" s="1"/>
      <c r="P431" s="1"/>
      <c r="Q431" s="1"/>
      <c r="R431" s="1"/>
      <c r="S431" s="1"/>
      <c r="T431" s="1"/>
      <c r="U431" s="1"/>
      <c r="V431" s="1"/>
      <c r="W431" s="1"/>
      <c r="X431" s="1"/>
      <c r="Y431" s="1"/>
      <c r="Z431" s="1"/>
    </row>
    <row r="432" spans="1:26" ht="12.75" customHeight="1" x14ac:dyDescent="0.25">
      <c r="A432" s="71" t="s">
        <v>229</v>
      </c>
      <c r="B432" s="71">
        <v>0.5</v>
      </c>
      <c r="C432" s="65" t="s">
        <v>140</v>
      </c>
      <c r="D432" s="71" t="s">
        <v>138</v>
      </c>
      <c r="E432" s="86"/>
      <c r="F432" s="174"/>
      <c r="G432" s="1"/>
      <c r="H432" s="44"/>
      <c r="I432" s="1"/>
      <c r="J432" s="1"/>
      <c r="K432" s="1"/>
      <c r="L432" s="1"/>
      <c r="M432" s="1"/>
      <c r="N432" s="1"/>
      <c r="O432" s="1"/>
      <c r="P432" s="1"/>
      <c r="Q432" s="1"/>
      <c r="R432" s="1"/>
      <c r="S432" s="1"/>
      <c r="T432" s="1"/>
      <c r="U432" s="1"/>
      <c r="V432" s="1"/>
      <c r="W432" s="1"/>
      <c r="X432" s="1"/>
      <c r="Y432" s="1"/>
      <c r="Z432" s="1"/>
    </row>
    <row r="433" spans="1:26" ht="12.75" customHeight="1" x14ac:dyDescent="0.25">
      <c r="A433" s="71" t="s">
        <v>230</v>
      </c>
      <c r="B433" s="71">
        <v>0.5</v>
      </c>
      <c r="C433" s="65" t="s">
        <v>140</v>
      </c>
      <c r="D433" s="71" t="s">
        <v>138</v>
      </c>
      <c r="E433" s="86"/>
      <c r="F433" s="174"/>
      <c r="G433" s="1"/>
      <c r="H433" s="44"/>
      <c r="I433" s="1"/>
      <c r="J433" s="1"/>
      <c r="K433" s="1"/>
      <c r="L433" s="1"/>
      <c r="M433" s="1"/>
      <c r="N433" s="1"/>
      <c r="O433" s="1"/>
      <c r="P433" s="1"/>
      <c r="Q433" s="1"/>
      <c r="R433" s="1"/>
      <c r="S433" s="1"/>
      <c r="T433" s="1"/>
      <c r="U433" s="1"/>
      <c r="V433" s="1"/>
      <c r="W433" s="1"/>
      <c r="X433" s="1"/>
      <c r="Y433" s="1"/>
      <c r="Z433" s="1"/>
    </row>
    <row r="434" spans="1:26" ht="12.75" customHeight="1" x14ac:dyDescent="0.25">
      <c r="A434" s="71" t="s">
        <v>231</v>
      </c>
      <c r="B434" s="71">
        <v>0.5</v>
      </c>
      <c r="C434" s="65" t="s">
        <v>140</v>
      </c>
      <c r="D434" s="71" t="s">
        <v>138</v>
      </c>
      <c r="E434" s="86"/>
      <c r="F434" s="174"/>
      <c r="G434" s="1"/>
      <c r="H434" s="44"/>
      <c r="I434" s="1"/>
      <c r="J434" s="1"/>
      <c r="K434" s="1"/>
      <c r="L434" s="1"/>
      <c r="M434" s="1"/>
      <c r="N434" s="1"/>
      <c r="O434" s="1"/>
      <c r="P434" s="1"/>
      <c r="Q434" s="1"/>
      <c r="R434" s="1"/>
      <c r="S434" s="1"/>
      <c r="T434" s="1"/>
      <c r="U434" s="1"/>
      <c r="V434" s="1"/>
      <c r="W434" s="1"/>
      <c r="X434" s="1"/>
      <c r="Y434" s="1"/>
      <c r="Z434" s="1"/>
    </row>
    <row r="435" spans="1:26" ht="12.75" customHeight="1" x14ac:dyDescent="0.25">
      <c r="A435" s="71" t="s">
        <v>232</v>
      </c>
      <c r="B435" s="71">
        <v>7</v>
      </c>
      <c r="C435" s="65" t="s">
        <v>145</v>
      </c>
      <c r="D435" s="71" t="s">
        <v>138</v>
      </c>
      <c r="E435" s="86"/>
      <c r="F435" s="174"/>
      <c r="G435" s="1"/>
      <c r="H435" s="44"/>
      <c r="I435" s="1"/>
      <c r="J435" s="1"/>
      <c r="K435" s="1"/>
      <c r="L435" s="1"/>
      <c r="M435" s="1"/>
      <c r="N435" s="1"/>
      <c r="O435" s="1"/>
      <c r="P435" s="1"/>
      <c r="Q435" s="1"/>
      <c r="R435" s="1"/>
      <c r="S435" s="1"/>
      <c r="T435" s="1"/>
      <c r="U435" s="1"/>
      <c r="V435" s="1"/>
      <c r="W435" s="1"/>
      <c r="X435" s="1"/>
      <c r="Y435" s="1"/>
      <c r="Z435" s="1"/>
    </row>
    <row r="436" spans="1:26" ht="12.75" customHeight="1" x14ac:dyDescent="0.25">
      <c r="A436" s="71" t="s">
        <v>233</v>
      </c>
      <c r="B436" s="71">
        <v>10</v>
      </c>
      <c r="C436" s="65" t="s">
        <v>145</v>
      </c>
      <c r="D436" s="71" t="s">
        <v>138</v>
      </c>
      <c r="E436" s="86"/>
      <c r="F436" s="174"/>
      <c r="G436" s="1"/>
      <c r="H436" s="44"/>
      <c r="I436" s="1"/>
      <c r="J436" s="1"/>
      <c r="K436" s="1"/>
      <c r="L436" s="1"/>
      <c r="M436" s="1"/>
      <c r="N436" s="1"/>
      <c r="O436" s="1"/>
      <c r="P436" s="1"/>
      <c r="Q436" s="1"/>
      <c r="R436" s="1"/>
      <c r="S436" s="1"/>
      <c r="T436" s="1"/>
      <c r="U436" s="1"/>
      <c r="V436" s="1"/>
      <c r="W436" s="1"/>
      <c r="X436" s="1"/>
      <c r="Y436" s="1"/>
      <c r="Z436" s="1"/>
    </row>
    <row r="437" spans="1:26" ht="12.75" customHeight="1" x14ac:dyDescent="0.25">
      <c r="A437" s="71" t="s">
        <v>234</v>
      </c>
      <c r="B437" s="71">
        <v>10</v>
      </c>
      <c r="C437" s="65" t="s">
        <v>145</v>
      </c>
      <c r="D437" s="71" t="s">
        <v>138</v>
      </c>
      <c r="E437" s="86"/>
      <c r="F437" s="174"/>
      <c r="G437" s="1"/>
      <c r="H437" s="44"/>
      <c r="I437" s="1"/>
      <c r="J437" s="1"/>
      <c r="K437" s="1"/>
      <c r="L437" s="1"/>
      <c r="M437" s="1"/>
      <c r="N437" s="1"/>
      <c r="O437" s="1"/>
      <c r="P437" s="1"/>
      <c r="Q437" s="1"/>
      <c r="R437" s="1"/>
      <c r="S437" s="1"/>
      <c r="T437" s="1"/>
      <c r="U437" s="1"/>
      <c r="V437" s="1"/>
      <c r="W437" s="1"/>
      <c r="X437" s="1"/>
      <c r="Y437" s="1"/>
      <c r="Z437" s="1"/>
    </row>
    <row r="438" spans="1:26" ht="12.75" customHeight="1" x14ac:dyDescent="0.25">
      <c r="A438" s="71" t="s">
        <v>235</v>
      </c>
      <c r="B438" s="71">
        <v>7</v>
      </c>
      <c r="C438" s="65" t="s">
        <v>145</v>
      </c>
      <c r="D438" s="71" t="s">
        <v>138</v>
      </c>
      <c r="E438" s="86"/>
      <c r="F438" s="174"/>
      <c r="G438" s="1"/>
      <c r="H438" s="44"/>
      <c r="I438" s="1"/>
      <c r="J438" s="1"/>
      <c r="K438" s="1"/>
      <c r="L438" s="1"/>
      <c r="M438" s="1"/>
      <c r="N438" s="1"/>
      <c r="O438" s="1"/>
      <c r="P438" s="1"/>
      <c r="Q438" s="1"/>
      <c r="R438" s="1"/>
      <c r="S438" s="1"/>
      <c r="T438" s="1"/>
      <c r="U438" s="1"/>
      <c r="V438" s="1"/>
      <c r="W438" s="1"/>
      <c r="X438" s="1"/>
      <c r="Y438" s="1"/>
      <c r="Z438" s="1"/>
    </row>
    <row r="439" spans="1:26" ht="12.75" customHeight="1" x14ac:dyDescent="0.25">
      <c r="A439" s="71" t="s">
        <v>236</v>
      </c>
      <c r="B439" s="71">
        <v>20</v>
      </c>
      <c r="C439" s="65" t="s">
        <v>145</v>
      </c>
      <c r="D439" s="71" t="s">
        <v>138</v>
      </c>
      <c r="E439" s="86"/>
      <c r="F439" s="174"/>
      <c r="G439" s="1"/>
      <c r="H439" s="44"/>
      <c r="I439" s="1"/>
      <c r="J439" s="1"/>
      <c r="K439" s="1"/>
      <c r="L439" s="1"/>
      <c r="M439" s="1"/>
      <c r="N439" s="1"/>
      <c r="O439" s="1"/>
      <c r="P439" s="1"/>
      <c r="Q439" s="1"/>
      <c r="R439" s="1"/>
      <c r="S439" s="1"/>
      <c r="T439" s="1"/>
      <c r="U439" s="1"/>
      <c r="V439" s="1"/>
      <c r="W439" s="1"/>
      <c r="X439" s="1"/>
      <c r="Y439" s="1"/>
      <c r="Z439" s="1"/>
    </row>
    <row r="440" spans="1:26" ht="12.75" customHeight="1" x14ac:dyDescent="0.25">
      <c r="A440" s="71" t="s">
        <v>237</v>
      </c>
      <c r="B440" s="71">
        <v>100</v>
      </c>
      <c r="C440" s="65" t="s">
        <v>145</v>
      </c>
      <c r="D440" s="71" t="s">
        <v>138</v>
      </c>
      <c r="E440" s="86"/>
      <c r="F440" s="174"/>
      <c r="G440" s="1"/>
      <c r="H440" s="44"/>
      <c r="I440" s="1"/>
      <c r="J440" s="1"/>
      <c r="K440" s="1"/>
      <c r="L440" s="1"/>
      <c r="M440" s="1"/>
      <c r="N440" s="1"/>
      <c r="O440" s="1"/>
      <c r="P440" s="1"/>
      <c r="Q440" s="1"/>
      <c r="R440" s="1"/>
      <c r="S440" s="1"/>
      <c r="T440" s="1"/>
      <c r="U440" s="1"/>
      <c r="V440" s="1"/>
      <c r="W440" s="1"/>
      <c r="X440" s="1"/>
      <c r="Y440" s="1"/>
      <c r="Z440" s="1"/>
    </row>
    <row r="441" spans="1:26" ht="12.75" customHeight="1" x14ac:dyDescent="0.25">
      <c r="A441" s="71" t="s">
        <v>238</v>
      </c>
      <c r="B441" s="71">
        <v>7</v>
      </c>
      <c r="C441" s="65" t="s">
        <v>145</v>
      </c>
      <c r="D441" s="71" t="s">
        <v>138</v>
      </c>
      <c r="E441" s="86"/>
      <c r="F441" s="174"/>
      <c r="G441" s="1"/>
      <c r="H441" s="44"/>
      <c r="I441" s="1"/>
      <c r="J441" s="1"/>
      <c r="K441" s="1"/>
      <c r="L441" s="1"/>
      <c r="M441" s="1"/>
      <c r="N441" s="1"/>
      <c r="O441" s="1"/>
      <c r="P441" s="1"/>
      <c r="Q441" s="1"/>
      <c r="R441" s="1"/>
      <c r="S441" s="1"/>
      <c r="T441" s="1"/>
      <c r="U441" s="1"/>
      <c r="V441" s="1"/>
      <c r="W441" s="1"/>
      <c r="X441" s="1"/>
      <c r="Y441" s="1"/>
      <c r="Z441" s="1"/>
    </row>
    <row r="442" spans="1:26" ht="12.75" customHeight="1" x14ac:dyDescent="0.25">
      <c r="A442" s="71" t="s">
        <v>239</v>
      </c>
      <c r="B442" s="71">
        <v>3</v>
      </c>
      <c r="C442" s="65" t="s">
        <v>140</v>
      </c>
      <c r="D442" s="71" t="s">
        <v>138</v>
      </c>
      <c r="E442" s="86"/>
      <c r="F442" s="174"/>
      <c r="G442" s="1"/>
      <c r="H442" s="44"/>
      <c r="I442" s="1"/>
      <c r="J442" s="1"/>
      <c r="K442" s="1"/>
      <c r="L442" s="1"/>
      <c r="M442" s="1"/>
      <c r="N442" s="1"/>
      <c r="O442" s="1"/>
      <c r="P442" s="1"/>
      <c r="Q442" s="1"/>
      <c r="R442" s="1"/>
      <c r="S442" s="1"/>
      <c r="T442" s="1"/>
      <c r="U442" s="1"/>
      <c r="V442" s="1"/>
      <c r="W442" s="1"/>
      <c r="X442" s="1"/>
      <c r="Y442" s="1"/>
      <c r="Z442" s="1"/>
    </row>
    <row r="443" spans="1:26" ht="12.75" customHeight="1" x14ac:dyDescent="0.25">
      <c r="A443" s="71" t="s">
        <v>240</v>
      </c>
      <c r="B443" s="71">
        <v>0.5</v>
      </c>
      <c r="C443" s="65" t="s">
        <v>140</v>
      </c>
      <c r="D443" s="71" t="s">
        <v>138</v>
      </c>
      <c r="E443" s="86"/>
      <c r="F443" s="174"/>
      <c r="G443" s="1"/>
      <c r="H443" s="44"/>
      <c r="I443" s="1"/>
      <c r="J443" s="1"/>
      <c r="K443" s="1"/>
      <c r="L443" s="1"/>
      <c r="M443" s="1"/>
      <c r="N443" s="1"/>
      <c r="O443" s="1"/>
      <c r="P443" s="1"/>
      <c r="Q443" s="1"/>
      <c r="R443" s="1"/>
      <c r="S443" s="1"/>
      <c r="T443" s="1"/>
      <c r="U443" s="1"/>
      <c r="V443" s="1"/>
      <c r="W443" s="1"/>
      <c r="X443" s="1"/>
      <c r="Y443" s="1"/>
      <c r="Z443" s="1"/>
    </row>
    <row r="444" spans="1:26" ht="12.75" customHeight="1" x14ac:dyDescent="0.25">
      <c r="A444" s="71" t="s">
        <v>241</v>
      </c>
      <c r="B444" s="71">
        <v>0</v>
      </c>
      <c r="C444" s="65" t="s">
        <v>140</v>
      </c>
      <c r="D444" s="71" t="s">
        <v>138</v>
      </c>
      <c r="E444" s="86"/>
      <c r="F444" s="174"/>
      <c r="G444" s="1"/>
      <c r="H444" s="44"/>
      <c r="I444" s="1"/>
      <c r="J444" s="1"/>
      <c r="K444" s="1"/>
      <c r="L444" s="1"/>
      <c r="M444" s="1"/>
      <c r="N444" s="1"/>
      <c r="O444" s="1"/>
      <c r="P444" s="1"/>
      <c r="Q444" s="1"/>
      <c r="R444" s="1"/>
      <c r="S444" s="1"/>
      <c r="T444" s="1"/>
      <c r="U444" s="1"/>
      <c r="V444" s="1"/>
      <c r="W444" s="1"/>
      <c r="X444" s="1"/>
      <c r="Y444" s="1"/>
      <c r="Z444" s="1"/>
    </row>
    <row r="445" spans="1:26" ht="12.75" customHeight="1" x14ac:dyDescent="0.25">
      <c r="A445" s="72" t="s">
        <v>242</v>
      </c>
      <c r="B445" s="72">
        <v>7</v>
      </c>
      <c r="C445" s="66" t="s">
        <v>145</v>
      </c>
      <c r="D445" s="72" t="s">
        <v>164</v>
      </c>
      <c r="E445" s="87"/>
      <c r="F445" s="175" t="s">
        <v>243</v>
      </c>
      <c r="G445" s="45"/>
      <c r="H445" s="45"/>
      <c r="I445" s="45"/>
      <c r="J445" s="45"/>
      <c r="K445" s="45"/>
      <c r="L445" s="1"/>
      <c r="M445" s="1"/>
      <c r="N445" s="1"/>
      <c r="O445" s="1"/>
      <c r="P445" s="1"/>
      <c r="Q445" s="1"/>
      <c r="R445" s="1"/>
      <c r="S445" s="1"/>
      <c r="T445" s="1"/>
      <c r="U445" s="1"/>
      <c r="V445" s="1"/>
      <c r="W445" s="1"/>
      <c r="X445" s="1"/>
      <c r="Y445" s="1"/>
      <c r="Z445" s="1"/>
    </row>
    <row r="446" spans="1:26" ht="12.75" customHeight="1" x14ac:dyDescent="0.25">
      <c r="A446" s="72" t="s">
        <v>244</v>
      </c>
      <c r="B446" s="72">
        <v>3</v>
      </c>
      <c r="C446" s="66" t="s">
        <v>140</v>
      </c>
      <c r="D446" s="72" t="s">
        <v>164</v>
      </c>
      <c r="E446" s="87"/>
      <c r="F446" s="175"/>
      <c r="G446" s="1"/>
      <c r="H446" s="44"/>
      <c r="I446" s="1"/>
      <c r="J446" s="1"/>
      <c r="K446" s="1"/>
      <c r="L446" s="1"/>
      <c r="M446" s="1"/>
      <c r="N446" s="1"/>
      <c r="O446" s="1"/>
      <c r="P446" s="1"/>
      <c r="Q446" s="1"/>
      <c r="R446" s="1"/>
      <c r="S446" s="1"/>
      <c r="T446" s="1"/>
      <c r="U446" s="1"/>
      <c r="V446" s="1"/>
      <c r="W446" s="1"/>
      <c r="X446" s="1"/>
      <c r="Y446" s="1"/>
      <c r="Z446" s="1"/>
    </row>
    <row r="447" spans="1:26" ht="12.75" customHeight="1" x14ac:dyDescent="0.25">
      <c r="A447" s="72" t="s">
        <v>245</v>
      </c>
      <c r="B447" s="72">
        <v>7</v>
      </c>
      <c r="C447" s="66" t="s">
        <v>145</v>
      </c>
      <c r="D447" s="72" t="s">
        <v>164</v>
      </c>
      <c r="E447" s="87"/>
      <c r="F447" s="175"/>
      <c r="G447" s="1"/>
      <c r="H447" s="44"/>
      <c r="I447" s="1"/>
      <c r="J447" s="1"/>
      <c r="K447" s="1"/>
      <c r="L447" s="1"/>
      <c r="M447" s="1"/>
      <c r="N447" s="1"/>
      <c r="O447" s="1"/>
      <c r="P447" s="1"/>
      <c r="Q447" s="1"/>
      <c r="R447" s="1"/>
      <c r="S447" s="1"/>
      <c r="T447" s="1"/>
      <c r="U447" s="1"/>
      <c r="V447" s="1"/>
      <c r="W447" s="1"/>
      <c r="X447" s="1"/>
      <c r="Y447" s="1"/>
      <c r="Z447" s="1"/>
    </row>
    <row r="448" spans="1:26" ht="12.75" customHeight="1" x14ac:dyDescent="0.25">
      <c r="A448" s="71" t="s">
        <v>246</v>
      </c>
      <c r="B448" s="71">
        <v>2</v>
      </c>
      <c r="C448" s="65" t="s">
        <v>140</v>
      </c>
      <c r="D448" s="71" t="s">
        <v>164</v>
      </c>
      <c r="E448" s="86"/>
      <c r="F448" s="174" t="s">
        <v>247</v>
      </c>
      <c r="G448" s="45"/>
      <c r="H448" s="45"/>
      <c r="I448" s="45"/>
      <c r="J448" s="45"/>
      <c r="K448" s="45"/>
      <c r="L448" s="1"/>
      <c r="M448" s="1"/>
      <c r="N448" s="1"/>
      <c r="O448" s="1"/>
      <c r="P448" s="1"/>
      <c r="Q448" s="1"/>
      <c r="R448" s="1"/>
      <c r="S448" s="1"/>
      <c r="T448" s="1"/>
      <c r="U448" s="1"/>
      <c r="V448" s="1"/>
      <c r="W448" s="1"/>
      <c r="X448" s="1"/>
      <c r="Y448" s="1"/>
      <c r="Z448" s="1"/>
    </row>
    <row r="449" spans="1:26" ht="12.75" customHeight="1" x14ac:dyDescent="0.25">
      <c r="A449" s="71" t="s">
        <v>248</v>
      </c>
      <c r="B449" s="71">
        <v>2</v>
      </c>
      <c r="C449" s="65" t="s">
        <v>140</v>
      </c>
      <c r="D449" s="71" t="s">
        <v>164</v>
      </c>
      <c r="E449" s="86"/>
      <c r="F449" s="174"/>
      <c r="G449" s="1"/>
      <c r="H449" s="44"/>
      <c r="I449" s="1"/>
      <c r="J449" s="1"/>
      <c r="K449" s="1"/>
      <c r="L449" s="1"/>
      <c r="M449" s="1"/>
      <c r="N449" s="1"/>
      <c r="O449" s="1"/>
      <c r="P449" s="1"/>
      <c r="Q449" s="1"/>
      <c r="R449" s="1"/>
      <c r="S449" s="1"/>
      <c r="T449" s="1"/>
      <c r="U449" s="1"/>
      <c r="V449" s="1"/>
      <c r="W449" s="1"/>
      <c r="X449" s="1"/>
      <c r="Y449" s="1"/>
      <c r="Z449" s="1"/>
    </row>
    <row r="450" spans="1:26" ht="12.75" customHeight="1" x14ac:dyDescent="0.25">
      <c r="A450" s="71" t="s">
        <v>249</v>
      </c>
      <c r="B450" s="71">
        <v>0.5</v>
      </c>
      <c r="C450" s="65" t="s">
        <v>140</v>
      </c>
      <c r="D450" s="71" t="s">
        <v>164</v>
      </c>
      <c r="E450" s="86"/>
      <c r="F450" s="174"/>
      <c r="G450" s="1"/>
      <c r="H450" s="44"/>
      <c r="I450" s="1"/>
      <c r="J450" s="1"/>
      <c r="K450" s="1"/>
      <c r="L450" s="1"/>
      <c r="M450" s="1"/>
      <c r="N450" s="1"/>
      <c r="O450" s="1"/>
      <c r="P450" s="1"/>
      <c r="Q450" s="1"/>
      <c r="R450" s="1"/>
      <c r="S450" s="1"/>
      <c r="T450" s="1"/>
      <c r="U450" s="1"/>
      <c r="V450" s="1"/>
      <c r="W450" s="1"/>
      <c r="X450" s="1"/>
      <c r="Y450" s="1"/>
      <c r="Z450" s="1"/>
    </row>
    <row r="451" spans="1:26" ht="12.75" customHeight="1" x14ac:dyDescent="0.25">
      <c r="A451" s="71" t="s">
        <v>250</v>
      </c>
      <c r="B451" s="71">
        <v>7</v>
      </c>
      <c r="C451" s="65" t="s">
        <v>145</v>
      </c>
      <c r="D451" s="71" t="s">
        <v>164</v>
      </c>
      <c r="E451" s="86"/>
      <c r="F451" s="174"/>
      <c r="G451" s="1"/>
      <c r="H451" s="44"/>
      <c r="I451" s="1"/>
      <c r="J451" s="1"/>
      <c r="K451" s="1"/>
      <c r="L451" s="1"/>
      <c r="M451" s="1"/>
      <c r="N451" s="1"/>
      <c r="O451" s="1"/>
      <c r="P451" s="1"/>
      <c r="Q451" s="1"/>
      <c r="R451" s="1"/>
      <c r="S451" s="1"/>
      <c r="T451" s="1"/>
      <c r="U451" s="1"/>
      <c r="V451" s="1"/>
      <c r="W451" s="1"/>
      <c r="X451" s="1"/>
      <c r="Y451" s="1"/>
      <c r="Z451" s="1"/>
    </row>
    <row r="452" spans="1:26" ht="12.75" customHeight="1" x14ac:dyDescent="0.25">
      <c r="A452" s="71" t="s">
        <v>251</v>
      </c>
      <c r="B452" s="71">
        <v>3</v>
      </c>
      <c r="C452" s="65" t="s">
        <v>140</v>
      </c>
      <c r="D452" s="71" t="s">
        <v>164</v>
      </c>
      <c r="E452" s="86"/>
      <c r="F452" s="174"/>
      <c r="G452" s="1"/>
      <c r="H452" s="44"/>
      <c r="I452" s="1"/>
      <c r="J452" s="1"/>
      <c r="K452" s="1"/>
      <c r="L452" s="1"/>
      <c r="M452" s="1"/>
      <c r="N452" s="1"/>
      <c r="O452" s="1"/>
      <c r="P452" s="1"/>
      <c r="Q452" s="1"/>
      <c r="R452" s="1"/>
      <c r="S452" s="1"/>
      <c r="T452" s="1"/>
      <c r="U452" s="1"/>
      <c r="V452" s="1"/>
      <c r="W452" s="1"/>
      <c r="X452" s="1"/>
      <c r="Y452" s="1"/>
      <c r="Z452" s="1"/>
    </row>
    <row r="453" spans="1:26" ht="12.75" customHeight="1" x14ac:dyDescent="0.25">
      <c r="A453" s="71" t="s">
        <v>252</v>
      </c>
      <c r="B453" s="71">
        <v>7</v>
      </c>
      <c r="C453" s="65" t="s">
        <v>145</v>
      </c>
      <c r="D453" s="71" t="s">
        <v>164</v>
      </c>
      <c r="E453" s="86"/>
      <c r="F453" s="174"/>
      <c r="G453" s="1"/>
      <c r="H453" s="44"/>
      <c r="I453" s="1"/>
      <c r="J453" s="1"/>
      <c r="K453" s="1"/>
      <c r="L453" s="1"/>
      <c r="M453" s="1"/>
      <c r="N453" s="1"/>
      <c r="O453" s="1"/>
      <c r="P453" s="1"/>
      <c r="Q453" s="1"/>
      <c r="R453" s="1"/>
      <c r="S453" s="1"/>
      <c r="T453" s="1"/>
      <c r="U453" s="1"/>
      <c r="V453" s="1"/>
      <c r="W453" s="1"/>
      <c r="X453" s="1"/>
      <c r="Y453" s="1"/>
      <c r="Z453" s="1"/>
    </row>
    <row r="454" spans="1:26" ht="12.75" customHeight="1" x14ac:dyDescent="0.25">
      <c r="A454" s="71" t="s">
        <v>253</v>
      </c>
      <c r="B454" s="71">
        <v>3</v>
      </c>
      <c r="C454" s="65" t="s">
        <v>140</v>
      </c>
      <c r="D454" s="71" t="s">
        <v>164</v>
      </c>
      <c r="E454" s="86"/>
      <c r="F454" s="174"/>
      <c r="G454" s="1"/>
      <c r="H454" s="44"/>
      <c r="I454" s="1"/>
      <c r="J454" s="1"/>
      <c r="K454" s="1"/>
      <c r="L454" s="1"/>
      <c r="M454" s="1"/>
      <c r="N454" s="1"/>
      <c r="O454" s="1"/>
      <c r="P454" s="1"/>
      <c r="Q454" s="1"/>
      <c r="R454" s="1"/>
      <c r="S454" s="1"/>
      <c r="T454" s="1"/>
      <c r="U454" s="1"/>
      <c r="V454" s="1"/>
      <c r="W454" s="1"/>
      <c r="X454" s="1"/>
      <c r="Y454" s="1"/>
      <c r="Z454" s="1"/>
    </row>
    <row r="455" spans="1:26" ht="12.75" customHeight="1" x14ac:dyDescent="0.25">
      <c r="A455" s="71" t="s">
        <v>254</v>
      </c>
      <c r="B455" s="71">
        <v>3</v>
      </c>
      <c r="C455" s="65" t="s">
        <v>140</v>
      </c>
      <c r="D455" s="71" t="s">
        <v>164</v>
      </c>
      <c r="E455" s="86"/>
      <c r="F455" s="174"/>
      <c r="G455" s="1"/>
      <c r="H455" s="44"/>
      <c r="I455" s="1"/>
      <c r="J455" s="1"/>
      <c r="K455" s="1"/>
      <c r="L455" s="1"/>
      <c r="M455" s="1"/>
      <c r="N455" s="1"/>
      <c r="O455" s="1"/>
      <c r="P455" s="1"/>
      <c r="Q455" s="1"/>
      <c r="R455" s="1"/>
      <c r="S455" s="1"/>
      <c r="T455" s="1"/>
      <c r="U455" s="1"/>
      <c r="V455" s="1"/>
      <c r="W455" s="1"/>
      <c r="X455" s="1"/>
      <c r="Y455" s="1"/>
      <c r="Z455" s="1"/>
    </row>
    <row r="456" spans="1:26" ht="15.75" customHeight="1" x14ac:dyDescent="0.25">
      <c r="A456" s="71" t="s">
        <v>255</v>
      </c>
      <c r="B456" s="71">
        <v>0.5</v>
      </c>
      <c r="C456" s="65" t="s">
        <v>140</v>
      </c>
      <c r="D456" s="71" t="s">
        <v>164</v>
      </c>
      <c r="E456" s="86"/>
      <c r="F456" s="174"/>
      <c r="G456" s="1"/>
      <c r="H456" s="44"/>
      <c r="I456" s="1"/>
      <c r="J456" s="1"/>
      <c r="K456" s="1"/>
      <c r="L456" s="1"/>
      <c r="M456" s="1"/>
      <c r="N456" s="1"/>
      <c r="O456" s="1"/>
      <c r="P456" s="1"/>
      <c r="Q456" s="1"/>
      <c r="R456" s="1"/>
      <c r="S456" s="1"/>
      <c r="T456" s="1"/>
      <c r="U456" s="1"/>
      <c r="V456" s="1"/>
      <c r="W456" s="1"/>
      <c r="X456" s="1"/>
      <c r="Y456" s="1"/>
      <c r="Z456" s="1"/>
    </row>
    <row r="457" spans="1:26" ht="15.75" customHeight="1" x14ac:dyDescent="0.25">
      <c r="A457" s="71" t="s">
        <v>256</v>
      </c>
      <c r="B457" s="71">
        <v>0.5</v>
      </c>
      <c r="C457" s="65" t="s">
        <v>140</v>
      </c>
      <c r="D457" s="71" t="s">
        <v>164</v>
      </c>
      <c r="E457" s="86"/>
      <c r="F457" s="174"/>
      <c r="G457" s="1"/>
      <c r="H457" s="44"/>
      <c r="I457" s="1"/>
      <c r="J457" s="1"/>
      <c r="K457" s="1"/>
      <c r="L457" s="1"/>
      <c r="M457" s="1"/>
      <c r="N457" s="1"/>
      <c r="O457" s="1"/>
      <c r="P457" s="1"/>
      <c r="Q457" s="1"/>
      <c r="R457" s="1"/>
      <c r="S457" s="1"/>
      <c r="T457" s="1"/>
      <c r="U457" s="1"/>
      <c r="V457" s="1"/>
      <c r="W457" s="1"/>
      <c r="X457" s="1"/>
      <c r="Y457" s="1"/>
      <c r="Z457" s="1"/>
    </row>
    <row r="458" spans="1:26" ht="15.75" customHeight="1" x14ac:dyDescent="0.25">
      <c r="A458" s="72" t="s">
        <v>257</v>
      </c>
      <c r="B458" s="72">
        <v>5</v>
      </c>
      <c r="C458" s="72" t="s">
        <v>145</v>
      </c>
      <c r="D458" s="72" t="s">
        <v>138</v>
      </c>
      <c r="E458" s="87"/>
      <c r="F458" s="175" t="s">
        <v>258</v>
      </c>
      <c r="G458" s="45"/>
      <c r="H458" s="45"/>
      <c r="I458" s="45"/>
      <c r="J458" s="45"/>
      <c r="K458" s="45"/>
      <c r="L458" s="1"/>
      <c r="M458" s="1"/>
      <c r="N458" s="1"/>
      <c r="O458" s="1"/>
      <c r="P458" s="1"/>
      <c r="Q458" s="1"/>
      <c r="R458" s="1"/>
      <c r="S458" s="1"/>
      <c r="T458" s="1"/>
      <c r="U458" s="1"/>
      <c r="V458" s="1"/>
      <c r="W458" s="1"/>
      <c r="X458" s="1"/>
      <c r="Y458" s="1"/>
      <c r="Z458" s="1"/>
    </row>
    <row r="459" spans="1:26" ht="16.5" customHeight="1" x14ac:dyDescent="0.25">
      <c r="A459" s="72" t="s">
        <v>259</v>
      </c>
      <c r="B459" s="72">
        <v>0.5</v>
      </c>
      <c r="C459" s="72" t="s">
        <v>145</v>
      </c>
      <c r="D459" s="72" t="s">
        <v>138</v>
      </c>
      <c r="E459" s="87"/>
      <c r="F459" s="175"/>
      <c r="G459" s="1"/>
      <c r="H459" s="44"/>
      <c r="I459" s="1"/>
      <c r="J459" s="1"/>
      <c r="K459" s="1"/>
      <c r="L459" s="1"/>
      <c r="M459" s="1"/>
      <c r="N459" s="1"/>
      <c r="O459" s="1"/>
      <c r="P459" s="1"/>
      <c r="Q459" s="1"/>
      <c r="R459" s="1"/>
      <c r="S459" s="1"/>
      <c r="T459" s="1"/>
      <c r="U459" s="1"/>
      <c r="V459" s="1"/>
      <c r="W459" s="1"/>
      <c r="X459" s="1"/>
      <c r="Y459" s="1"/>
      <c r="Z459" s="1"/>
    </row>
    <row r="460" spans="1:26" ht="12.75" customHeight="1" x14ac:dyDescent="0.25">
      <c r="A460" s="72" t="s">
        <v>260</v>
      </c>
      <c r="B460" s="72">
        <v>5</v>
      </c>
      <c r="C460" s="72" t="s">
        <v>145</v>
      </c>
      <c r="D460" s="72" t="s">
        <v>138</v>
      </c>
      <c r="E460" s="87"/>
      <c r="F460" s="175"/>
      <c r="G460" s="1"/>
      <c r="H460" s="44"/>
      <c r="I460" s="1"/>
      <c r="J460" s="1"/>
      <c r="K460" s="1"/>
      <c r="L460" s="1"/>
      <c r="M460" s="1"/>
      <c r="N460" s="1"/>
      <c r="O460" s="1"/>
      <c r="P460" s="1"/>
      <c r="Q460" s="1"/>
      <c r="R460" s="1"/>
      <c r="S460" s="1"/>
      <c r="T460" s="1"/>
      <c r="U460" s="1"/>
      <c r="V460" s="1"/>
      <c r="W460" s="1"/>
      <c r="X460" s="1"/>
      <c r="Y460" s="1"/>
      <c r="Z460" s="1"/>
    </row>
    <row r="461" spans="1:26" ht="13.5" customHeight="1" x14ac:dyDescent="0.25">
      <c r="A461" s="72" t="s">
        <v>261</v>
      </c>
      <c r="B461" s="72">
        <v>2</v>
      </c>
      <c r="C461" s="72" t="s">
        <v>145</v>
      </c>
      <c r="D461" s="72" t="s">
        <v>138</v>
      </c>
      <c r="E461" s="87"/>
      <c r="F461" s="175"/>
      <c r="G461" s="1"/>
      <c r="H461" s="44"/>
      <c r="I461" s="1"/>
      <c r="J461" s="1"/>
      <c r="K461" s="1"/>
      <c r="L461" s="1"/>
      <c r="M461" s="1"/>
      <c r="N461" s="1"/>
      <c r="O461" s="1"/>
      <c r="P461" s="1"/>
      <c r="Q461" s="1"/>
      <c r="R461" s="1"/>
      <c r="S461" s="1"/>
      <c r="T461" s="1"/>
      <c r="U461" s="1"/>
      <c r="V461" s="1"/>
      <c r="W461" s="1"/>
      <c r="X461" s="1"/>
      <c r="Y461" s="1"/>
      <c r="Z461" s="1"/>
    </row>
    <row r="462" spans="1:26" ht="14.25" customHeight="1" x14ac:dyDescent="0.25">
      <c r="A462" s="71" t="s">
        <v>262</v>
      </c>
      <c r="B462" s="71">
        <v>1</v>
      </c>
      <c r="C462" s="65" t="s">
        <v>140</v>
      </c>
      <c r="D462" s="71" t="s">
        <v>138</v>
      </c>
      <c r="E462" s="86"/>
      <c r="F462" s="174" t="s">
        <v>263</v>
      </c>
      <c r="G462" s="45"/>
      <c r="H462" s="45"/>
      <c r="I462" s="45"/>
      <c r="J462" s="45"/>
      <c r="K462" s="45"/>
      <c r="L462" s="1"/>
      <c r="M462" s="1"/>
      <c r="N462" s="1"/>
      <c r="O462" s="1"/>
      <c r="P462" s="1"/>
      <c r="Q462" s="1"/>
      <c r="R462" s="1"/>
      <c r="S462" s="1"/>
      <c r="T462" s="1"/>
      <c r="U462" s="1"/>
      <c r="V462" s="1"/>
      <c r="W462" s="1"/>
      <c r="X462" s="1"/>
      <c r="Y462" s="1"/>
      <c r="Z462" s="1"/>
    </row>
    <row r="463" spans="1:26" ht="17.25" customHeight="1" x14ac:dyDescent="0.25">
      <c r="A463" s="71" t="s">
        <v>264</v>
      </c>
      <c r="B463" s="71">
        <v>7</v>
      </c>
      <c r="C463" s="65" t="s">
        <v>145</v>
      </c>
      <c r="D463" s="71" t="s">
        <v>138</v>
      </c>
      <c r="E463" s="86"/>
      <c r="F463" s="174"/>
      <c r="G463" s="1"/>
      <c r="H463" s="44"/>
      <c r="I463" s="1"/>
      <c r="J463" s="1"/>
      <c r="K463" s="1"/>
      <c r="L463" s="1"/>
      <c r="M463" s="1"/>
      <c r="N463" s="1"/>
      <c r="O463" s="1"/>
      <c r="P463" s="1"/>
      <c r="Q463" s="1"/>
      <c r="R463" s="1"/>
      <c r="S463" s="1"/>
      <c r="T463" s="1"/>
      <c r="U463" s="1"/>
      <c r="V463" s="1"/>
      <c r="W463" s="1"/>
      <c r="X463" s="1"/>
      <c r="Y463" s="1"/>
      <c r="Z463" s="1"/>
    </row>
    <row r="464" spans="1:26" ht="17.25" customHeight="1" x14ac:dyDescent="0.25">
      <c r="A464" s="71" t="s">
        <v>265</v>
      </c>
      <c r="B464" s="71">
        <v>7</v>
      </c>
      <c r="C464" s="65" t="s">
        <v>145</v>
      </c>
      <c r="D464" s="71" t="s">
        <v>138</v>
      </c>
      <c r="E464" s="86"/>
      <c r="F464" s="174"/>
      <c r="G464" s="1"/>
      <c r="H464" s="44"/>
      <c r="I464" s="1"/>
      <c r="J464" s="1"/>
      <c r="K464" s="1"/>
      <c r="L464" s="1"/>
      <c r="M464" s="1"/>
      <c r="N464" s="1"/>
      <c r="O464" s="1"/>
      <c r="P464" s="1"/>
      <c r="Q464" s="1"/>
      <c r="R464" s="1"/>
      <c r="S464" s="1"/>
      <c r="T464" s="1"/>
      <c r="U464" s="1"/>
      <c r="V464" s="1"/>
      <c r="W464" s="1"/>
      <c r="X464" s="1"/>
      <c r="Y464" s="1"/>
      <c r="Z464" s="1"/>
    </row>
    <row r="465" spans="1:26" ht="15.75" customHeight="1" x14ac:dyDescent="0.25">
      <c r="A465" s="71" t="s">
        <v>266</v>
      </c>
      <c r="B465" s="71">
        <v>7</v>
      </c>
      <c r="C465" s="65" t="s">
        <v>145</v>
      </c>
      <c r="D465" s="71" t="s">
        <v>138</v>
      </c>
      <c r="E465" s="86"/>
      <c r="F465" s="174"/>
      <c r="G465" s="1"/>
      <c r="H465" s="44"/>
      <c r="I465" s="1"/>
      <c r="J465" s="1"/>
      <c r="K465" s="1"/>
      <c r="L465" s="1"/>
      <c r="M465" s="1"/>
      <c r="N465" s="1"/>
      <c r="O465" s="1"/>
      <c r="P465" s="1"/>
      <c r="Q465" s="1"/>
      <c r="R465" s="1"/>
      <c r="S465" s="1"/>
      <c r="T465" s="1"/>
      <c r="U465" s="1"/>
      <c r="V465" s="1"/>
      <c r="W465" s="1"/>
      <c r="X465" s="1"/>
      <c r="Y465" s="1"/>
      <c r="Z465" s="1"/>
    </row>
    <row r="466" spans="1:26" ht="16.5" customHeight="1" x14ac:dyDescent="0.25">
      <c r="A466" s="72" t="s">
        <v>267</v>
      </c>
      <c r="B466" s="72">
        <v>20</v>
      </c>
      <c r="C466" s="66" t="s">
        <v>145</v>
      </c>
      <c r="D466" s="72" t="s">
        <v>138</v>
      </c>
      <c r="E466" s="87"/>
      <c r="F466" s="136" t="s">
        <v>268</v>
      </c>
      <c r="G466" s="45"/>
      <c r="H466" s="45"/>
      <c r="I466" s="45"/>
      <c r="J466" s="45"/>
      <c r="K466" s="45"/>
      <c r="L466" s="1"/>
      <c r="M466" s="1"/>
      <c r="N466" s="1"/>
      <c r="O466" s="1"/>
      <c r="P466" s="1"/>
      <c r="Q466" s="1"/>
      <c r="R466" s="1"/>
      <c r="S466" s="1"/>
      <c r="T466" s="1"/>
      <c r="U466" s="1"/>
      <c r="V466" s="1"/>
      <c r="W466" s="1"/>
      <c r="X466" s="1"/>
      <c r="Y466" s="1"/>
      <c r="Z466" s="1"/>
    </row>
    <row r="467" spans="1:26" ht="12.75" customHeight="1" x14ac:dyDescent="0.25">
      <c r="A467" s="72" t="s">
        <v>269</v>
      </c>
      <c r="B467" s="72">
        <v>100</v>
      </c>
      <c r="C467" s="66" t="s">
        <v>145</v>
      </c>
      <c r="D467" s="72" t="s">
        <v>138</v>
      </c>
      <c r="E467" s="87"/>
      <c r="F467" s="136"/>
      <c r="G467" s="1"/>
      <c r="H467" s="44"/>
      <c r="I467" s="1"/>
      <c r="J467" s="1"/>
      <c r="K467" s="1"/>
      <c r="L467" s="1"/>
      <c r="M467" s="1"/>
      <c r="N467" s="1"/>
      <c r="O467" s="1"/>
      <c r="P467" s="1"/>
      <c r="Q467" s="1"/>
      <c r="R467" s="1"/>
      <c r="S467" s="1"/>
      <c r="T467" s="1"/>
      <c r="U467" s="1"/>
      <c r="V467" s="1"/>
      <c r="W467" s="1"/>
      <c r="X467" s="1"/>
      <c r="Y467" s="1"/>
      <c r="Z467" s="1"/>
    </row>
    <row r="468" spans="1:26" ht="12.75" customHeight="1" x14ac:dyDescent="0.25">
      <c r="A468" s="72" t="s">
        <v>270</v>
      </c>
      <c r="B468" s="72">
        <v>20</v>
      </c>
      <c r="C468" s="66" t="s">
        <v>145</v>
      </c>
      <c r="D468" s="72" t="s">
        <v>138</v>
      </c>
      <c r="E468" s="87"/>
      <c r="F468" s="136"/>
      <c r="G468" s="1"/>
      <c r="H468" s="44"/>
      <c r="I468" s="1"/>
      <c r="J468" s="1"/>
      <c r="K468" s="1"/>
      <c r="L468" s="1"/>
      <c r="M468" s="1"/>
      <c r="N468" s="1"/>
      <c r="O468" s="1"/>
      <c r="P468" s="1"/>
      <c r="Q468" s="1"/>
      <c r="R468" s="1"/>
      <c r="S468" s="1"/>
      <c r="T468" s="1"/>
      <c r="U468" s="1"/>
      <c r="V468" s="1"/>
      <c r="W468" s="1"/>
      <c r="X468" s="1"/>
      <c r="Y468" s="1"/>
      <c r="Z468" s="1"/>
    </row>
    <row r="469" spans="1:26" ht="15.75" customHeight="1" x14ac:dyDescent="0.25">
      <c r="A469" s="72" t="s">
        <v>271</v>
      </c>
      <c r="B469" s="72">
        <v>20</v>
      </c>
      <c r="C469" s="66" t="s">
        <v>145</v>
      </c>
      <c r="D469" s="72" t="s">
        <v>138</v>
      </c>
      <c r="E469" s="87"/>
      <c r="F469" s="136"/>
      <c r="G469" s="1"/>
      <c r="H469" s="44"/>
      <c r="I469" s="1"/>
      <c r="J469" s="1"/>
      <c r="K469" s="1"/>
      <c r="L469" s="1"/>
      <c r="M469" s="1"/>
      <c r="N469" s="1"/>
      <c r="O469" s="1"/>
      <c r="P469" s="1"/>
      <c r="Q469" s="1"/>
      <c r="R469" s="1"/>
      <c r="S469" s="1"/>
      <c r="T469" s="1"/>
      <c r="U469" s="1"/>
      <c r="V469" s="1"/>
      <c r="W469" s="1"/>
      <c r="X469" s="1"/>
      <c r="Y469" s="1"/>
      <c r="Z469" s="1"/>
    </row>
    <row r="470" spans="1:26" ht="12.75" customHeight="1" x14ac:dyDescent="0.25">
      <c r="A470" s="72" t="s">
        <v>272</v>
      </c>
      <c r="B470" s="72">
        <v>10</v>
      </c>
      <c r="C470" s="66" t="s">
        <v>145</v>
      </c>
      <c r="D470" s="72" t="s">
        <v>138</v>
      </c>
      <c r="E470" s="87"/>
      <c r="F470" s="136"/>
      <c r="G470" s="1"/>
      <c r="H470" s="44"/>
      <c r="I470" s="1"/>
      <c r="J470" s="1"/>
      <c r="K470" s="1"/>
      <c r="L470" s="1"/>
      <c r="M470" s="1"/>
      <c r="N470" s="1"/>
      <c r="O470" s="1"/>
      <c r="P470" s="1"/>
      <c r="Q470" s="1"/>
      <c r="R470" s="1"/>
      <c r="S470" s="1"/>
      <c r="T470" s="1"/>
      <c r="U470" s="1"/>
      <c r="V470" s="1"/>
      <c r="W470" s="1"/>
      <c r="X470" s="1"/>
      <c r="Y470" s="1"/>
      <c r="Z470" s="1"/>
    </row>
    <row r="471" spans="1:26" ht="12.75" customHeight="1" x14ac:dyDescent="0.25">
      <c r="A471" s="72" t="s">
        <v>273</v>
      </c>
      <c r="B471" s="72">
        <v>20</v>
      </c>
      <c r="C471" s="66" t="s">
        <v>145</v>
      </c>
      <c r="D471" s="72" t="s">
        <v>138</v>
      </c>
      <c r="E471" s="87"/>
      <c r="F471" s="136"/>
      <c r="G471" s="1"/>
      <c r="H471" s="44"/>
      <c r="I471" s="1"/>
      <c r="J471" s="1"/>
      <c r="K471" s="1"/>
      <c r="L471" s="1"/>
      <c r="M471" s="1"/>
      <c r="N471" s="1"/>
      <c r="O471" s="1"/>
      <c r="P471" s="1"/>
      <c r="Q471" s="1"/>
      <c r="R471" s="1"/>
      <c r="S471" s="1"/>
      <c r="T471" s="1"/>
      <c r="U471" s="1"/>
      <c r="V471" s="1"/>
      <c r="W471" s="1"/>
      <c r="X471" s="1"/>
      <c r="Y471" s="1"/>
      <c r="Z471" s="1"/>
    </row>
    <row r="472" spans="1:26" ht="12.75" customHeight="1" x14ac:dyDescent="0.25">
      <c r="A472" s="72" t="s">
        <v>274</v>
      </c>
      <c r="B472" s="72">
        <v>0</v>
      </c>
      <c r="C472" s="66" t="s">
        <v>140</v>
      </c>
      <c r="D472" s="72" t="s">
        <v>138</v>
      </c>
      <c r="E472" s="87"/>
      <c r="F472" s="136"/>
      <c r="G472" s="1"/>
      <c r="H472" s="44"/>
      <c r="I472" s="1"/>
      <c r="J472" s="1"/>
      <c r="K472" s="1"/>
      <c r="L472" s="1"/>
      <c r="M472" s="1"/>
      <c r="N472" s="1"/>
      <c r="O472" s="1"/>
      <c r="P472" s="1"/>
      <c r="Q472" s="1"/>
      <c r="R472" s="1"/>
      <c r="S472" s="1"/>
      <c r="T472" s="1"/>
      <c r="U472" s="1"/>
      <c r="V472" s="1"/>
      <c r="W472" s="1"/>
      <c r="X472" s="1"/>
      <c r="Y472" s="1"/>
      <c r="Z472" s="1"/>
    </row>
    <row r="473" spans="1:26" ht="12.75" customHeight="1" x14ac:dyDescent="0.25">
      <c r="A473" s="71" t="s">
        <v>275</v>
      </c>
      <c r="B473" s="71">
        <v>0.5</v>
      </c>
      <c r="C473" s="65" t="s">
        <v>140</v>
      </c>
      <c r="D473" s="71" t="s">
        <v>138</v>
      </c>
      <c r="E473" s="86"/>
      <c r="F473" s="165" t="s">
        <v>276</v>
      </c>
      <c r="G473" s="45"/>
      <c r="H473" s="45"/>
      <c r="I473" s="45"/>
      <c r="J473" s="45"/>
      <c r="K473" s="45"/>
      <c r="L473" s="1"/>
      <c r="M473" s="1"/>
      <c r="N473" s="1"/>
      <c r="O473" s="1"/>
      <c r="P473" s="1"/>
      <c r="Q473" s="1"/>
      <c r="R473" s="1"/>
      <c r="S473" s="1"/>
      <c r="T473" s="1"/>
      <c r="U473" s="1"/>
      <c r="V473" s="1"/>
      <c r="W473" s="1"/>
      <c r="X473" s="1"/>
      <c r="Y473" s="1"/>
      <c r="Z473" s="1"/>
    </row>
    <row r="474" spans="1:26" ht="17.25" customHeight="1" x14ac:dyDescent="0.25">
      <c r="A474" s="71" t="s">
        <v>277</v>
      </c>
      <c r="B474" s="71">
        <v>1</v>
      </c>
      <c r="C474" s="65" t="s">
        <v>140</v>
      </c>
      <c r="D474" s="71" t="s">
        <v>138</v>
      </c>
      <c r="E474" s="86"/>
      <c r="F474" s="165"/>
      <c r="G474" s="1"/>
      <c r="H474" s="44"/>
      <c r="I474" s="1"/>
      <c r="J474" s="1"/>
      <c r="K474" s="1"/>
      <c r="L474" s="1"/>
      <c r="M474" s="1"/>
      <c r="N474" s="1"/>
      <c r="O474" s="1"/>
      <c r="P474" s="1"/>
      <c r="Q474" s="1"/>
      <c r="R474" s="1"/>
      <c r="S474" s="1"/>
      <c r="T474" s="1"/>
      <c r="U474" s="1"/>
      <c r="V474" s="1"/>
      <c r="W474" s="1"/>
      <c r="X474" s="1"/>
      <c r="Y474" s="1"/>
      <c r="Z474" s="1"/>
    </row>
    <row r="475" spans="1:26" ht="15.75" customHeight="1" x14ac:dyDescent="0.25">
      <c r="A475" s="71" t="s">
        <v>278</v>
      </c>
      <c r="B475" s="71">
        <v>1</v>
      </c>
      <c r="C475" s="65" t="s">
        <v>140</v>
      </c>
      <c r="D475" s="71" t="s">
        <v>138</v>
      </c>
      <c r="E475" s="86"/>
      <c r="F475" s="165"/>
      <c r="G475" s="1"/>
      <c r="H475" s="44"/>
      <c r="I475" s="1"/>
      <c r="J475" s="1"/>
      <c r="K475" s="1"/>
      <c r="L475" s="1"/>
      <c r="M475" s="1"/>
      <c r="N475" s="1"/>
      <c r="O475" s="1"/>
      <c r="P475" s="1"/>
      <c r="Q475" s="1"/>
      <c r="R475" s="1"/>
      <c r="S475" s="1"/>
      <c r="T475" s="1"/>
      <c r="U475" s="1"/>
      <c r="V475" s="1"/>
      <c r="W475" s="1"/>
      <c r="X475" s="1"/>
      <c r="Y475" s="1"/>
      <c r="Z475" s="1"/>
    </row>
    <row r="476" spans="1:26" ht="13.5" customHeight="1" x14ac:dyDescent="0.25">
      <c r="A476" s="72" t="s">
        <v>279</v>
      </c>
      <c r="B476" s="72">
        <v>3</v>
      </c>
      <c r="C476" s="66" t="s">
        <v>140</v>
      </c>
      <c r="D476" s="72" t="s">
        <v>138</v>
      </c>
      <c r="E476" s="87"/>
      <c r="F476" s="169" t="s">
        <v>280</v>
      </c>
      <c r="G476" s="47"/>
      <c r="H476" s="48"/>
      <c r="I476" s="47"/>
      <c r="J476" s="47"/>
      <c r="K476" s="47"/>
      <c r="L476" s="1"/>
      <c r="M476" s="1"/>
      <c r="N476" s="1"/>
      <c r="O476" s="1"/>
      <c r="P476" s="1"/>
      <c r="Q476" s="1"/>
      <c r="R476" s="1"/>
      <c r="S476" s="1"/>
      <c r="T476" s="1"/>
      <c r="U476" s="1"/>
      <c r="V476" s="1"/>
      <c r="W476" s="1"/>
      <c r="X476" s="1"/>
      <c r="Y476" s="1"/>
      <c r="Z476" s="1"/>
    </row>
    <row r="477" spans="1:26" ht="15.75" customHeight="1" x14ac:dyDescent="0.25">
      <c r="A477" s="72" t="s">
        <v>281</v>
      </c>
      <c r="B477" s="72">
        <v>3</v>
      </c>
      <c r="C477" s="66" t="s">
        <v>140</v>
      </c>
      <c r="D477" s="72" t="s">
        <v>138</v>
      </c>
      <c r="E477" s="87"/>
      <c r="F477" s="169"/>
      <c r="G477" s="1"/>
      <c r="H477" s="44"/>
      <c r="I477" s="1"/>
      <c r="J477" s="1"/>
      <c r="K477" s="1"/>
      <c r="L477" s="1"/>
      <c r="M477" s="1"/>
      <c r="N477" s="1"/>
      <c r="O477" s="1"/>
      <c r="P477" s="1"/>
      <c r="Q477" s="1"/>
      <c r="R477" s="1"/>
      <c r="S477" s="1"/>
      <c r="T477" s="1"/>
      <c r="U477" s="1"/>
      <c r="V477" s="1"/>
      <c r="W477" s="1"/>
      <c r="X477" s="1"/>
      <c r="Y477" s="1"/>
      <c r="Z477" s="1"/>
    </row>
    <row r="478" spans="1:26" ht="12.75" customHeight="1" x14ac:dyDescent="0.25">
      <c r="A478" s="72" t="s">
        <v>282</v>
      </c>
      <c r="B478" s="72">
        <v>3</v>
      </c>
      <c r="C478" s="66" t="s">
        <v>140</v>
      </c>
      <c r="D478" s="72" t="s">
        <v>138</v>
      </c>
      <c r="E478" s="87"/>
      <c r="F478" s="169"/>
      <c r="G478" s="1"/>
      <c r="H478" s="44"/>
      <c r="I478" s="1"/>
      <c r="J478" s="1"/>
      <c r="K478" s="1"/>
      <c r="L478" s="1"/>
      <c r="M478" s="1"/>
      <c r="N478" s="1"/>
      <c r="O478" s="1"/>
      <c r="P478" s="1"/>
      <c r="Q478" s="1"/>
      <c r="R478" s="1"/>
      <c r="S478" s="1"/>
      <c r="T478" s="1"/>
      <c r="U478" s="1"/>
      <c r="V478" s="1"/>
      <c r="W478" s="1"/>
      <c r="X478" s="1"/>
      <c r="Y478" s="1"/>
      <c r="Z478" s="1"/>
    </row>
    <row r="479" spans="1:26" ht="12.75" customHeight="1" x14ac:dyDescent="0.25">
      <c r="A479" s="72" t="s">
        <v>283</v>
      </c>
      <c r="B479" s="72">
        <v>0.25</v>
      </c>
      <c r="C479" s="66" t="s">
        <v>140</v>
      </c>
      <c r="D479" s="72" t="s">
        <v>138</v>
      </c>
      <c r="E479" s="87"/>
      <c r="F479" s="169"/>
      <c r="G479" s="1"/>
      <c r="H479" s="44"/>
      <c r="I479" s="1"/>
      <c r="J479" s="1"/>
      <c r="K479" s="1"/>
      <c r="L479" s="1"/>
      <c r="M479" s="1"/>
      <c r="N479" s="1"/>
      <c r="O479" s="1"/>
      <c r="P479" s="1"/>
      <c r="Q479" s="1"/>
      <c r="R479" s="1"/>
      <c r="S479" s="1"/>
      <c r="T479" s="1"/>
      <c r="U479" s="1"/>
      <c r="V479" s="1"/>
      <c r="W479" s="1"/>
      <c r="X479" s="1"/>
      <c r="Y479" s="1"/>
      <c r="Z479" s="1"/>
    </row>
    <row r="480" spans="1:26" ht="12.75" customHeight="1" x14ac:dyDescent="0.25">
      <c r="A480" s="71" t="s">
        <v>121</v>
      </c>
      <c r="B480" s="71">
        <v>5</v>
      </c>
      <c r="C480" s="65" t="s">
        <v>145</v>
      </c>
      <c r="D480" s="71" t="s">
        <v>138</v>
      </c>
      <c r="E480" s="86"/>
      <c r="F480" s="165" t="s">
        <v>284</v>
      </c>
      <c r="G480" s="45"/>
      <c r="H480" s="45"/>
      <c r="I480" s="45"/>
      <c r="J480" s="45"/>
      <c r="K480" s="45"/>
      <c r="L480" s="1"/>
      <c r="M480" s="1"/>
      <c r="N480" s="1"/>
      <c r="O480" s="1"/>
      <c r="P480" s="1"/>
      <c r="Q480" s="1"/>
      <c r="R480" s="1"/>
      <c r="S480" s="1"/>
      <c r="T480" s="1"/>
      <c r="U480" s="1"/>
      <c r="V480" s="1"/>
      <c r="W480" s="1"/>
      <c r="X480" s="1"/>
      <c r="Y480" s="1"/>
      <c r="Z480" s="1"/>
    </row>
    <row r="481" spans="1:26" ht="12.75" customHeight="1" x14ac:dyDescent="0.25">
      <c r="A481" s="71" t="s">
        <v>285</v>
      </c>
      <c r="B481" s="71">
        <v>8</v>
      </c>
      <c r="C481" s="65" t="s">
        <v>145</v>
      </c>
      <c r="D481" s="71" t="s">
        <v>138</v>
      </c>
      <c r="E481" s="86"/>
      <c r="F481" s="165"/>
      <c r="G481" s="1"/>
      <c r="H481" s="44"/>
      <c r="I481" s="1"/>
      <c r="J481" s="1"/>
      <c r="K481" s="1"/>
      <c r="L481" s="1"/>
      <c r="M481" s="1"/>
      <c r="N481" s="1"/>
      <c r="O481" s="1"/>
      <c r="P481" s="1"/>
      <c r="Q481" s="1"/>
      <c r="R481" s="1"/>
      <c r="S481" s="1"/>
      <c r="T481" s="1"/>
      <c r="U481" s="1"/>
      <c r="V481" s="1"/>
      <c r="W481" s="1"/>
      <c r="X481" s="1"/>
      <c r="Y481" s="1"/>
      <c r="Z481" s="1"/>
    </row>
    <row r="482" spans="1:26" ht="12.75" customHeight="1" x14ac:dyDescent="0.25">
      <c r="A482" s="71" t="s">
        <v>286</v>
      </c>
      <c r="B482" s="71">
        <v>8</v>
      </c>
      <c r="C482" s="65" t="s">
        <v>145</v>
      </c>
      <c r="D482" s="71" t="s">
        <v>138</v>
      </c>
      <c r="E482" s="86"/>
      <c r="F482" s="165"/>
      <c r="G482" s="1"/>
      <c r="H482" s="44"/>
      <c r="I482" s="1"/>
      <c r="J482" s="1"/>
      <c r="K482" s="1"/>
      <c r="L482" s="1"/>
      <c r="M482" s="1"/>
      <c r="N482" s="1"/>
      <c r="O482" s="1"/>
      <c r="P482" s="1"/>
      <c r="Q482" s="1"/>
      <c r="R482" s="1"/>
      <c r="S482" s="1"/>
      <c r="T482" s="1"/>
      <c r="U482" s="1"/>
      <c r="V482" s="1"/>
      <c r="W482" s="1"/>
      <c r="X482" s="1"/>
      <c r="Y482" s="1"/>
      <c r="Z482" s="1"/>
    </row>
    <row r="483" spans="1:26" ht="12.75" customHeight="1" x14ac:dyDescent="0.25">
      <c r="A483" s="71" t="s">
        <v>287</v>
      </c>
      <c r="B483" s="71">
        <v>0</v>
      </c>
      <c r="C483" s="65" t="s">
        <v>140</v>
      </c>
      <c r="D483" s="71" t="s">
        <v>138</v>
      </c>
      <c r="E483" s="86"/>
      <c r="F483" s="165"/>
      <c r="G483" s="1"/>
      <c r="H483" s="44"/>
      <c r="I483" s="1"/>
      <c r="J483" s="1"/>
      <c r="K483" s="1"/>
      <c r="L483" s="1"/>
      <c r="M483" s="1"/>
      <c r="N483" s="1"/>
      <c r="O483" s="1"/>
      <c r="P483" s="1"/>
      <c r="Q483" s="1"/>
      <c r="R483" s="1"/>
      <c r="S483" s="1"/>
      <c r="T483" s="1"/>
      <c r="U483" s="1"/>
      <c r="V483" s="1"/>
      <c r="W483" s="1"/>
      <c r="X483" s="1"/>
      <c r="Y483" s="1"/>
      <c r="Z483" s="1"/>
    </row>
    <row r="484" spans="1:26" ht="12.75" customHeight="1" x14ac:dyDescent="0.25">
      <c r="A484" s="72" t="s">
        <v>288</v>
      </c>
      <c r="B484" s="72">
        <v>3</v>
      </c>
      <c r="C484" s="66" t="s">
        <v>140</v>
      </c>
      <c r="D484" s="72" t="s">
        <v>138</v>
      </c>
      <c r="E484" s="87"/>
      <c r="F484" s="169" t="s">
        <v>289</v>
      </c>
      <c r="G484" s="45"/>
      <c r="H484" s="45"/>
      <c r="I484" s="45"/>
      <c r="J484" s="45"/>
      <c r="K484" s="45"/>
      <c r="L484" s="1"/>
      <c r="M484" s="1"/>
      <c r="N484" s="1"/>
      <c r="O484" s="1"/>
      <c r="P484" s="1"/>
      <c r="Q484" s="1"/>
      <c r="R484" s="1"/>
      <c r="S484" s="1"/>
      <c r="T484" s="1"/>
      <c r="U484" s="1"/>
      <c r="V484" s="1"/>
      <c r="W484" s="1"/>
      <c r="X484" s="1"/>
      <c r="Y484" s="1"/>
      <c r="Z484" s="1"/>
    </row>
    <row r="485" spans="1:26" ht="12.75" customHeight="1" x14ac:dyDescent="0.25">
      <c r="A485" s="72" t="s">
        <v>290</v>
      </c>
      <c r="B485" s="72">
        <v>2</v>
      </c>
      <c r="C485" s="66" t="s">
        <v>140</v>
      </c>
      <c r="D485" s="72" t="s">
        <v>138</v>
      </c>
      <c r="E485" s="87"/>
      <c r="F485" s="169"/>
      <c r="G485" s="1"/>
      <c r="H485" s="44"/>
      <c r="I485" s="1"/>
      <c r="J485" s="1"/>
      <c r="K485" s="1"/>
      <c r="L485" s="1"/>
      <c r="M485" s="1"/>
      <c r="N485" s="1"/>
      <c r="O485" s="1"/>
      <c r="P485" s="1"/>
      <c r="Q485" s="1"/>
      <c r="R485" s="1"/>
      <c r="S485" s="1"/>
      <c r="T485" s="1"/>
      <c r="U485" s="1"/>
      <c r="V485" s="1"/>
      <c r="W485" s="1"/>
      <c r="X485" s="1"/>
      <c r="Y485" s="1"/>
      <c r="Z485" s="1"/>
    </row>
    <row r="486" spans="1:26" ht="12.75" customHeight="1" x14ac:dyDescent="0.25">
      <c r="A486" s="72" t="s">
        <v>291</v>
      </c>
      <c r="B486" s="72">
        <v>2</v>
      </c>
      <c r="C486" s="66" t="s">
        <v>140</v>
      </c>
      <c r="D486" s="72" t="s">
        <v>138</v>
      </c>
      <c r="E486" s="87"/>
      <c r="F486" s="169"/>
      <c r="G486" s="1"/>
      <c r="H486" s="44"/>
      <c r="I486" s="1"/>
      <c r="J486" s="1"/>
      <c r="K486" s="1"/>
      <c r="L486" s="1"/>
      <c r="M486" s="1"/>
      <c r="N486" s="1"/>
      <c r="O486" s="1"/>
      <c r="P486" s="1"/>
      <c r="Q486" s="1"/>
      <c r="R486" s="1"/>
      <c r="S486" s="1"/>
      <c r="T486" s="1"/>
      <c r="U486" s="1"/>
      <c r="V486" s="1"/>
      <c r="W486" s="1"/>
      <c r="X486" s="1"/>
      <c r="Y486" s="1"/>
      <c r="Z486" s="1"/>
    </row>
    <row r="487" spans="1:26" ht="12.75" customHeight="1" x14ac:dyDescent="0.25">
      <c r="A487" s="72" t="s">
        <v>292</v>
      </c>
      <c r="B487" s="72">
        <v>7</v>
      </c>
      <c r="C487" s="66" t="s">
        <v>145</v>
      </c>
      <c r="D487" s="72" t="s">
        <v>138</v>
      </c>
      <c r="E487" s="87"/>
      <c r="F487" s="169"/>
      <c r="G487" s="1"/>
      <c r="H487" s="44"/>
      <c r="I487" s="1"/>
      <c r="J487" s="1"/>
      <c r="K487" s="1"/>
      <c r="L487" s="1"/>
      <c r="M487" s="1"/>
      <c r="N487" s="1"/>
      <c r="O487" s="1"/>
      <c r="P487" s="1"/>
      <c r="Q487" s="1"/>
      <c r="R487" s="1"/>
      <c r="S487" s="1"/>
      <c r="T487" s="1"/>
      <c r="U487" s="1"/>
      <c r="V487" s="1"/>
      <c r="W487" s="1"/>
      <c r="X487" s="1"/>
      <c r="Y487" s="1"/>
      <c r="Z487" s="1"/>
    </row>
    <row r="488" spans="1:26" ht="12.75" customHeight="1" x14ac:dyDescent="0.25">
      <c r="A488" s="72" t="s">
        <v>293</v>
      </c>
      <c r="B488" s="72">
        <v>20</v>
      </c>
      <c r="C488" s="66" t="s">
        <v>145</v>
      </c>
      <c r="D488" s="72" t="s">
        <v>138</v>
      </c>
      <c r="E488" s="87"/>
      <c r="F488" s="169"/>
      <c r="G488" s="1"/>
      <c r="H488" s="44"/>
      <c r="I488" s="1"/>
      <c r="J488" s="1"/>
      <c r="K488" s="1"/>
      <c r="L488" s="1"/>
      <c r="M488" s="1"/>
      <c r="N488" s="1"/>
      <c r="O488" s="1"/>
      <c r="P488" s="1"/>
      <c r="Q488" s="1"/>
      <c r="R488" s="1"/>
      <c r="S488" s="1"/>
      <c r="T488" s="1"/>
      <c r="U488" s="1"/>
      <c r="V488" s="1"/>
      <c r="W488" s="1"/>
      <c r="X488" s="1"/>
      <c r="Y488" s="1"/>
      <c r="Z488" s="1"/>
    </row>
    <row r="489" spans="1:26" ht="12.75" customHeight="1" x14ac:dyDescent="0.25">
      <c r="A489" s="72" t="s">
        <v>294</v>
      </c>
      <c r="B489" s="72">
        <v>0.25</v>
      </c>
      <c r="C489" s="66" t="s">
        <v>140</v>
      </c>
      <c r="D489" s="72" t="s">
        <v>138</v>
      </c>
      <c r="E489" s="87"/>
      <c r="F489" s="169"/>
      <c r="G489" s="1"/>
      <c r="H489" s="44"/>
      <c r="I489" s="1"/>
      <c r="J489" s="1"/>
      <c r="K489" s="1"/>
      <c r="L489" s="1"/>
      <c r="M489" s="1"/>
      <c r="N489" s="1"/>
      <c r="O489" s="1"/>
      <c r="P489" s="1"/>
      <c r="Q489" s="1"/>
      <c r="R489" s="1"/>
      <c r="S489" s="1"/>
      <c r="T489" s="1"/>
      <c r="U489" s="1"/>
      <c r="V489" s="1"/>
      <c r="W489" s="1"/>
      <c r="X489" s="1"/>
      <c r="Y489" s="1"/>
      <c r="Z489" s="1"/>
    </row>
    <row r="490" spans="1:26" ht="12.75" customHeight="1" x14ac:dyDescent="0.25">
      <c r="A490" s="72" t="s">
        <v>295</v>
      </c>
      <c r="B490" s="72">
        <v>20</v>
      </c>
      <c r="C490" s="66" t="s">
        <v>145</v>
      </c>
      <c r="D490" s="72" t="s">
        <v>138</v>
      </c>
      <c r="E490" s="87"/>
      <c r="F490" s="169"/>
      <c r="G490" s="1"/>
      <c r="H490" s="44"/>
      <c r="I490" s="1"/>
      <c r="J490" s="1"/>
      <c r="K490" s="1"/>
      <c r="L490" s="1"/>
      <c r="M490" s="1"/>
      <c r="N490" s="1"/>
      <c r="O490" s="1"/>
      <c r="P490" s="1"/>
      <c r="Q490" s="1"/>
      <c r="R490" s="1"/>
      <c r="S490" s="1"/>
      <c r="T490" s="1"/>
      <c r="U490" s="1"/>
      <c r="V490" s="1"/>
      <c r="W490" s="1"/>
      <c r="X490" s="1"/>
      <c r="Y490" s="1"/>
      <c r="Z490" s="1"/>
    </row>
    <row r="491" spans="1:26" ht="12.75" customHeight="1" x14ac:dyDescent="0.25">
      <c r="A491" s="72" t="s">
        <v>296</v>
      </c>
      <c r="B491" s="72">
        <v>0.25</v>
      </c>
      <c r="C491" s="66" t="s">
        <v>140</v>
      </c>
      <c r="D491" s="72" t="s">
        <v>138</v>
      </c>
      <c r="E491" s="87"/>
      <c r="F491" s="169"/>
      <c r="G491" s="47"/>
      <c r="H491" s="48"/>
      <c r="I491" s="47"/>
      <c r="J491" s="47"/>
      <c r="K491" s="47"/>
      <c r="L491" s="1"/>
      <c r="M491" s="1"/>
      <c r="N491" s="1"/>
      <c r="O491" s="1"/>
      <c r="P491" s="1"/>
      <c r="Q491" s="1"/>
      <c r="R491" s="1"/>
      <c r="S491" s="1"/>
      <c r="T491" s="1"/>
      <c r="U491" s="1"/>
      <c r="V491" s="1"/>
      <c r="W491" s="1"/>
      <c r="X491" s="1"/>
      <c r="Y491" s="1"/>
      <c r="Z491" s="1"/>
    </row>
    <row r="492" spans="1:26" ht="12.75" customHeight="1" x14ac:dyDescent="0.25">
      <c r="A492" s="72" t="s">
        <v>297</v>
      </c>
      <c r="B492" s="72">
        <v>0.5</v>
      </c>
      <c r="C492" s="66" t="s">
        <v>140</v>
      </c>
      <c r="D492" s="72" t="s">
        <v>138</v>
      </c>
      <c r="E492" s="87"/>
      <c r="F492" s="169"/>
      <c r="G492" s="1"/>
      <c r="H492" s="44"/>
      <c r="I492" s="1"/>
      <c r="J492" s="1"/>
      <c r="K492" s="1"/>
      <c r="L492" s="1"/>
      <c r="M492" s="1"/>
      <c r="N492" s="1"/>
      <c r="O492" s="1"/>
      <c r="P492" s="1"/>
      <c r="Q492" s="1"/>
      <c r="R492" s="1"/>
      <c r="S492" s="1"/>
      <c r="T492" s="1"/>
      <c r="U492" s="1"/>
      <c r="V492" s="1"/>
      <c r="W492" s="1"/>
      <c r="X492" s="1"/>
      <c r="Y492" s="1"/>
      <c r="Z492" s="1"/>
    </row>
    <row r="493" spans="1:26" ht="12.75" customHeight="1" x14ac:dyDescent="0.25">
      <c r="A493" s="72" t="s">
        <v>298</v>
      </c>
      <c r="B493" s="72">
        <v>20</v>
      </c>
      <c r="C493" s="66" t="s">
        <v>145</v>
      </c>
      <c r="D493" s="72" t="s">
        <v>138</v>
      </c>
      <c r="E493" s="87"/>
      <c r="F493" s="181"/>
      <c r="G493" s="1"/>
      <c r="H493" s="44"/>
      <c r="I493" s="1"/>
      <c r="J493" s="1"/>
      <c r="K493" s="1"/>
      <c r="L493" s="1"/>
      <c r="M493" s="1"/>
      <c r="N493" s="1"/>
      <c r="O493" s="1"/>
      <c r="P493" s="1"/>
      <c r="Q493" s="1"/>
      <c r="R493" s="1"/>
      <c r="S493" s="1"/>
      <c r="T493" s="1"/>
      <c r="U493" s="1"/>
      <c r="V493" s="1"/>
      <c r="W493" s="1"/>
      <c r="X493" s="1"/>
      <c r="Y493" s="1"/>
      <c r="Z493" s="1"/>
    </row>
    <row r="494" spans="1:26" ht="24.75" customHeight="1" x14ac:dyDescent="0.25">
      <c r="A494" s="71" t="s">
        <v>299</v>
      </c>
      <c r="B494" s="82">
        <v>0.5</v>
      </c>
      <c r="C494" s="67" t="s">
        <v>140</v>
      </c>
      <c r="D494" s="80" t="s">
        <v>138</v>
      </c>
      <c r="E494" s="86" t="s">
        <v>300</v>
      </c>
      <c r="F494" s="106" t="s">
        <v>301</v>
      </c>
      <c r="G494" s="1"/>
      <c r="H494" s="44"/>
      <c r="I494" s="1"/>
      <c r="J494" s="1"/>
      <c r="K494" s="1"/>
      <c r="L494" s="1"/>
      <c r="M494" s="1"/>
      <c r="N494" s="1"/>
      <c r="O494" s="1"/>
      <c r="P494" s="1"/>
      <c r="Q494" s="1"/>
      <c r="R494" s="1"/>
      <c r="S494" s="1"/>
      <c r="T494" s="1"/>
      <c r="U494" s="1"/>
      <c r="V494" s="1"/>
      <c r="W494" s="1"/>
      <c r="X494" s="1"/>
      <c r="Y494" s="1"/>
      <c r="Z494" s="1"/>
    </row>
    <row r="495" spans="1:26" ht="12.75" customHeight="1" x14ac:dyDescent="0.25">
      <c r="A495" s="72" t="s">
        <v>302</v>
      </c>
      <c r="B495" s="72">
        <v>0</v>
      </c>
      <c r="C495" s="66" t="s">
        <v>140</v>
      </c>
      <c r="D495" s="72" t="s">
        <v>164</v>
      </c>
      <c r="E495" s="87"/>
      <c r="F495" s="180" t="s">
        <v>303</v>
      </c>
      <c r="G495" s="1"/>
      <c r="H495" s="45"/>
      <c r="I495" s="45"/>
      <c r="J495" s="45"/>
      <c r="K495" s="45"/>
      <c r="L495" s="45"/>
      <c r="M495" s="1"/>
      <c r="N495" s="1"/>
      <c r="O495" s="1"/>
      <c r="P495" s="1"/>
      <c r="Q495" s="1"/>
      <c r="R495" s="1"/>
      <c r="S495" s="1"/>
      <c r="T495" s="1"/>
      <c r="U495" s="1"/>
      <c r="V495" s="1"/>
      <c r="W495" s="1"/>
      <c r="X495" s="1"/>
      <c r="Y495" s="1"/>
      <c r="Z495" s="1"/>
    </row>
    <row r="496" spans="1:26" ht="24" customHeight="1" x14ac:dyDescent="0.25">
      <c r="A496" s="72" t="s">
        <v>304</v>
      </c>
      <c r="B496" s="72">
        <v>8.3330000000000001E-2</v>
      </c>
      <c r="C496" s="66" t="s">
        <v>140</v>
      </c>
      <c r="D496" s="72" t="s">
        <v>164</v>
      </c>
      <c r="E496" s="66" t="s">
        <v>305</v>
      </c>
      <c r="F496" s="180"/>
      <c r="G496" s="47"/>
      <c r="H496" s="47"/>
      <c r="I496" s="45"/>
      <c r="J496" s="47"/>
      <c r="K496" s="47"/>
      <c r="L496" s="47"/>
      <c r="M496" s="47"/>
      <c r="N496" s="1"/>
      <c r="O496" s="1"/>
      <c r="P496" s="1"/>
      <c r="Q496" s="1"/>
      <c r="R496" s="1"/>
      <c r="S496" s="1"/>
      <c r="T496" s="1"/>
      <c r="U496" s="1"/>
      <c r="V496" s="1"/>
      <c r="W496" s="1"/>
      <c r="X496" s="1"/>
      <c r="Y496" s="1"/>
      <c r="Z496" s="1"/>
    </row>
    <row r="497" spans="1:26" ht="12.75" customHeight="1" x14ac:dyDescent="0.25">
      <c r="A497" s="72" t="s">
        <v>306</v>
      </c>
      <c r="B497" s="72">
        <v>0.25</v>
      </c>
      <c r="C497" s="66" t="s">
        <v>140</v>
      </c>
      <c r="D497" s="72" t="s">
        <v>164</v>
      </c>
      <c r="E497" s="87"/>
      <c r="F497" s="180"/>
      <c r="G497" s="47"/>
      <c r="H497" s="47"/>
      <c r="I497" s="47"/>
      <c r="J497" s="47"/>
      <c r="K497" s="47"/>
      <c r="L497" s="47"/>
      <c r="M497" s="47"/>
      <c r="N497" s="1"/>
      <c r="O497" s="1"/>
      <c r="P497" s="1"/>
      <c r="Q497" s="1"/>
      <c r="R497" s="1"/>
      <c r="S497" s="1"/>
      <c r="T497" s="1"/>
      <c r="U497" s="1"/>
      <c r="V497" s="1"/>
      <c r="W497" s="1"/>
      <c r="X497" s="1"/>
      <c r="Y497" s="1"/>
      <c r="Z497" s="1"/>
    </row>
    <row r="498" spans="1:26" ht="12.75" customHeight="1" x14ac:dyDescent="0.25">
      <c r="A498" s="72" t="s">
        <v>307</v>
      </c>
      <c r="B498" s="72">
        <v>0.25</v>
      </c>
      <c r="C498" s="66" t="s">
        <v>140</v>
      </c>
      <c r="D498" s="72" t="s">
        <v>164</v>
      </c>
      <c r="E498" s="87"/>
      <c r="F498" s="180"/>
      <c r="G498" s="1"/>
      <c r="H498" s="44"/>
      <c r="I498" s="1"/>
      <c r="J498" s="1"/>
      <c r="K498" s="1"/>
      <c r="L498" s="1"/>
      <c r="M498" s="1"/>
      <c r="N498" s="1"/>
      <c r="O498" s="1"/>
      <c r="P498" s="1"/>
      <c r="Q498" s="1"/>
      <c r="R498" s="1"/>
      <c r="S498" s="1"/>
      <c r="T498" s="1"/>
      <c r="U498" s="1"/>
      <c r="V498" s="1"/>
      <c r="W498" s="1"/>
      <c r="X498" s="1"/>
      <c r="Y498" s="1"/>
      <c r="Z498" s="1"/>
    </row>
    <row r="499" spans="1:26" ht="12.75" customHeight="1" x14ac:dyDescent="0.25">
      <c r="A499" s="72" t="s">
        <v>308</v>
      </c>
      <c r="B499" s="72">
        <v>0.25</v>
      </c>
      <c r="C499" s="66" t="s">
        <v>140</v>
      </c>
      <c r="D499" s="72" t="s">
        <v>164</v>
      </c>
      <c r="E499" s="87"/>
      <c r="F499" s="180"/>
      <c r="G499" s="1"/>
      <c r="H499" s="44"/>
      <c r="I499" s="1"/>
      <c r="J499" s="1"/>
      <c r="K499" s="1"/>
      <c r="L499" s="1"/>
      <c r="M499" s="1"/>
      <c r="N499" s="1"/>
      <c r="O499" s="1"/>
      <c r="P499" s="1"/>
      <c r="Q499" s="1"/>
      <c r="R499" s="1"/>
      <c r="S499" s="1"/>
      <c r="T499" s="1"/>
      <c r="U499" s="1"/>
      <c r="V499" s="1"/>
      <c r="W499" s="1"/>
      <c r="X499" s="1"/>
      <c r="Y499" s="1"/>
      <c r="Z499" s="1"/>
    </row>
    <row r="500" spans="1:26" ht="12.75" customHeight="1" x14ac:dyDescent="0.25">
      <c r="A500" s="72" t="s">
        <v>309</v>
      </c>
      <c r="B500" s="72">
        <v>8.3330000000000001E-2</v>
      </c>
      <c r="C500" s="66" t="s">
        <v>140</v>
      </c>
      <c r="D500" s="72" t="s">
        <v>138</v>
      </c>
      <c r="E500" s="87"/>
      <c r="F500" s="180"/>
      <c r="G500" s="1"/>
      <c r="H500" s="44"/>
      <c r="I500" s="1"/>
      <c r="J500" s="1"/>
      <c r="K500" s="1"/>
      <c r="L500" s="1"/>
      <c r="M500" s="1"/>
      <c r="N500" s="1"/>
      <c r="O500" s="1"/>
      <c r="P500" s="1"/>
      <c r="Q500" s="1"/>
      <c r="R500" s="1"/>
      <c r="S500" s="1"/>
      <c r="T500" s="1"/>
      <c r="U500" s="1"/>
      <c r="V500" s="1"/>
      <c r="W500" s="1"/>
      <c r="X500" s="1"/>
      <c r="Y500" s="1"/>
      <c r="Z500" s="1"/>
    </row>
    <row r="501" spans="1:26" ht="12.75" customHeight="1" x14ac:dyDescent="0.25">
      <c r="A501" s="72" t="s">
        <v>310</v>
      </c>
      <c r="B501" s="72">
        <v>0.5</v>
      </c>
      <c r="C501" s="66" t="s">
        <v>140</v>
      </c>
      <c r="D501" s="72" t="s">
        <v>164</v>
      </c>
      <c r="E501" s="87"/>
      <c r="F501" s="180"/>
      <c r="G501" s="1"/>
      <c r="H501" s="44"/>
      <c r="I501" s="1"/>
      <c r="J501" s="1"/>
      <c r="K501" s="1"/>
      <c r="L501" s="1"/>
      <c r="M501" s="1"/>
      <c r="N501" s="1"/>
      <c r="O501" s="1"/>
      <c r="P501" s="1"/>
      <c r="Q501" s="1"/>
      <c r="R501" s="1"/>
      <c r="S501" s="1"/>
      <c r="T501" s="1"/>
      <c r="U501" s="1"/>
      <c r="V501" s="1"/>
      <c r="W501" s="1"/>
      <c r="X501" s="1"/>
      <c r="Y501" s="1"/>
      <c r="Z501" s="1"/>
    </row>
    <row r="502" spans="1:26" ht="12.75" customHeight="1" x14ac:dyDescent="0.25">
      <c r="A502" s="72" t="s">
        <v>311</v>
      </c>
      <c r="B502" s="72">
        <v>0.5</v>
      </c>
      <c r="C502" s="66" t="s">
        <v>140</v>
      </c>
      <c r="D502" s="72" t="s">
        <v>138</v>
      </c>
      <c r="E502" s="87"/>
      <c r="F502" s="180"/>
      <c r="G502" s="1"/>
      <c r="H502" s="44"/>
      <c r="I502" s="1"/>
      <c r="J502" s="1"/>
      <c r="K502" s="1"/>
      <c r="L502" s="1"/>
      <c r="M502" s="1"/>
      <c r="N502" s="1"/>
      <c r="O502" s="1"/>
      <c r="P502" s="1"/>
      <c r="Q502" s="1"/>
      <c r="R502" s="1"/>
      <c r="S502" s="1"/>
      <c r="T502" s="1"/>
      <c r="U502" s="1"/>
      <c r="V502" s="1"/>
      <c r="W502" s="1"/>
      <c r="X502" s="1"/>
      <c r="Y502" s="1"/>
      <c r="Z502" s="1"/>
    </row>
    <row r="503" spans="1:26" ht="12.75" customHeight="1" x14ac:dyDescent="0.25">
      <c r="A503" s="72" t="s">
        <v>312</v>
      </c>
      <c r="B503" s="72">
        <v>0.25</v>
      </c>
      <c r="C503" s="66" t="s">
        <v>140</v>
      </c>
      <c r="D503" s="72" t="s">
        <v>138</v>
      </c>
      <c r="E503" s="87"/>
      <c r="F503" s="180"/>
      <c r="G503" s="1"/>
      <c r="H503" s="44"/>
      <c r="I503" s="1"/>
      <c r="J503" s="1"/>
      <c r="K503" s="1"/>
      <c r="L503" s="1"/>
      <c r="M503" s="1"/>
      <c r="N503" s="1"/>
      <c r="O503" s="1"/>
      <c r="P503" s="1"/>
      <c r="Q503" s="1"/>
      <c r="R503" s="1"/>
      <c r="S503" s="1"/>
      <c r="T503" s="1"/>
      <c r="U503" s="1"/>
      <c r="V503" s="1"/>
      <c r="W503" s="1"/>
      <c r="X503" s="1"/>
      <c r="Y503" s="1"/>
      <c r="Z503" s="1"/>
    </row>
    <row r="504" spans="1:26" ht="12.75" customHeight="1" x14ac:dyDescent="0.25">
      <c r="A504" s="72" t="s">
        <v>313</v>
      </c>
      <c r="B504" s="72">
        <v>8.3330000000000001E-2</v>
      </c>
      <c r="C504" s="66" t="s">
        <v>140</v>
      </c>
      <c r="D504" s="72" t="s">
        <v>164</v>
      </c>
      <c r="E504" s="87" t="s">
        <v>314</v>
      </c>
      <c r="F504" s="180"/>
      <c r="G504" s="1"/>
      <c r="H504" s="44"/>
      <c r="I504" s="1"/>
      <c r="J504" s="1"/>
      <c r="K504" s="1"/>
      <c r="L504" s="1"/>
      <c r="M504" s="1"/>
      <c r="N504" s="1"/>
      <c r="O504" s="1"/>
      <c r="P504" s="1"/>
      <c r="Q504" s="1"/>
      <c r="R504" s="1"/>
      <c r="S504" s="1"/>
      <c r="T504" s="1"/>
      <c r="U504" s="1"/>
      <c r="V504" s="1"/>
      <c r="W504" s="1"/>
      <c r="X504" s="1"/>
      <c r="Y504" s="1"/>
      <c r="Z504" s="1"/>
    </row>
    <row r="505" spans="1:26" ht="12.75" customHeight="1" x14ac:dyDescent="0.25">
      <c r="A505" s="72" t="s">
        <v>315</v>
      </c>
      <c r="B505" s="72">
        <v>0.25</v>
      </c>
      <c r="C505" s="66" t="s">
        <v>140</v>
      </c>
      <c r="D505" s="72" t="s">
        <v>138</v>
      </c>
      <c r="E505" s="87"/>
      <c r="F505" s="180"/>
      <c r="G505" s="47"/>
      <c r="H505" s="48"/>
      <c r="I505" s="47"/>
      <c r="J505" s="47"/>
      <c r="K505" s="47"/>
      <c r="L505" s="1"/>
      <c r="M505" s="1"/>
      <c r="N505" s="1"/>
      <c r="O505" s="1"/>
      <c r="P505" s="1"/>
      <c r="Q505" s="1"/>
      <c r="R505" s="1"/>
      <c r="S505" s="1"/>
      <c r="T505" s="1"/>
      <c r="U505" s="1"/>
      <c r="V505" s="1"/>
      <c r="W505" s="1"/>
      <c r="X505" s="1"/>
      <c r="Y505" s="1"/>
      <c r="Z505" s="1"/>
    </row>
    <row r="506" spans="1:26" ht="12.75" customHeight="1" x14ac:dyDescent="0.25">
      <c r="A506" s="72" t="s">
        <v>316</v>
      </c>
      <c r="B506" s="72">
        <v>1</v>
      </c>
      <c r="C506" s="66" t="s">
        <v>140</v>
      </c>
      <c r="D506" s="72" t="s">
        <v>138</v>
      </c>
      <c r="E506" s="87"/>
      <c r="F506" s="180"/>
      <c r="G506" s="1"/>
      <c r="H506" s="44"/>
      <c r="I506" s="1"/>
      <c r="J506" s="1"/>
      <c r="K506" s="1"/>
      <c r="L506" s="1"/>
      <c r="M506" s="1"/>
      <c r="N506" s="1"/>
      <c r="O506" s="1"/>
      <c r="P506" s="1"/>
      <c r="Q506" s="1"/>
      <c r="R506" s="1"/>
      <c r="S506" s="1"/>
      <c r="T506" s="1"/>
      <c r="U506" s="1"/>
      <c r="V506" s="1"/>
      <c r="W506" s="1"/>
      <c r="X506" s="1"/>
      <c r="Y506" s="1"/>
      <c r="Z506" s="1"/>
    </row>
    <row r="507" spans="1:26" ht="12.75" customHeight="1" x14ac:dyDescent="0.25">
      <c r="A507" s="71" t="s">
        <v>317</v>
      </c>
      <c r="B507" s="71">
        <v>0.5</v>
      </c>
      <c r="C507" s="65" t="s">
        <v>140</v>
      </c>
      <c r="D507" s="71" t="s">
        <v>138</v>
      </c>
      <c r="E507" s="86"/>
      <c r="F507" s="168" t="s">
        <v>318</v>
      </c>
      <c r="G507" s="47"/>
      <c r="H507" s="48"/>
      <c r="I507" s="47"/>
      <c r="J507" s="47"/>
      <c r="K507" s="47"/>
      <c r="L507" s="1"/>
      <c r="M507" s="1"/>
      <c r="N507" s="1"/>
      <c r="O507" s="1"/>
      <c r="P507" s="1"/>
      <c r="Q507" s="1"/>
      <c r="R507" s="1"/>
      <c r="S507" s="1"/>
      <c r="T507" s="1"/>
      <c r="U507" s="1"/>
      <c r="V507" s="1"/>
      <c r="W507" s="1"/>
      <c r="X507" s="1"/>
      <c r="Y507" s="1"/>
      <c r="Z507" s="1"/>
    </row>
    <row r="508" spans="1:26" ht="12.75" customHeight="1" x14ac:dyDescent="0.25">
      <c r="A508" s="71" t="s">
        <v>319</v>
      </c>
      <c r="B508" s="71">
        <v>10</v>
      </c>
      <c r="C508" s="65" t="s">
        <v>145</v>
      </c>
      <c r="D508" s="71" t="s">
        <v>138</v>
      </c>
      <c r="E508" s="86"/>
      <c r="F508" s="168"/>
      <c r="G508" s="1" t="s">
        <v>320</v>
      </c>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71" t="s">
        <v>321</v>
      </c>
      <c r="B509" s="71">
        <v>20</v>
      </c>
      <c r="C509" s="65" t="s">
        <v>145</v>
      </c>
      <c r="D509" s="71" t="s">
        <v>138</v>
      </c>
      <c r="E509" s="86"/>
      <c r="F509" s="168"/>
      <c r="G509" s="1" t="s">
        <v>322</v>
      </c>
      <c r="H509" s="44"/>
      <c r="I509" s="1"/>
      <c r="J509" s="1"/>
      <c r="K509" s="1"/>
      <c r="L509" s="1"/>
      <c r="M509" s="1"/>
      <c r="N509" s="1"/>
      <c r="O509" s="1"/>
      <c r="P509" s="1"/>
      <c r="Q509" s="1"/>
      <c r="R509" s="1"/>
      <c r="S509" s="1"/>
      <c r="T509" s="1"/>
      <c r="U509" s="1"/>
      <c r="V509" s="1"/>
      <c r="W509" s="1"/>
      <c r="X509" s="1"/>
      <c r="Y509" s="1"/>
      <c r="Z509" s="1"/>
    </row>
    <row r="510" spans="1:26" ht="12.75" customHeight="1" x14ac:dyDescent="0.25">
      <c r="A510" s="71" t="s">
        <v>323</v>
      </c>
      <c r="B510" s="71">
        <v>10</v>
      </c>
      <c r="C510" s="65" t="s">
        <v>145</v>
      </c>
      <c r="D510" s="71" t="s">
        <v>138</v>
      </c>
      <c r="E510" s="86"/>
      <c r="F510" s="168"/>
      <c r="G510" s="1"/>
      <c r="H510" s="44"/>
      <c r="I510" s="1"/>
      <c r="J510" s="1"/>
      <c r="K510" s="1"/>
      <c r="L510" s="1"/>
      <c r="M510" s="1"/>
      <c r="N510" s="1"/>
      <c r="O510" s="1"/>
      <c r="P510" s="1"/>
      <c r="Q510" s="1"/>
      <c r="R510" s="1"/>
      <c r="S510" s="1"/>
      <c r="T510" s="1"/>
      <c r="U510" s="1"/>
      <c r="V510" s="1"/>
      <c r="W510" s="1"/>
      <c r="X510" s="1"/>
      <c r="Y510" s="1"/>
      <c r="Z510" s="1"/>
    </row>
    <row r="511" spans="1:26" ht="12.75" customHeight="1" x14ac:dyDescent="0.25">
      <c r="A511" s="71" t="s">
        <v>324</v>
      </c>
      <c r="B511" s="71">
        <v>0.5</v>
      </c>
      <c r="C511" s="65" t="s">
        <v>140</v>
      </c>
      <c r="D511" s="71" t="s">
        <v>138</v>
      </c>
      <c r="E511" s="86"/>
      <c r="F511" s="168"/>
      <c r="G511" s="1"/>
      <c r="H511" s="44"/>
      <c r="I511" s="1"/>
      <c r="J511" s="1"/>
      <c r="K511" s="1"/>
      <c r="L511" s="1"/>
      <c r="M511" s="1"/>
      <c r="N511" s="1"/>
      <c r="O511" s="1"/>
      <c r="P511" s="1"/>
      <c r="Q511" s="1"/>
      <c r="R511" s="1"/>
      <c r="S511" s="1"/>
      <c r="T511" s="1"/>
      <c r="U511" s="1"/>
      <c r="V511" s="1"/>
      <c r="W511" s="1"/>
      <c r="X511" s="1"/>
      <c r="Y511" s="1"/>
      <c r="Z511" s="1"/>
    </row>
    <row r="512" spans="1:26" ht="12.75" customHeight="1" x14ac:dyDescent="0.25">
      <c r="A512" s="71" t="s">
        <v>325</v>
      </c>
      <c r="B512" s="71">
        <v>10</v>
      </c>
      <c r="C512" s="65" t="s">
        <v>145</v>
      </c>
      <c r="D512" s="71" t="s">
        <v>138</v>
      </c>
      <c r="E512" s="86"/>
      <c r="F512" s="168"/>
      <c r="G512" s="1"/>
      <c r="H512" s="44"/>
      <c r="I512" s="1"/>
      <c r="J512" s="1"/>
      <c r="K512" s="1"/>
      <c r="L512" s="1"/>
      <c r="M512" s="1"/>
      <c r="N512" s="1"/>
      <c r="O512" s="1"/>
      <c r="P512" s="1"/>
      <c r="Q512" s="1"/>
      <c r="R512" s="1"/>
      <c r="S512" s="1"/>
      <c r="T512" s="1"/>
      <c r="U512" s="1"/>
      <c r="V512" s="1"/>
      <c r="W512" s="1"/>
      <c r="X512" s="1"/>
      <c r="Y512" s="1"/>
      <c r="Z512" s="1"/>
    </row>
    <row r="513" spans="1:26" ht="12.75" customHeight="1" x14ac:dyDescent="0.25">
      <c r="A513" s="71" t="s">
        <v>326</v>
      </c>
      <c r="B513" s="71">
        <v>20</v>
      </c>
      <c r="C513" s="65" t="s">
        <v>145</v>
      </c>
      <c r="D513" s="71" t="s">
        <v>138</v>
      </c>
      <c r="E513" s="86"/>
      <c r="F513" s="168"/>
      <c r="G513" s="47"/>
      <c r="H513" s="48"/>
      <c r="I513" s="47"/>
      <c r="J513" s="47"/>
      <c r="K513" s="47"/>
      <c r="L513" s="1"/>
      <c r="M513" s="1"/>
      <c r="N513" s="1"/>
      <c r="O513" s="1"/>
      <c r="P513" s="1"/>
      <c r="Q513" s="1"/>
      <c r="R513" s="1"/>
      <c r="S513" s="1"/>
      <c r="T513" s="1"/>
      <c r="U513" s="1"/>
      <c r="V513" s="1"/>
      <c r="W513" s="1"/>
      <c r="X513" s="1"/>
      <c r="Y513" s="1"/>
      <c r="Z513" s="1"/>
    </row>
    <row r="514" spans="1:26" ht="12.75" customHeight="1" x14ac:dyDescent="0.25">
      <c r="A514" s="71" t="s">
        <v>327</v>
      </c>
      <c r="B514" s="71">
        <v>0.5</v>
      </c>
      <c r="C514" s="65" t="s">
        <v>140</v>
      </c>
      <c r="D514" s="71" t="s">
        <v>138</v>
      </c>
      <c r="E514" s="86"/>
      <c r="F514" s="168"/>
      <c r="G514" s="1"/>
      <c r="H514" s="44"/>
      <c r="I514" s="1"/>
      <c r="J514" s="1"/>
      <c r="K514" s="1"/>
      <c r="L514" s="1"/>
      <c r="M514" s="1"/>
      <c r="N514" s="1"/>
      <c r="O514" s="1"/>
      <c r="P514" s="1"/>
      <c r="Q514" s="1"/>
      <c r="R514" s="1"/>
      <c r="S514" s="1"/>
      <c r="T514" s="1"/>
      <c r="U514" s="1"/>
      <c r="V514" s="1"/>
      <c r="W514" s="1"/>
      <c r="X514" s="1"/>
      <c r="Y514" s="1"/>
      <c r="Z514" s="1"/>
    </row>
    <row r="515" spans="1:26" ht="12.75" customHeight="1" x14ac:dyDescent="0.25">
      <c r="A515" s="71" t="s">
        <v>328</v>
      </c>
      <c r="B515" s="71">
        <v>20</v>
      </c>
      <c r="C515" s="65" t="s">
        <v>145</v>
      </c>
      <c r="D515" s="71" t="s">
        <v>138</v>
      </c>
      <c r="E515" s="86"/>
      <c r="F515" s="168"/>
      <c r="G515" s="1"/>
      <c r="H515" s="44"/>
      <c r="I515" s="1"/>
      <c r="J515" s="1"/>
      <c r="K515" s="1"/>
      <c r="L515" s="1"/>
      <c r="M515" s="1"/>
      <c r="N515" s="1"/>
      <c r="O515" s="1"/>
      <c r="P515" s="1"/>
      <c r="Q515" s="1"/>
      <c r="R515" s="1"/>
      <c r="S515" s="1"/>
      <c r="T515" s="1"/>
      <c r="U515" s="1"/>
      <c r="V515" s="1"/>
      <c r="W515" s="1"/>
      <c r="X515" s="1"/>
      <c r="Y515" s="1"/>
      <c r="Z515" s="1"/>
    </row>
    <row r="516" spans="1:26" ht="12.75" customHeight="1" x14ac:dyDescent="0.25">
      <c r="A516" s="71" t="s">
        <v>329</v>
      </c>
      <c r="B516" s="71">
        <v>10</v>
      </c>
      <c r="C516" s="65" t="s">
        <v>145</v>
      </c>
      <c r="D516" s="71" t="s">
        <v>138</v>
      </c>
      <c r="E516" s="86"/>
      <c r="F516" s="168"/>
      <c r="G516" s="47"/>
      <c r="H516" s="48"/>
      <c r="I516" s="47"/>
      <c r="J516" s="47"/>
      <c r="K516" s="47"/>
      <c r="L516" s="1"/>
      <c r="M516" s="1"/>
      <c r="N516" s="1"/>
      <c r="O516" s="1"/>
      <c r="P516" s="1"/>
      <c r="Q516" s="1"/>
      <c r="R516" s="1"/>
      <c r="S516" s="1"/>
      <c r="T516" s="1"/>
      <c r="U516" s="1"/>
      <c r="V516" s="1"/>
      <c r="W516" s="1"/>
      <c r="X516" s="1"/>
      <c r="Y516" s="1"/>
      <c r="Z516" s="1"/>
    </row>
    <row r="517" spans="1:26" ht="12.75" customHeight="1" x14ac:dyDescent="0.25">
      <c r="A517" s="71" t="s">
        <v>330</v>
      </c>
      <c r="B517" s="71">
        <v>20</v>
      </c>
      <c r="C517" s="65" t="s">
        <v>145</v>
      </c>
      <c r="D517" s="71" t="s">
        <v>138</v>
      </c>
      <c r="E517" s="86"/>
      <c r="F517" s="168"/>
      <c r="G517" s="1"/>
      <c r="H517" s="44"/>
      <c r="I517" s="1"/>
      <c r="J517" s="1"/>
      <c r="K517" s="1"/>
      <c r="L517" s="1"/>
      <c r="M517" s="1"/>
      <c r="N517" s="1"/>
      <c r="O517" s="1"/>
      <c r="P517" s="1"/>
      <c r="Q517" s="1"/>
      <c r="R517" s="1"/>
      <c r="S517" s="1"/>
      <c r="T517" s="1"/>
      <c r="U517" s="1"/>
      <c r="V517" s="1"/>
      <c r="W517" s="1"/>
      <c r="X517" s="1"/>
      <c r="Y517" s="1"/>
      <c r="Z517" s="1"/>
    </row>
    <row r="518" spans="1:26" ht="12.75" customHeight="1" x14ac:dyDescent="0.25">
      <c r="A518" s="71" t="s">
        <v>331</v>
      </c>
      <c r="B518" s="71">
        <v>10</v>
      </c>
      <c r="C518" s="65" t="s">
        <v>145</v>
      </c>
      <c r="D518" s="71" t="s">
        <v>138</v>
      </c>
      <c r="E518" s="86"/>
      <c r="F518" s="168"/>
      <c r="G518" s="1"/>
      <c r="H518" s="44"/>
      <c r="I518" s="1"/>
      <c r="J518" s="1"/>
      <c r="K518" s="1"/>
      <c r="L518" s="1"/>
      <c r="M518" s="1"/>
      <c r="N518" s="1"/>
      <c r="O518" s="1"/>
      <c r="P518" s="1"/>
      <c r="Q518" s="1"/>
      <c r="R518" s="1"/>
      <c r="S518" s="1"/>
      <c r="T518" s="1"/>
      <c r="U518" s="1"/>
      <c r="V518" s="1"/>
      <c r="W518" s="1"/>
      <c r="X518" s="1"/>
      <c r="Y518" s="1"/>
      <c r="Z518" s="1"/>
    </row>
    <row r="519" spans="1:26" ht="12.75" customHeight="1" x14ac:dyDescent="0.25">
      <c r="A519" s="71" t="s">
        <v>332</v>
      </c>
      <c r="B519" s="71">
        <v>0.5</v>
      </c>
      <c r="C519" s="65" t="s">
        <v>140</v>
      </c>
      <c r="D519" s="71" t="s">
        <v>138</v>
      </c>
      <c r="E519" s="86"/>
      <c r="F519" s="168"/>
      <c r="G519" s="47"/>
      <c r="H519" s="48"/>
      <c r="I519" s="47"/>
      <c r="J519" s="47"/>
      <c r="K519" s="47"/>
      <c r="L519" s="1"/>
      <c r="M519" s="1"/>
      <c r="N519" s="1"/>
      <c r="O519" s="1"/>
      <c r="P519" s="1"/>
      <c r="Q519" s="1"/>
      <c r="R519" s="1"/>
      <c r="S519" s="1"/>
      <c r="T519" s="1"/>
      <c r="U519" s="1"/>
      <c r="V519" s="1"/>
      <c r="W519" s="1"/>
      <c r="X519" s="1"/>
      <c r="Y519" s="1"/>
      <c r="Z519" s="1"/>
    </row>
    <row r="520" spans="1:26" ht="12.75" customHeight="1" x14ac:dyDescent="0.25">
      <c r="A520" s="71" t="s">
        <v>333</v>
      </c>
      <c r="B520" s="71">
        <v>10</v>
      </c>
      <c r="C520" s="65" t="s">
        <v>145</v>
      </c>
      <c r="D520" s="71" t="s">
        <v>138</v>
      </c>
      <c r="E520" s="86"/>
      <c r="F520" s="168"/>
      <c r="G520" s="1"/>
      <c r="H520" s="44"/>
      <c r="I520" s="1"/>
      <c r="J520" s="1"/>
      <c r="K520" s="1"/>
      <c r="L520" s="1"/>
      <c r="M520" s="1"/>
      <c r="N520" s="1"/>
      <c r="O520" s="1"/>
      <c r="P520" s="1"/>
      <c r="Q520" s="1"/>
      <c r="R520" s="1"/>
      <c r="S520" s="1"/>
      <c r="T520" s="1"/>
      <c r="U520" s="1"/>
      <c r="V520" s="1"/>
      <c r="W520" s="1"/>
      <c r="X520" s="1"/>
      <c r="Y520" s="1"/>
      <c r="Z520" s="1"/>
    </row>
    <row r="521" spans="1:26" ht="12.75" customHeight="1" x14ac:dyDescent="0.25">
      <c r="A521" s="71" t="s">
        <v>334</v>
      </c>
      <c r="B521" s="71">
        <v>20</v>
      </c>
      <c r="C521" s="65" t="s">
        <v>145</v>
      </c>
      <c r="D521" s="71" t="s">
        <v>138</v>
      </c>
      <c r="E521" s="86"/>
      <c r="F521" s="168"/>
      <c r="G521" s="1"/>
      <c r="H521" s="44"/>
      <c r="I521" s="1"/>
      <c r="J521" s="1"/>
      <c r="K521" s="1"/>
      <c r="L521" s="1"/>
      <c r="M521" s="1"/>
      <c r="N521" s="1"/>
      <c r="O521" s="1"/>
      <c r="P521" s="1"/>
      <c r="Q521" s="1"/>
      <c r="R521" s="1"/>
      <c r="S521" s="1"/>
      <c r="T521" s="1"/>
      <c r="U521" s="1"/>
      <c r="V521" s="1"/>
      <c r="W521" s="1"/>
      <c r="X521" s="1"/>
      <c r="Y521" s="1"/>
      <c r="Z521" s="1"/>
    </row>
    <row r="522" spans="1:26" ht="12.75" customHeight="1" x14ac:dyDescent="0.25">
      <c r="A522" s="71" t="s">
        <v>335</v>
      </c>
      <c r="B522" s="71">
        <v>0.5</v>
      </c>
      <c r="C522" s="65" t="s">
        <v>140</v>
      </c>
      <c r="D522" s="71" t="s">
        <v>138</v>
      </c>
      <c r="E522" s="86"/>
      <c r="F522" s="168"/>
      <c r="G522" s="1"/>
      <c r="H522" s="44"/>
      <c r="I522" s="1"/>
      <c r="J522" s="1"/>
      <c r="K522" s="1"/>
      <c r="L522" s="1"/>
      <c r="M522" s="1"/>
      <c r="N522" s="1"/>
      <c r="O522" s="1"/>
      <c r="P522" s="1"/>
      <c r="Q522" s="1"/>
      <c r="R522" s="1"/>
      <c r="S522" s="1"/>
      <c r="T522" s="1"/>
      <c r="U522" s="1"/>
      <c r="V522" s="1"/>
      <c r="W522" s="1"/>
      <c r="X522" s="1"/>
      <c r="Y522" s="1"/>
      <c r="Z522" s="1"/>
    </row>
    <row r="523" spans="1:26" ht="12.75" customHeight="1" x14ac:dyDescent="0.25">
      <c r="A523" s="71" t="s">
        <v>336</v>
      </c>
      <c r="B523" s="71">
        <v>10</v>
      </c>
      <c r="C523" s="65" t="s">
        <v>145</v>
      </c>
      <c r="D523" s="71" t="s">
        <v>138</v>
      </c>
      <c r="E523" s="86"/>
      <c r="F523" s="168"/>
      <c r="G523" s="47"/>
      <c r="H523" s="48"/>
      <c r="I523" s="47"/>
      <c r="J523" s="47"/>
      <c r="K523" s="47"/>
      <c r="L523" s="1"/>
      <c r="M523" s="1"/>
      <c r="N523" s="1"/>
      <c r="O523" s="1"/>
      <c r="P523" s="1"/>
      <c r="Q523" s="1"/>
      <c r="R523" s="1"/>
      <c r="S523" s="1"/>
      <c r="T523" s="1"/>
      <c r="U523" s="1"/>
      <c r="V523" s="1"/>
      <c r="W523" s="1"/>
      <c r="X523" s="1"/>
      <c r="Y523" s="1"/>
      <c r="Z523" s="1"/>
    </row>
    <row r="524" spans="1:26" ht="12.75" customHeight="1" x14ac:dyDescent="0.25">
      <c r="A524" s="71" t="s">
        <v>337</v>
      </c>
      <c r="B524" s="71">
        <v>20</v>
      </c>
      <c r="C524" s="65" t="s">
        <v>145</v>
      </c>
      <c r="D524" s="71" t="s">
        <v>138</v>
      </c>
      <c r="E524" s="86"/>
      <c r="F524" s="168"/>
      <c r="G524" s="1"/>
      <c r="H524" s="44"/>
      <c r="I524" s="1"/>
      <c r="J524" s="1"/>
      <c r="K524" s="1"/>
      <c r="L524" s="1"/>
      <c r="M524" s="1"/>
      <c r="N524" s="1"/>
      <c r="O524" s="1"/>
      <c r="P524" s="1"/>
      <c r="Q524" s="1"/>
      <c r="R524" s="1"/>
      <c r="S524" s="1"/>
      <c r="T524" s="1"/>
      <c r="U524" s="1"/>
      <c r="V524" s="1"/>
      <c r="W524" s="1"/>
      <c r="X524" s="1"/>
      <c r="Y524" s="1"/>
      <c r="Z524" s="1"/>
    </row>
    <row r="525" spans="1:26" ht="12.75" customHeight="1" x14ac:dyDescent="0.25">
      <c r="A525" s="71" t="s">
        <v>338</v>
      </c>
      <c r="B525" s="71">
        <v>0.5</v>
      </c>
      <c r="C525" s="65" t="s">
        <v>140</v>
      </c>
      <c r="D525" s="71" t="s">
        <v>138</v>
      </c>
      <c r="E525" s="86"/>
      <c r="F525" s="168"/>
      <c r="G525" s="1"/>
      <c r="H525" s="44"/>
      <c r="I525" s="1"/>
      <c r="J525" s="1"/>
      <c r="K525" s="1"/>
      <c r="L525" s="1"/>
      <c r="M525" s="1"/>
      <c r="N525" s="1"/>
      <c r="O525" s="1"/>
      <c r="P525" s="1"/>
      <c r="Q525" s="1"/>
      <c r="R525" s="1"/>
      <c r="S525" s="1"/>
      <c r="T525" s="1"/>
      <c r="U525" s="1"/>
      <c r="V525" s="1"/>
      <c r="W525" s="1"/>
      <c r="X525" s="1"/>
      <c r="Y525" s="1"/>
      <c r="Z525" s="1"/>
    </row>
    <row r="526" spans="1:26" ht="12.75" customHeight="1" x14ac:dyDescent="0.25">
      <c r="A526" s="71" t="s">
        <v>339</v>
      </c>
      <c r="B526" s="71">
        <v>10</v>
      </c>
      <c r="C526" s="65" t="s">
        <v>145</v>
      </c>
      <c r="D526" s="71" t="s">
        <v>138</v>
      </c>
      <c r="E526" s="86"/>
      <c r="F526" s="168"/>
      <c r="G526" s="1"/>
      <c r="H526" s="44"/>
      <c r="I526" s="1"/>
      <c r="J526" s="1"/>
      <c r="K526" s="1"/>
      <c r="L526" s="1"/>
      <c r="M526" s="1"/>
      <c r="N526" s="1"/>
      <c r="O526" s="1"/>
      <c r="P526" s="1"/>
      <c r="Q526" s="1"/>
      <c r="R526" s="1"/>
      <c r="S526" s="1"/>
      <c r="T526" s="1"/>
      <c r="U526" s="1"/>
      <c r="V526" s="1"/>
      <c r="W526" s="1"/>
      <c r="X526" s="1"/>
      <c r="Y526" s="1"/>
      <c r="Z526" s="1"/>
    </row>
    <row r="527" spans="1:26" ht="12.75" customHeight="1" x14ac:dyDescent="0.25">
      <c r="A527" s="71" t="s">
        <v>340</v>
      </c>
      <c r="B527" s="71">
        <v>20</v>
      </c>
      <c r="C527" s="65" t="s">
        <v>145</v>
      </c>
      <c r="D527" s="71" t="s">
        <v>138</v>
      </c>
      <c r="E527" s="86"/>
      <c r="F527" s="168"/>
      <c r="G527" s="1"/>
      <c r="H527" s="44"/>
      <c r="I527" s="1"/>
      <c r="J527" s="1"/>
      <c r="K527" s="1"/>
      <c r="L527" s="1"/>
      <c r="M527" s="1"/>
      <c r="N527" s="1"/>
      <c r="O527" s="1"/>
      <c r="P527" s="1"/>
      <c r="Q527" s="1"/>
      <c r="R527" s="1"/>
      <c r="S527" s="1"/>
      <c r="T527" s="1"/>
      <c r="U527" s="1"/>
      <c r="V527" s="1"/>
      <c r="W527" s="1"/>
      <c r="X527" s="1"/>
      <c r="Y527" s="1"/>
      <c r="Z527" s="1"/>
    </row>
    <row r="528" spans="1:26" ht="12.75" customHeight="1" x14ac:dyDescent="0.25">
      <c r="A528" s="71" t="s">
        <v>341</v>
      </c>
      <c r="B528" s="71">
        <v>0.5</v>
      </c>
      <c r="C528" s="65" t="s">
        <v>140</v>
      </c>
      <c r="D528" s="71" t="s">
        <v>138</v>
      </c>
      <c r="E528" s="86"/>
      <c r="F528" s="168"/>
      <c r="G528" s="1"/>
      <c r="H528" s="44"/>
      <c r="I528" s="1"/>
      <c r="J528" s="1"/>
      <c r="K528" s="1"/>
      <c r="L528" s="1"/>
      <c r="M528" s="1"/>
      <c r="N528" s="1"/>
      <c r="O528" s="1"/>
      <c r="P528" s="1"/>
      <c r="Q528" s="1"/>
      <c r="R528" s="1"/>
      <c r="S528" s="1"/>
      <c r="T528" s="1"/>
      <c r="U528" s="1"/>
      <c r="V528" s="1"/>
      <c r="W528" s="1"/>
      <c r="X528" s="1"/>
      <c r="Y528" s="1"/>
      <c r="Z528" s="1"/>
    </row>
    <row r="529" spans="1:26" ht="12.75" customHeight="1" x14ac:dyDescent="0.25">
      <c r="A529" s="71" t="s">
        <v>342</v>
      </c>
      <c r="B529" s="71">
        <v>10</v>
      </c>
      <c r="C529" s="65" t="s">
        <v>145</v>
      </c>
      <c r="D529" s="71" t="s">
        <v>138</v>
      </c>
      <c r="E529" s="86"/>
      <c r="F529" s="168"/>
      <c r="G529" s="1"/>
      <c r="H529" s="44"/>
      <c r="I529" s="1"/>
      <c r="J529" s="1"/>
      <c r="K529" s="1"/>
      <c r="L529" s="1"/>
      <c r="M529" s="1"/>
      <c r="N529" s="1"/>
      <c r="O529" s="1"/>
      <c r="P529" s="1"/>
      <c r="Q529" s="1"/>
      <c r="R529" s="1"/>
      <c r="S529" s="1"/>
      <c r="T529" s="1"/>
      <c r="U529" s="1"/>
      <c r="V529" s="1"/>
      <c r="W529" s="1"/>
      <c r="X529" s="1"/>
      <c r="Y529" s="1"/>
      <c r="Z529" s="1"/>
    </row>
    <row r="530" spans="1:26" ht="12.75" customHeight="1" x14ac:dyDescent="0.25">
      <c r="A530" s="71" t="s">
        <v>343</v>
      </c>
      <c r="B530" s="71">
        <v>20</v>
      </c>
      <c r="C530" s="65" t="s">
        <v>145</v>
      </c>
      <c r="D530" s="71" t="s">
        <v>138</v>
      </c>
      <c r="E530" s="86"/>
      <c r="F530" s="168"/>
      <c r="G530" s="1"/>
      <c r="H530" s="44"/>
      <c r="I530" s="1"/>
      <c r="J530" s="1"/>
      <c r="K530" s="1"/>
      <c r="L530" s="1"/>
      <c r="M530" s="1"/>
      <c r="N530" s="1"/>
      <c r="O530" s="1"/>
      <c r="P530" s="1"/>
      <c r="Q530" s="1"/>
      <c r="R530" s="1"/>
      <c r="S530" s="1"/>
      <c r="T530" s="1"/>
      <c r="U530" s="1"/>
      <c r="V530" s="1"/>
      <c r="W530" s="1"/>
      <c r="X530" s="1"/>
      <c r="Y530" s="1"/>
      <c r="Z530" s="1"/>
    </row>
    <row r="531" spans="1:26" ht="12.75" customHeight="1" x14ac:dyDescent="0.25">
      <c r="A531" s="71" t="s">
        <v>344</v>
      </c>
      <c r="B531" s="71">
        <v>20</v>
      </c>
      <c r="C531" s="65" t="s">
        <v>145</v>
      </c>
      <c r="D531" s="71" t="s">
        <v>138</v>
      </c>
      <c r="E531" s="86"/>
      <c r="F531" s="168"/>
      <c r="G531" s="1"/>
      <c r="H531" s="44"/>
      <c r="I531" s="1"/>
      <c r="J531" s="1"/>
      <c r="K531" s="1"/>
      <c r="L531" s="1"/>
      <c r="M531" s="1"/>
      <c r="N531" s="1"/>
      <c r="O531" s="1"/>
      <c r="P531" s="1"/>
      <c r="Q531" s="1"/>
      <c r="R531" s="1"/>
      <c r="S531" s="1"/>
      <c r="T531" s="1"/>
      <c r="U531" s="1"/>
      <c r="V531" s="1"/>
      <c r="W531" s="1"/>
      <c r="X531" s="1"/>
      <c r="Y531" s="1"/>
      <c r="Z531" s="1"/>
    </row>
    <row r="532" spans="1:26" ht="12.75" customHeight="1" x14ac:dyDescent="0.25">
      <c r="A532" s="71" t="s">
        <v>345</v>
      </c>
      <c r="B532" s="71">
        <v>0</v>
      </c>
      <c r="C532" s="65" t="s">
        <v>140</v>
      </c>
      <c r="D532" s="71" t="s">
        <v>138</v>
      </c>
      <c r="E532" s="86"/>
      <c r="F532" s="168"/>
      <c r="G532" s="1"/>
      <c r="H532" s="44"/>
      <c r="I532" s="1"/>
      <c r="J532" s="1"/>
      <c r="K532" s="1"/>
      <c r="L532" s="1"/>
      <c r="M532" s="1"/>
      <c r="N532" s="1"/>
      <c r="O532" s="1"/>
      <c r="P532" s="1"/>
      <c r="Q532" s="1"/>
      <c r="R532" s="1"/>
      <c r="S532" s="1"/>
      <c r="T532" s="1"/>
      <c r="U532" s="1"/>
      <c r="V532" s="1"/>
      <c r="W532" s="1"/>
      <c r="X532" s="1"/>
      <c r="Y532" s="1"/>
      <c r="Z532" s="1"/>
    </row>
    <row r="533" spans="1:26" ht="12.75" customHeight="1" x14ac:dyDescent="0.25">
      <c r="A533" s="71" t="s">
        <v>346</v>
      </c>
      <c r="B533" s="71">
        <v>10</v>
      </c>
      <c r="C533" s="65" t="s">
        <v>145</v>
      </c>
      <c r="D533" s="71" t="s">
        <v>138</v>
      </c>
      <c r="E533" s="86"/>
      <c r="F533" s="168"/>
      <c r="G533" s="1"/>
      <c r="H533" s="44"/>
      <c r="I533" s="1"/>
      <c r="J533" s="1"/>
      <c r="K533" s="1"/>
      <c r="L533" s="1"/>
      <c r="M533" s="1"/>
      <c r="N533" s="1"/>
      <c r="O533" s="1"/>
      <c r="P533" s="1"/>
      <c r="Q533" s="1"/>
      <c r="R533" s="1"/>
      <c r="S533" s="1"/>
      <c r="T533" s="1"/>
      <c r="U533" s="1"/>
      <c r="V533" s="1"/>
      <c r="W533" s="1"/>
      <c r="X533" s="1"/>
      <c r="Y533" s="1"/>
      <c r="Z533" s="1"/>
    </row>
    <row r="534" spans="1:26" ht="12.75" customHeight="1" x14ac:dyDescent="0.25">
      <c r="A534" s="71" t="s">
        <v>347</v>
      </c>
      <c r="B534" s="71">
        <v>3</v>
      </c>
      <c r="C534" s="65" t="s">
        <v>140</v>
      </c>
      <c r="D534" s="71" t="s">
        <v>138</v>
      </c>
      <c r="E534" s="86"/>
      <c r="F534" s="168"/>
      <c r="G534" s="1"/>
      <c r="H534" s="44"/>
      <c r="I534" s="1"/>
      <c r="J534" s="1"/>
      <c r="K534" s="1"/>
      <c r="L534" s="1"/>
      <c r="M534" s="1"/>
      <c r="N534" s="1"/>
      <c r="O534" s="1"/>
      <c r="P534" s="1"/>
      <c r="Q534" s="1"/>
      <c r="R534" s="1"/>
      <c r="S534" s="1"/>
      <c r="T534" s="1"/>
      <c r="U534" s="1"/>
      <c r="V534" s="1"/>
      <c r="W534" s="1"/>
      <c r="X534" s="1"/>
      <c r="Y534" s="1"/>
      <c r="Z534" s="1"/>
    </row>
    <row r="535" spans="1:26" ht="12.75" customHeight="1" x14ac:dyDescent="0.25">
      <c r="A535" s="71" t="s">
        <v>348</v>
      </c>
      <c r="B535" s="71">
        <v>1</v>
      </c>
      <c r="C535" s="65" t="s">
        <v>140</v>
      </c>
      <c r="D535" s="71" t="s">
        <v>138</v>
      </c>
      <c r="E535" s="86"/>
      <c r="F535" s="168"/>
      <c r="G535" s="1"/>
      <c r="H535" s="44"/>
      <c r="I535" s="1"/>
      <c r="J535" s="1"/>
      <c r="K535" s="1"/>
      <c r="L535" s="1"/>
      <c r="M535" s="1"/>
      <c r="N535" s="1"/>
      <c r="O535" s="1"/>
      <c r="P535" s="1"/>
      <c r="Q535" s="1"/>
      <c r="R535" s="1"/>
      <c r="S535" s="1"/>
      <c r="T535" s="1"/>
      <c r="U535" s="1"/>
      <c r="V535" s="1"/>
      <c r="W535" s="1"/>
      <c r="X535" s="1"/>
      <c r="Y535" s="1"/>
      <c r="Z535" s="1"/>
    </row>
    <row r="536" spans="1:26" ht="12.75" customHeight="1" x14ac:dyDescent="0.25">
      <c r="A536" s="71" t="s">
        <v>349</v>
      </c>
      <c r="B536" s="71">
        <v>0.5</v>
      </c>
      <c r="C536" s="65" t="s">
        <v>140</v>
      </c>
      <c r="D536" s="71" t="s">
        <v>138</v>
      </c>
      <c r="E536" s="86"/>
      <c r="F536" s="168"/>
      <c r="G536" s="1"/>
      <c r="H536" s="44"/>
      <c r="I536" s="1"/>
      <c r="J536" s="1"/>
      <c r="K536" s="1"/>
      <c r="L536" s="1"/>
      <c r="M536" s="1"/>
      <c r="N536" s="1"/>
      <c r="O536" s="1"/>
      <c r="P536" s="1"/>
      <c r="Q536" s="1"/>
      <c r="R536" s="1"/>
      <c r="S536" s="1"/>
      <c r="T536" s="1"/>
      <c r="U536" s="1"/>
      <c r="V536" s="1"/>
      <c r="W536" s="1"/>
      <c r="X536" s="1"/>
      <c r="Y536" s="1"/>
      <c r="Z536" s="1"/>
    </row>
    <row r="537" spans="1:26" ht="12.75" customHeight="1" x14ac:dyDescent="0.25">
      <c r="A537" s="71" t="s">
        <v>350</v>
      </c>
      <c r="B537" s="71">
        <v>20</v>
      </c>
      <c r="C537" s="65" t="s">
        <v>145</v>
      </c>
      <c r="D537" s="71" t="s">
        <v>138</v>
      </c>
      <c r="E537" s="86"/>
      <c r="F537" s="168"/>
      <c r="G537" s="1"/>
      <c r="H537" s="44"/>
      <c r="I537" s="1"/>
      <c r="J537" s="1"/>
      <c r="K537" s="1"/>
      <c r="L537" s="1"/>
      <c r="M537" s="1"/>
      <c r="N537" s="1"/>
      <c r="O537" s="1"/>
      <c r="P537" s="1"/>
      <c r="Q537" s="1"/>
      <c r="R537" s="1"/>
      <c r="S537" s="1"/>
      <c r="T537" s="1"/>
      <c r="U537" s="1"/>
      <c r="V537" s="1"/>
      <c r="W537" s="1"/>
      <c r="X537" s="1"/>
      <c r="Y537" s="1"/>
      <c r="Z537" s="1"/>
    </row>
    <row r="538" spans="1:26" ht="12.75" customHeight="1" x14ac:dyDescent="0.25">
      <c r="A538" s="71" t="s">
        <v>351</v>
      </c>
      <c r="B538" s="71">
        <v>0</v>
      </c>
      <c r="C538" s="65" t="s">
        <v>140</v>
      </c>
      <c r="D538" s="71" t="s">
        <v>138</v>
      </c>
      <c r="E538" s="86"/>
      <c r="F538" s="168"/>
      <c r="G538" s="1"/>
      <c r="H538" s="44"/>
      <c r="I538" s="1"/>
      <c r="J538" s="1"/>
      <c r="K538" s="1"/>
      <c r="L538" s="1"/>
      <c r="M538" s="1"/>
      <c r="N538" s="1"/>
      <c r="O538" s="1"/>
      <c r="P538" s="1"/>
      <c r="Q538" s="1"/>
      <c r="R538" s="1"/>
      <c r="S538" s="1"/>
      <c r="T538" s="1"/>
      <c r="U538" s="1"/>
      <c r="V538" s="1"/>
      <c r="W538" s="1"/>
      <c r="X538" s="1"/>
      <c r="Y538" s="1"/>
      <c r="Z538" s="1"/>
    </row>
    <row r="539" spans="1:26" ht="12.75" customHeight="1" x14ac:dyDescent="0.25">
      <c r="A539" s="71" t="s">
        <v>352</v>
      </c>
      <c r="B539" s="71">
        <v>0</v>
      </c>
      <c r="C539" s="65" t="s">
        <v>140</v>
      </c>
      <c r="D539" s="71" t="s">
        <v>138</v>
      </c>
      <c r="E539" s="86"/>
      <c r="F539" s="168"/>
      <c r="G539" s="1"/>
      <c r="H539" s="44"/>
      <c r="I539" s="1"/>
      <c r="J539" s="1"/>
      <c r="K539" s="1"/>
      <c r="L539" s="1"/>
      <c r="M539" s="1"/>
      <c r="N539" s="1"/>
      <c r="O539" s="1"/>
      <c r="P539" s="1"/>
      <c r="Q539" s="1"/>
      <c r="R539" s="1"/>
      <c r="S539" s="1"/>
      <c r="T539" s="1"/>
      <c r="U539" s="1"/>
      <c r="V539" s="1"/>
      <c r="W539" s="1"/>
      <c r="X539" s="1"/>
      <c r="Y539" s="1"/>
      <c r="Z539" s="1"/>
    </row>
    <row r="540" spans="1:26" ht="12.75" customHeight="1" x14ac:dyDescent="0.25">
      <c r="A540" s="71" t="s">
        <v>353</v>
      </c>
      <c r="B540" s="71">
        <v>0</v>
      </c>
      <c r="C540" s="65" t="s">
        <v>140</v>
      </c>
      <c r="D540" s="71" t="s">
        <v>138</v>
      </c>
      <c r="E540" s="86"/>
      <c r="F540" s="168"/>
      <c r="G540" s="1"/>
      <c r="H540" s="44"/>
      <c r="I540" s="1"/>
      <c r="J540" s="1"/>
      <c r="K540" s="1"/>
      <c r="L540" s="1"/>
      <c r="M540" s="1"/>
      <c r="N540" s="1"/>
      <c r="O540" s="1"/>
      <c r="P540" s="1"/>
      <c r="Q540" s="1"/>
      <c r="R540" s="1"/>
      <c r="S540" s="1"/>
      <c r="T540" s="1"/>
      <c r="U540" s="1"/>
      <c r="V540" s="1"/>
      <c r="W540" s="1"/>
      <c r="X540" s="1"/>
      <c r="Y540" s="1"/>
      <c r="Z540" s="1"/>
    </row>
    <row r="541" spans="1:26" ht="12.75" customHeight="1" x14ac:dyDescent="0.25">
      <c r="A541" s="71" t="s">
        <v>354</v>
      </c>
      <c r="B541" s="71">
        <v>100</v>
      </c>
      <c r="C541" s="65" t="s">
        <v>145</v>
      </c>
      <c r="D541" s="71" t="s">
        <v>138</v>
      </c>
      <c r="E541" s="86"/>
      <c r="F541" s="168"/>
      <c r="G541" s="1"/>
      <c r="H541" s="44"/>
      <c r="I541" s="1"/>
      <c r="J541" s="1"/>
      <c r="K541" s="1"/>
      <c r="L541" s="1"/>
      <c r="M541" s="1"/>
      <c r="N541" s="1"/>
      <c r="O541" s="1"/>
      <c r="P541" s="1"/>
      <c r="Q541" s="1"/>
      <c r="R541" s="1"/>
      <c r="S541" s="1"/>
      <c r="T541" s="1"/>
      <c r="U541" s="1"/>
      <c r="V541" s="1"/>
      <c r="W541" s="1"/>
      <c r="X541" s="1"/>
      <c r="Y541" s="1"/>
      <c r="Z541" s="1"/>
    </row>
    <row r="542" spans="1:26" ht="12.75" customHeight="1" x14ac:dyDescent="0.25">
      <c r="A542" s="71" t="s">
        <v>355</v>
      </c>
      <c r="B542" s="71">
        <v>0</v>
      </c>
      <c r="C542" s="65" t="s">
        <v>140</v>
      </c>
      <c r="D542" s="71" t="s">
        <v>138</v>
      </c>
      <c r="E542" s="86"/>
      <c r="F542" s="168"/>
      <c r="G542" s="1"/>
      <c r="H542" s="44"/>
      <c r="I542" s="1"/>
      <c r="J542" s="1"/>
      <c r="K542" s="1"/>
      <c r="L542" s="1"/>
      <c r="M542" s="1"/>
      <c r="N542" s="1"/>
      <c r="O542" s="1"/>
      <c r="P542" s="1"/>
      <c r="Q542" s="1"/>
      <c r="R542" s="1"/>
      <c r="S542" s="1"/>
      <c r="T542" s="1"/>
      <c r="U542" s="1"/>
      <c r="V542" s="1"/>
      <c r="W542" s="1"/>
      <c r="X542" s="1"/>
      <c r="Y542" s="1"/>
      <c r="Z542" s="1"/>
    </row>
    <row r="543" spans="1:26" ht="12.75" customHeight="1" x14ac:dyDescent="0.25">
      <c r="A543" s="71" t="s">
        <v>356</v>
      </c>
      <c r="B543" s="71">
        <v>0</v>
      </c>
      <c r="C543" s="65" t="s">
        <v>140</v>
      </c>
      <c r="D543" s="71" t="s">
        <v>138</v>
      </c>
      <c r="E543" s="86"/>
      <c r="F543" s="168"/>
      <c r="G543" s="1"/>
      <c r="H543" s="44"/>
      <c r="I543" s="1"/>
      <c r="J543" s="1"/>
      <c r="K543" s="1"/>
      <c r="L543" s="1"/>
      <c r="M543" s="1"/>
      <c r="N543" s="1"/>
      <c r="O543" s="1"/>
      <c r="P543" s="1"/>
      <c r="Q543" s="1"/>
      <c r="R543" s="1"/>
      <c r="S543" s="1"/>
      <c r="T543" s="1"/>
      <c r="U543" s="1"/>
      <c r="V543" s="1"/>
      <c r="W543" s="1"/>
      <c r="X543" s="1"/>
      <c r="Y543" s="1"/>
      <c r="Z543" s="1"/>
    </row>
    <row r="544" spans="1:26" ht="12.75" customHeight="1" x14ac:dyDescent="0.25">
      <c r="A544" s="71" t="s">
        <v>357</v>
      </c>
      <c r="B544" s="71">
        <v>0.5</v>
      </c>
      <c r="C544" s="65" t="s">
        <v>140</v>
      </c>
      <c r="D544" s="71" t="s">
        <v>138</v>
      </c>
      <c r="E544" s="86"/>
      <c r="F544" s="168"/>
      <c r="G544" s="1"/>
      <c r="H544" s="44"/>
      <c r="I544" s="1"/>
      <c r="J544" s="1"/>
      <c r="K544" s="1"/>
      <c r="L544" s="1"/>
      <c r="M544" s="1"/>
      <c r="N544" s="1"/>
      <c r="O544" s="1"/>
      <c r="P544" s="1"/>
      <c r="Q544" s="1"/>
      <c r="R544" s="1"/>
      <c r="S544" s="1"/>
      <c r="T544" s="1"/>
      <c r="U544" s="1"/>
      <c r="V544" s="1"/>
      <c r="W544" s="1"/>
      <c r="X544" s="1"/>
      <c r="Y544" s="1"/>
      <c r="Z544" s="1"/>
    </row>
    <row r="545" spans="1:26" ht="12.75" customHeight="1" x14ac:dyDescent="0.25">
      <c r="A545" s="72" t="s">
        <v>358</v>
      </c>
      <c r="B545" s="72">
        <v>2</v>
      </c>
      <c r="C545" s="66" t="s">
        <v>140</v>
      </c>
      <c r="D545" s="72" t="s">
        <v>164</v>
      </c>
      <c r="E545" s="87"/>
      <c r="F545" s="108" t="s">
        <v>359</v>
      </c>
      <c r="G545" s="47"/>
      <c r="H545" s="48"/>
      <c r="I545" s="47"/>
      <c r="J545" s="47"/>
      <c r="K545" s="47"/>
      <c r="L545" s="1"/>
      <c r="M545" s="1"/>
      <c r="N545" s="1"/>
      <c r="O545" s="1"/>
      <c r="P545" s="1"/>
      <c r="Q545" s="1"/>
      <c r="R545" s="1"/>
      <c r="S545" s="1"/>
      <c r="T545" s="1"/>
      <c r="U545" s="1"/>
      <c r="V545" s="1"/>
      <c r="W545" s="1"/>
      <c r="X545" s="1"/>
      <c r="Y545" s="1"/>
      <c r="Z545" s="1"/>
    </row>
    <row r="546" spans="1:26" ht="12.75" customHeight="1" x14ac:dyDescent="0.25">
      <c r="A546" s="71" t="s">
        <v>360</v>
      </c>
      <c r="B546" s="71">
        <v>3</v>
      </c>
      <c r="C546" s="65" t="s">
        <v>140</v>
      </c>
      <c r="D546" s="71" t="s">
        <v>138</v>
      </c>
      <c r="E546" s="86"/>
      <c r="F546" s="165" t="s">
        <v>361</v>
      </c>
      <c r="G546" s="47"/>
      <c r="H546" s="48"/>
      <c r="I546" s="47"/>
      <c r="J546" s="47"/>
      <c r="K546" s="47"/>
      <c r="L546" s="1"/>
      <c r="M546" s="1"/>
      <c r="N546" s="1"/>
      <c r="O546" s="1"/>
      <c r="P546" s="1"/>
      <c r="Q546" s="1"/>
      <c r="R546" s="1"/>
      <c r="S546" s="1"/>
      <c r="T546" s="1"/>
      <c r="U546" s="1"/>
      <c r="V546" s="1"/>
      <c r="W546" s="1"/>
      <c r="X546" s="1"/>
      <c r="Y546" s="1"/>
      <c r="Z546" s="1"/>
    </row>
    <row r="547" spans="1:26" ht="12.75" customHeight="1" x14ac:dyDescent="0.25">
      <c r="A547" s="71" t="s">
        <v>362</v>
      </c>
      <c r="B547" s="71">
        <v>14</v>
      </c>
      <c r="C547" s="65" t="s">
        <v>145</v>
      </c>
      <c r="D547" s="71" t="s">
        <v>138</v>
      </c>
      <c r="E547" s="86"/>
      <c r="F547" s="165"/>
      <c r="G547" s="1"/>
      <c r="H547" s="44"/>
      <c r="I547" s="1"/>
      <c r="J547" s="1"/>
      <c r="K547" s="1"/>
      <c r="L547" s="1"/>
      <c r="M547" s="1"/>
      <c r="N547" s="1"/>
      <c r="O547" s="1"/>
      <c r="P547" s="1"/>
      <c r="Q547" s="1"/>
      <c r="R547" s="1"/>
      <c r="S547" s="1"/>
      <c r="T547" s="1"/>
      <c r="U547" s="1"/>
      <c r="V547" s="1"/>
      <c r="W547" s="1"/>
      <c r="X547" s="1"/>
      <c r="Y547" s="1"/>
      <c r="Z547" s="1"/>
    </row>
    <row r="548" spans="1:26" ht="12.75" customHeight="1" x14ac:dyDescent="0.25">
      <c r="A548" s="71" t="s">
        <v>363</v>
      </c>
      <c r="B548" s="71">
        <v>3</v>
      </c>
      <c r="C548" s="65" t="s">
        <v>140</v>
      </c>
      <c r="D548" s="71" t="s">
        <v>138</v>
      </c>
      <c r="E548" s="86"/>
      <c r="F548" s="165"/>
      <c r="G548" s="1"/>
      <c r="H548" s="44"/>
      <c r="I548" s="1"/>
      <c r="J548" s="1"/>
      <c r="K548" s="1"/>
      <c r="L548" s="1"/>
      <c r="M548" s="1"/>
      <c r="N548" s="1"/>
      <c r="O548" s="1"/>
      <c r="P548" s="1"/>
      <c r="Q548" s="1"/>
      <c r="R548" s="1"/>
      <c r="S548" s="1"/>
      <c r="T548" s="1"/>
      <c r="U548" s="1"/>
      <c r="V548" s="1"/>
      <c r="W548" s="1"/>
      <c r="X548" s="1"/>
      <c r="Y548" s="1"/>
      <c r="Z548" s="1"/>
    </row>
    <row r="549" spans="1:26" ht="12.75" customHeight="1" x14ac:dyDescent="0.25">
      <c r="A549" s="71" t="s">
        <v>364</v>
      </c>
      <c r="B549" s="71">
        <v>3</v>
      </c>
      <c r="C549" s="65" t="s">
        <v>140</v>
      </c>
      <c r="D549" s="71" t="s">
        <v>138</v>
      </c>
      <c r="E549" s="86"/>
      <c r="F549" s="165"/>
      <c r="G549" s="1"/>
      <c r="H549" s="44"/>
      <c r="I549" s="1"/>
      <c r="J549" s="1"/>
      <c r="K549" s="1"/>
      <c r="L549" s="1"/>
      <c r="M549" s="1"/>
      <c r="N549" s="1"/>
      <c r="O549" s="1"/>
      <c r="P549" s="1"/>
      <c r="Q549" s="1"/>
      <c r="R549" s="1"/>
      <c r="S549" s="1"/>
      <c r="T549" s="1"/>
      <c r="U549" s="1"/>
      <c r="V549" s="1"/>
      <c r="W549" s="1"/>
      <c r="X549" s="1"/>
      <c r="Y549" s="1"/>
      <c r="Z549" s="1"/>
    </row>
    <row r="550" spans="1:26" ht="12.75" customHeight="1" x14ac:dyDescent="0.25">
      <c r="A550" s="71" t="s">
        <v>365</v>
      </c>
      <c r="B550" s="71">
        <v>3</v>
      </c>
      <c r="C550" s="65" t="s">
        <v>140</v>
      </c>
      <c r="D550" s="71" t="s">
        <v>138</v>
      </c>
      <c r="E550" s="86"/>
      <c r="F550" s="165"/>
      <c r="G550" s="1"/>
      <c r="H550" s="44"/>
      <c r="I550" s="1"/>
      <c r="J550" s="1"/>
      <c r="K550" s="1"/>
      <c r="L550" s="1"/>
      <c r="M550" s="1"/>
      <c r="N550" s="1"/>
      <c r="O550" s="1"/>
      <c r="P550" s="1"/>
      <c r="Q550" s="1"/>
      <c r="R550" s="1"/>
      <c r="S550" s="1"/>
      <c r="T550" s="1"/>
      <c r="U550" s="1"/>
      <c r="V550" s="1"/>
      <c r="W550" s="1"/>
      <c r="X550" s="1"/>
      <c r="Y550" s="1"/>
      <c r="Z550" s="1"/>
    </row>
    <row r="551" spans="1:26" ht="12.75" customHeight="1" x14ac:dyDescent="0.25">
      <c r="A551" s="71" t="s">
        <v>366</v>
      </c>
      <c r="B551" s="71">
        <v>3</v>
      </c>
      <c r="C551" s="65" t="s">
        <v>140</v>
      </c>
      <c r="D551" s="71" t="s">
        <v>138</v>
      </c>
      <c r="E551" s="86"/>
      <c r="F551" s="165"/>
      <c r="G551" s="1"/>
      <c r="H551" s="44"/>
      <c r="I551" s="1"/>
      <c r="J551" s="1"/>
      <c r="K551" s="1"/>
      <c r="L551" s="1"/>
      <c r="M551" s="1"/>
      <c r="N551" s="1"/>
      <c r="O551" s="1"/>
      <c r="P551" s="1"/>
      <c r="Q551" s="1"/>
      <c r="R551" s="1"/>
      <c r="S551" s="1"/>
      <c r="T551" s="1"/>
      <c r="U551" s="1"/>
      <c r="V551" s="1"/>
      <c r="W551" s="1"/>
      <c r="X551" s="1"/>
      <c r="Y551" s="1"/>
      <c r="Z551" s="1"/>
    </row>
    <row r="552" spans="1:26" ht="12.75" customHeight="1" x14ac:dyDescent="0.25">
      <c r="A552" s="71" t="s">
        <v>367</v>
      </c>
      <c r="B552" s="71">
        <v>0</v>
      </c>
      <c r="C552" s="65" t="s">
        <v>140</v>
      </c>
      <c r="D552" s="71" t="s">
        <v>138</v>
      </c>
      <c r="E552" s="86"/>
      <c r="F552" s="165"/>
      <c r="G552" s="1"/>
      <c r="H552" s="44"/>
      <c r="I552" s="1"/>
      <c r="J552" s="1"/>
      <c r="K552" s="1"/>
      <c r="L552" s="1"/>
      <c r="M552" s="1"/>
      <c r="N552" s="1"/>
      <c r="O552" s="1"/>
      <c r="P552" s="1"/>
      <c r="Q552" s="1"/>
      <c r="R552" s="1"/>
      <c r="S552" s="1"/>
      <c r="T552" s="1"/>
      <c r="U552" s="1"/>
      <c r="V552" s="1"/>
      <c r="W552" s="1"/>
      <c r="X552" s="1"/>
      <c r="Y552" s="1"/>
      <c r="Z552" s="1"/>
    </row>
    <row r="553" spans="1:26" ht="12.75" customHeight="1" x14ac:dyDescent="0.25">
      <c r="A553" s="72" t="s">
        <v>368</v>
      </c>
      <c r="B553" s="72">
        <v>0.25</v>
      </c>
      <c r="C553" s="66" t="s">
        <v>140</v>
      </c>
      <c r="D553" s="72" t="s">
        <v>138</v>
      </c>
      <c r="E553" s="87"/>
      <c r="F553" s="169" t="s">
        <v>369</v>
      </c>
      <c r="G553" s="47"/>
      <c r="H553" s="48"/>
      <c r="I553" s="47"/>
      <c r="J553" s="47"/>
      <c r="K553" s="47"/>
      <c r="L553" s="1"/>
      <c r="M553" s="1"/>
      <c r="N553" s="1"/>
      <c r="O553" s="1"/>
      <c r="P553" s="1"/>
      <c r="Q553" s="1"/>
      <c r="R553" s="1"/>
      <c r="S553" s="1"/>
      <c r="T553" s="1"/>
      <c r="U553" s="1"/>
      <c r="V553" s="1"/>
      <c r="W553" s="1"/>
      <c r="X553" s="1"/>
      <c r="Y553" s="1"/>
      <c r="Z553" s="1"/>
    </row>
    <row r="554" spans="1:26" ht="12.75" customHeight="1" x14ac:dyDescent="0.25">
      <c r="A554" s="72" t="s">
        <v>370</v>
      </c>
      <c r="B554" s="72">
        <v>8.3330000000000001E-2</v>
      </c>
      <c r="C554" s="66" t="s">
        <v>140</v>
      </c>
      <c r="D554" s="72" t="s">
        <v>164</v>
      </c>
      <c r="E554" s="66"/>
      <c r="F554" s="169"/>
      <c r="G554" s="1"/>
      <c r="H554" s="44"/>
      <c r="I554" s="1"/>
      <c r="J554" s="1"/>
      <c r="K554" s="1"/>
      <c r="L554" s="1"/>
      <c r="M554" s="1"/>
      <c r="N554" s="1"/>
      <c r="O554" s="1"/>
      <c r="P554" s="1"/>
      <c r="Q554" s="1"/>
      <c r="R554" s="1"/>
      <c r="S554" s="1"/>
      <c r="T554" s="1"/>
      <c r="U554" s="1"/>
      <c r="V554" s="1"/>
      <c r="W554" s="1"/>
      <c r="X554" s="1"/>
      <c r="Y554" s="1"/>
      <c r="Z554" s="1"/>
    </row>
    <row r="555" spans="1:26" ht="12.75" customHeight="1" x14ac:dyDescent="0.25">
      <c r="A555" s="72" t="s">
        <v>371</v>
      </c>
      <c r="B555" s="72">
        <v>8.3330000000000001E-2</v>
      </c>
      <c r="C555" s="66" t="s">
        <v>140</v>
      </c>
      <c r="D555" s="72" t="s">
        <v>164</v>
      </c>
      <c r="E555" s="87"/>
      <c r="F555" s="169"/>
      <c r="G555" s="1"/>
      <c r="H555" s="44"/>
      <c r="I555" s="1"/>
      <c r="J555" s="1"/>
      <c r="K555" s="1"/>
      <c r="L555" s="1"/>
      <c r="M555" s="1"/>
      <c r="N555" s="1"/>
      <c r="O555" s="1"/>
      <c r="P555" s="1"/>
      <c r="Q555" s="1"/>
      <c r="R555" s="1"/>
      <c r="S555" s="1"/>
      <c r="T555" s="1"/>
      <c r="U555" s="1"/>
      <c r="V555" s="1"/>
      <c r="W555" s="1"/>
      <c r="X555" s="1"/>
      <c r="Y555" s="1"/>
      <c r="Z555" s="1"/>
    </row>
    <row r="556" spans="1:26" ht="12.75" customHeight="1" x14ac:dyDescent="0.25">
      <c r="A556" s="71" t="s">
        <v>372</v>
      </c>
      <c r="B556" s="71">
        <v>5</v>
      </c>
      <c r="C556" s="65" t="s">
        <v>145</v>
      </c>
      <c r="D556" s="71" t="s">
        <v>138</v>
      </c>
      <c r="E556" s="86"/>
      <c r="F556" s="165" t="s">
        <v>373</v>
      </c>
      <c r="G556" s="47"/>
      <c r="H556" s="48"/>
      <c r="I556" s="47"/>
      <c r="J556" s="47"/>
      <c r="K556" s="47"/>
      <c r="L556" s="1"/>
      <c r="M556" s="1"/>
      <c r="N556" s="1"/>
      <c r="O556" s="1"/>
      <c r="P556" s="1"/>
      <c r="Q556" s="1"/>
      <c r="R556" s="1"/>
      <c r="S556" s="1"/>
      <c r="T556" s="1"/>
      <c r="U556" s="1"/>
      <c r="V556" s="1"/>
      <c r="W556" s="1"/>
      <c r="X556" s="1"/>
      <c r="Y556" s="1"/>
      <c r="Z556" s="1"/>
    </row>
    <row r="557" spans="1:26" ht="12.75" customHeight="1" x14ac:dyDescent="0.25">
      <c r="A557" s="71" t="s">
        <v>374</v>
      </c>
      <c r="B557" s="71">
        <v>5</v>
      </c>
      <c r="C557" s="65" t="s">
        <v>145</v>
      </c>
      <c r="D557" s="71" t="s">
        <v>138</v>
      </c>
      <c r="E557" s="86"/>
      <c r="F557" s="165"/>
      <c r="G557" s="1"/>
      <c r="H557" s="44"/>
      <c r="I557" s="1"/>
      <c r="J557" s="1"/>
      <c r="K557" s="1"/>
      <c r="L557" s="1"/>
      <c r="M557" s="1"/>
      <c r="N557" s="1"/>
      <c r="O557" s="1"/>
      <c r="P557" s="1"/>
      <c r="Q557" s="1"/>
      <c r="R557" s="1"/>
      <c r="S557" s="1"/>
      <c r="T557" s="1"/>
      <c r="U557" s="1"/>
      <c r="V557" s="1"/>
      <c r="W557" s="1"/>
      <c r="X557" s="1"/>
      <c r="Y557" s="1"/>
      <c r="Z557" s="1"/>
    </row>
    <row r="558" spans="1:26" ht="12.75" customHeight="1" x14ac:dyDescent="0.25">
      <c r="A558" s="72" t="s">
        <v>375</v>
      </c>
      <c r="B558" s="72">
        <v>0.5</v>
      </c>
      <c r="C558" s="66" t="s">
        <v>140</v>
      </c>
      <c r="D558" s="72" t="s">
        <v>138</v>
      </c>
      <c r="E558" s="87"/>
      <c r="F558" s="169" t="s">
        <v>376</v>
      </c>
      <c r="G558" s="47"/>
      <c r="H558" s="48"/>
      <c r="I558" s="47"/>
      <c r="J558" s="47"/>
      <c r="K558" s="47"/>
      <c r="L558" s="1"/>
      <c r="M558" s="1"/>
      <c r="N558" s="1"/>
      <c r="O558" s="1"/>
      <c r="P558" s="1"/>
      <c r="Q558" s="1"/>
      <c r="R558" s="1"/>
      <c r="S558" s="1"/>
      <c r="T558" s="1"/>
      <c r="U558" s="1"/>
      <c r="V558" s="1"/>
      <c r="W558" s="1"/>
      <c r="X558" s="1"/>
      <c r="Y558" s="1"/>
      <c r="Z558" s="1"/>
    </row>
    <row r="559" spans="1:26" ht="12.75" customHeight="1" x14ac:dyDescent="0.25">
      <c r="A559" s="72" t="s">
        <v>377</v>
      </c>
      <c r="B559" s="72">
        <v>8.3330000000000001E-2</v>
      </c>
      <c r="C559" s="66" t="s">
        <v>140</v>
      </c>
      <c r="D559" s="72" t="s">
        <v>138</v>
      </c>
      <c r="E559" s="87"/>
      <c r="F559" s="169"/>
      <c r="G559" s="1"/>
      <c r="H559" s="44"/>
      <c r="I559" s="1"/>
      <c r="J559" s="1"/>
      <c r="K559" s="1"/>
      <c r="L559" s="1"/>
      <c r="M559" s="1"/>
      <c r="N559" s="1"/>
      <c r="O559" s="1"/>
      <c r="P559" s="1"/>
      <c r="Q559" s="1"/>
      <c r="R559" s="1"/>
      <c r="S559" s="1"/>
      <c r="T559" s="1"/>
      <c r="U559" s="1"/>
      <c r="V559" s="1"/>
      <c r="W559" s="1"/>
      <c r="X559" s="1"/>
      <c r="Y559" s="1"/>
      <c r="Z559" s="1"/>
    </row>
    <row r="560" spans="1:26" ht="12.75" customHeight="1" x14ac:dyDescent="0.25">
      <c r="A560" s="72" t="s">
        <v>378</v>
      </c>
      <c r="B560" s="72">
        <v>1</v>
      </c>
      <c r="C560" s="66" t="s">
        <v>140</v>
      </c>
      <c r="D560" s="72" t="s">
        <v>138</v>
      </c>
      <c r="E560" s="87"/>
      <c r="F560" s="169"/>
      <c r="G560" s="1"/>
      <c r="H560" s="44"/>
      <c r="I560" s="1"/>
      <c r="J560" s="1"/>
      <c r="K560" s="1"/>
      <c r="L560" s="1"/>
      <c r="M560" s="1"/>
      <c r="N560" s="1"/>
      <c r="O560" s="1"/>
      <c r="P560" s="1"/>
      <c r="Q560" s="1"/>
      <c r="R560" s="1"/>
      <c r="S560" s="1"/>
      <c r="T560" s="1"/>
      <c r="U560" s="1"/>
      <c r="V560" s="1"/>
      <c r="W560" s="1"/>
      <c r="X560" s="1"/>
      <c r="Y560" s="1"/>
      <c r="Z560" s="1"/>
    </row>
    <row r="561" spans="1:26" ht="12.75" customHeight="1" x14ac:dyDescent="0.25">
      <c r="A561" s="72" t="s">
        <v>379</v>
      </c>
      <c r="B561" s="72">
        <v>0.25</v>
      </c>
      <c r="C561" s="66" t="s">
        <v>140</v>
      </c>
      <c r="D561" s="72" t="s">
        <v>138</v>
      </c>
      <c r="E561" s="87"/>
      <c r="F561" s="169"/>
      <c r="G561" s="1"/>
      <c r="H561" s="44"/>
      <c r="I561" s="1"/>
      <c r="J561" s="1"/>
      <c r="K561" s="1"/>
      <c r="L561" s="1"/>
      <c r="M561" s="1"/>
      <c r="N561" s="1"/>
      <c r="O561" s="1"/>
      <c r="P561" s="1"/>
      <c r="Q561" s="1"/>
      <c r="R561" s="1"/>
      <c r="S561" s="1"/>
      <c r="T561" s="1"/>
      <c r="U561" s="1"/>
      <c r="V561" s="1"/>
      <c r="W561" s="1"/>
      <c r="X561" s="1"/>
      <c r="Y561" s="1"/>
      <c r="Z561" s="1"/>
    </row>
    <row r="562" spans="1:26" ht="12.75" customHeight="1" x14ac:dyDescent="0.25">
      <c r="A562" s="72" t="s">
        <v>380</v>
      </c>
      <c r="B562" s="72">
        <v>3</v>
      </c>
      <c r="C562" s="66" t="s">
        <v>140</v>
      </c>
      <c r="D562" s="72" t="s">
        <v>138</v>
      </c>
      <c r="E562" s="87"/>
      <c r="F562" s="169"/>
      <c r="G562" s="1"/>
      <c r="H562" s="44"/>
      <c r="I562" s="1"/>
      <c r="J562" s="1"/>
      <c r="K562" s="1"/>
      <c r="L562" s="1"/>
      <c r="M562" s="1"/>
      <c r="N562" s="1"/>
      <c r="O562" s="1"/>
      <c r="P562" s="1"/>
      <c r="Q562" s="1"/>
      <c r="R562" s="1"/>
      <c r="S562" s="1"/>
      <c r="T562" s="1"/>
      <c r="U562" s="1"/>
      <c r="V562" s="1"/>
      <c r="W562" s="1"/>
      <c r="X562" s="1"/>
      <c r="Y562" s="1"/>
      <c r="Z562" s="1"/>
    </row>
    <row r="563" spans="1:26" ht="12.75" customHeight="1" x14ac:dyDescent="0.25">
      <c r="A563" s="72" t="s">
        <v>381</v>
      </c>
      <c r="B563" s="72">
        <v>1</v>
      </c>
      <c r="C563" s="66" t="s">
        <v>140</v>
      </c>
      <c r="D563" s="72" t="s">
        <v>138</v>
      </c>
      <c r="E563" s="87"/>
      <c r="F563" s="169"/>
      <c r="G563" s="1"/>
      <c r="H563" s="44"/>
      <c r="I563" s="1"/>
      <c r="J563" s="1"/>
      <c r="K563" s="1"/>
      <c r="L563" s="1"/>
      <c r="M563" s="1"/>
      <c r="N563" s="1"/>
      <c r="O563" s="1"/>
      <c r="P563" s="1"/>
      <c r="Q563" s="1"/>
      <c r="R563" s="1"/>
      <c r="S563" s="1"/>
      <c r="T563" s="1"/>
      <c r="U563" s="1"/>
      <c r="V563" s="1"/>
      <c r="W563" s="1"/>
      <c r="X563" s="1"/>
      <c r="Y563" s="1"/>
      <c r="Z563" s="1"/>
    </row>
    <row r="564" spans="1:26" ht="12.75" customHeight="1" x14ac:dyDescent="0.25">
      <c r="A564" s="72" t="s">
        <v>382</v>
      </c>
      <c r="B564" s="72">
        <v>0.5</v>
      </c>
      <c r="C564" s="66" t="s">
        <v>140</v>
      </c>
      <c r="D564" s="72" t="s">
        <v>138</v>
      </c>
      <c r="E564" s="87"/>
      <c r="F564" s="169"/>
      <c r="G564" s="1"/>
      <c r="H564" s="44"/>
      <c r="I564" s="1"/>
      <c r="J564" s="1"/>
      <c r="K564" s="1"/>
      <c r="L564" s="1"/>
      <c r="M564" s="1"/>
      <c r="N564" s="1"/>
      <c r="O564" s="1"/>
      <c r="P564" s="1"/>
      <c r="Q564" s="1"/>
      <c r="R564" s="1"/>
      <c r="S564" s="1"/>
      <c r="T564" s="1"/>
      <c r="U564" s="1"/>
      <c r="V564" s="1"/>
      <c r="W564" s="1"/>
      <c r="X564" s="1"/>
      <c r="Y564" s="1"/>
      <c r="Z564" s="1"/>
    </row>
    <row r="565" spans="1:26" ht="12.75" customHeight="1" x14ac:dyDescent="0.25">
      <c r="A565" s="72" t="s">
        <v>383</v>
      </c>
      <c r="B565" s="72">
        <v>0.5</v>
      </c>
      <c r="C565" s="66" t="s">
        <v>140</v>
      </c>
      <c r="D565" s="72" t="s">
        <v>138</v>
      </c>
      <c r="E565" s="87"/>
      <c r="F565" s="169"/>
      <c r="G565" s="1"/>
      <c r="H565" s="44"/>
      <c r="I565" s="1"/>
      <c r="J565" s="1"/>
      <c r="K565" s="1"/>
      <c r="L565" s="1"/>
      <c r="M565" s="1"/>
      <c r="N565" s="1"/>
      <c r="O565" s="1"/>
      <c r="P565" s="1"/>
      <c r="Q565" s="1"/>
      <c r="R565" s="1"/>
      <c r="S565" s="1"/>
      <c r="T565" s="1"/>
      <c r="U565" s="1"/>
      <c r="V565" s="1"/>
      <c r="W565" s="1"/>
      <c r="X565" s="1"/>
      <c r="Y565" s="1"/>
      <c r="Z565" s="1"/>
    </row>
    <row r="566" spans="1:26" ht="12.75" customHeight="1" x14ac:dyDescent="0.25">
      <c r="A566" s="72" t="s">
        <v>384</v>
      </c>
      <c r="B566" s="72">
        <v>0.5</v>
      </c>
      <c r="C566" s="66" t="s">
        <v>140</v>
      </c>
      <c r="D566" s="72" t="s">
        <v>138</v>
      </c>
      <c r="E566" s="87"/>
      <c r="F566" s="169"/>
      <c r="G566" s="1"/>
      <c r="H566" s="44"/>
      <c r="I566" s="1"/>
      <c r="J566" s="1"/>
      <c r="K566" s="1"/>
      <c r="L566" s="1"/>
      <c r="M566" s="1"/>
      <c r="N566" s="1"/>
      <c r="O566" s="1"/>
      <c r="P566" s="1"/>
      <c r="Q566" s="1"/>
      <c r="R566" s="1"/>
      <c r="S566" s="1"/>
      <c r="T566" s="1"/>
      <c r="U566" s="1"/>
      <c r="V566" s="1"/>
      <c r="W566" s="1"/>
      <c r="X566" s="1"/>
      <c r="Y566" s="1"/>
      <c r="Z566" s="1"/>
    </row>
    <row r="567" spans="1:26" ht="12.75" customHeight="1" x14ac:dyDescent="0.25">
      <c r="A567" s="72" t="s">
        <v>385</v>
      </c>
      <c r="B567" s="72">
        <v>3</v>
      </c>
      <c r="C567" s="66" t="s">
        <v>140</v>
      </c>
      <c r="D567" s="72" t="s">
        <v>138</v>
      </c>
      <c r="E567" s="87"/>
      <c r="F567" s="169"/>
      <c r="G567" s="1"/>
      <c r="H567" s="44"/>
      <c r="I567" s="1"/>
      <c r="J567" s="1"/>
      <c r="K567" s="1"/>
      <c r="L567" s="1"/>
      <c r="M567" s="1"/>
      <c r="N567" s="1"/>
      <c r="O567" s="1"/>
      <c r="P567" s="1"/>
      <c r="Q567" s="1"/>
      <c r="R567" s="1"/>
      <c r="S567" s="1"/>
      <c r="T567" s="1"/>
      <c r="U567" s="1"/>
      <c r="V567" s="1"/>
      <c r="W567" s="1"/>
      <c r="X567" s="1"/>
      <c r="Y567" s="1"/>
      <c r="Z567" s="1"/>
    </row>
    <row r="568" spans="1:26" ht="12.75" customHeight="1" x14ac:dyDescent="0.25">
      <c r="A568" s="72" t="s">
        <v>386</v>
      </c>
      <c r="B568" s="72">
        <v>3</v>
      </c>
      <c r="C568" s="66" t="s">
        <v>140</v>
      </c>
      <c r="D568" s="72" t="s">
        <v>138</v>
      </c>
      <c r="E568" s="87"/>
      <c r="F568" s="169"/>
      <c r="G568" s="1"/>
      <c r="H568" s="44"/>
      <c r="I568" s="1"/>
      <c r="J568" s="1"/>
      <c r="K568" s="1"/>
      <c r="L568" s="1"/>
      <c r="M568" s="1"/>
      <c r="N568" s="1"/>
      <c r="O568" s="1"/>
      <c r="P568" s="1"/>
      <c r="Q568" s="1"/>
      <c r="R568" s="1"/>
      <c r="S568" s="1"/>
      <c r="T568" s="1"/>
      <c r="U568" s="1"/>
      <c r="V568" s="1"/>
      <c r="W568" s="1"/>
      <c r="X568" s="1"/>
      <c r="Y568" s="1"/>
      <c r="Z568" s="1"/>
    </row>
    <row r="569" spans="1:26" ht="12.75" customHeight="1" x14ac:dyDescent="0.25">
      <c r="A569" s="72" t="s">
        <v>387</v>
      </c>
      <c r="B569" s="72">
        <v>20</v>
      </c>
      <c r="C569" s="66" t="s">
        <v>145</v>
      </c>
      <c r="D569" s="72" t="s">
        <v>138</v>
      </c>
      <c r="E569" s="87"/>
      <c r="F569" s="169"/>
      <c r="G569" s="1"/>
      <c r="H569" s="44"/>
      <c r="I569" s="1"/>
      <c r="J569" s="1"/>
      <c r="K569" s="1"/>
      <c r="L569" s="1"/>
      <c r="M569" s="1"/>
      <c r="N569" s="1"/>
      <c r="O569" s="1"/>
      <c r="P569" s="1"/>
      <c r="Q569" s="1"/>
      <c r="R569" s="1"/>
      <c r="S569" s="1"/>
      <c r="T569" s="1"/>
      <c r="U569" s="1"/>
      <c r="V569" s="1"/>
      <c r="W569" s="1"/>
      <c r="X569" s="1"/>
      <c r="Y569" s="1"/>
      <c r="Z569" s="1"/>
    </row>
    <row r="570" spans="1:26" ht="12.75" customHeight="1" x14ac:dyDescent="0.25">
      <c r="A570" s="72" t="s">
        <v>388</v>
      </c>
      <c r="B570" s="72">
        <v>100</v>
      </c>
      <c r="C570" s="66" t="s">
        <v>145</v>
      </c>
      <c r="D570" s="72" t="s">
        <v>138</v>
      </c>
      <c r="E570" s="87"/>
      <c r="F570" s="169"/>
      <c r="G570" s="1"/>
      <c r="H570" s="44"/>
      <c r="I570" s="1"/>
      <c r="J570" s="1"/>
      <c r="K570" s="1"/>
      <c r="L570" s="1"/>
      <c r="M570" s="1"/>
      <c r="N570" s="1"/>
      <c r="O570" s="1"/>
      <c r="P570" s="1"/>
      <c r="Q570" s="1"/>
      <c r="R570" s="1"/>
      <c r="S570" s="1"/>
      <c r="T570" s="1"/>
      <c r="U570" s="1"/>
      <c r="V570" s="1"/>
      <c r="W570" s="1"/>
      <c r="X570" s="1"/>
      <c r="Y570" s="1"/>
      <c r="Z570" s="1"/>
    </row>
    <row r="571" spans="1:26" ht="12.75" customHeight="1" x14ac:dyDescent="0.25">
      <c r="A571" s="72" t="s">
        <v>389</v>
      </c>
      <c r="B571" s="72">
        <v>5</v>
      </c>
      <c r="C571" s="66" t="s">
        <v>145</v>
      </c>
      <c r="D571" s="72" t="s">
        <v>138</v>
      </c>
      <c r="E571" s="87"/>
      <c r="F571" s="169"/>
      <c r="G571" s="1"/>
      <c r="H571" s="44"/>
      <c r="I571" s="1"/>
      <c r="J571" s="1"/>
      <c r="K571" s="1"/>
      <c r="L571" s="1"/>
      <c r="M571" s="1"/>
      <c r="N571" s="1"/>
      <c r="O571" s="1"/>
      <c r="P571" s="1"/>
      <c r="Q571" s="1"/>
      <c r="R571" s="1"/>
      <c r="S571" s="1"/>
      <c r="T571" s="1"/>
      <c r="U571" s="1"/>
      <c r="V571" s="1"/>
      <c r="W571" s="1"/>
      <c r="X571" s="1"/>
      <c r="Y571" s="1"/>
      <c r="Z571" s="1"/>
    </row>
    <row r="572" spans="1:26" ht="12.75" customHeight="1" x14ac:dyDescent="0.25">
      <c r="A572" s="72" t="s">
        <v>390</v>
      </c>
      <c r="B572" s="72">
        <v>20</v>
      </c>
      <c r="C572" s="66" t="s">
        <v>145</v>
      </c>
      <c r="D572" s="72" t="s">
        <v>138</v>
      </c>
      <c r="E572" s="87"/>
      <c r="F572" s="169"/>
      <c r="G572" s="1"/>
      <c r="H572" s="44"/>
      <c r="I572" s="1"/>
      <c r="J572" s="1"/>
      <c r="K572" s="1"/>
      <c r="L572" s="1"/>
      <c r="M572" s="1"/>
      <c r="N572" s="1"/>
      <c r="O572" s="1"/>
      <c r="P572" s="1"/>
      <c r="Q572" s="1"/>
      <c r="R572" s="1"/>
      <c r="S572" s="1"/>
      <c r="T572" s="1"/>
      <c r="U572" s="1"/>
      <c r="V572" s="1"/>
      <c r="W572" s="1"/>
      <c r="X572" s="1"/>
      <c r="Y572" s="1"/>
      <c r="Z572" s="1"/>
    </row>
    <row r="573" spans="1:26" ht="12.75" customHeight="1" x14ac:dyDescent="0.25">
      <c r="A573" s="72" t="s">
        <v>391</v>
      </c>
      <c r="B573" s="72">
        <v>5</v>
      </c>
      <c r="C573" s="66" t="s">
        <v>145</v>
      </c>
      <c r="D573" s="72" t="s">
        <v>138</v>
      </c>
      <c r="E573" s="87"/>
      <c r="F573" s="169"/>
      <c r="G573" s="1"/>
      <c r="H573" s="44"/>
      <c r="I573" s="1"/>
      <c r="J573" s="1"/>
      <c r="K573" s="1"/>
      <c r="L573" s="1"/>
      <c r="M573" s="1"/>
      <c r="N573" s="1"/>
      <c r="O573" s="1"/>
      <c r="P573" s="1"/>
      <c r="Q573" s="1"/>
      <c r="R573" s="1"/>
      <c r="S573" s="1"/>
      <c r="T573" s="1"/>
      <c r="U573" s="1"/>
      <c r="V573" s="1"/>
      <c r="W573" s="1"/>
      <c r="X573" s="1"/>
      <c r="Y573" s="1"/>
      <c r="Z573" s="1"/>
    </row>
    <row r="574" spans="1:26" ht="12.75" customHeight="1" x14ac:dyDescent="0.25">
      <c r="A574" s="72" t="s">
        <v>392</v>
      </c>
      <c r="B574" s="72">
        <v>1</v>
      </c>
      <c r="C574" s="66" t="s">
        <v>140</v>
      </c>
      <c r="D574" s="72" t="s">
        <v>138</v>
      </c>
      <c r="E574" s="87"/>
      <c r="F574" s="169"/>
      <c r="G574" s="1"/>
      <c r="H574" s="44"/>
      <c r="I574" s="1"/>
      <c r="J574" s="1"/>
      <c r="K574" s="1"/>
      <c r="L574" s="1"/>
      <c r="M574" s="1"/>
      <c r="N574" s="1"/>
      <c r="O574" s="1"/>
      <c r="P574" s="1"/>
      <c r="Q574" s="1"/>
      <c r="R574" s="1"/>
      <c r="S574" s="1"/>
      <c r="T574" s="1"/>
      <c r="U574" s="1"/>
      <c r="V574" s="1"/>
      <c r="W574" s="1"/>
      <c r="X574" s="1"/>
      <c r="Y574" s="1"/>
      <c r="Z574" s="1"/>
    </row>
    <row r="575" spans="1:26" ht="12.75" customHeight="1" x14ac:dyDescent="0.25">
      <c r="A575" s="72" t="s">
        <v>393</v>
      </c>
      <c r="B575" s="72">
        <v>0.25</v>
      </c>
      <c r="C575" s="66" t="s">
        <v>140</v>
      </c>
      <c r="D575" s="72" t="s">
        <v>138</v>
      </c>
      <c r="E575" s="87"/>
      <c r="F575" s="169"/>
      <c r="G575" s="1"/>
      <c r="H575" s="44"/>
      <c r="I575" s="1"/>
      <c r="J575" s="1"/>
      <c r="K575" s="1"/>
      <c r="L575" s="1"/>
      <c r="M575" s="1"/>
      <c r="N575" s="1"/>
      <c r="O575" s="1"/>
      <c r="P575" s="1"/>
      <c r="Q575" s="1"/>
      <c r="R575" s="1"/>
      <c r="S575" s="1"/>
      <c r="T575" s="1"/>
      <c r="U575" s="1"/>
      <c r="V575" s="1"/>
      <c r="W575" s="1"/>
      <c r="X575" s="1"/>
      <c r="Y575" s="1"/>
      <c r="Z575" s="1"/>
    </row>
    <row r="576" spans="1:26" ht="12.75" customHeight="1" x14ac:dyDescent="0.25">
      <c r="A576" s="72" t="s">
        <v>394</v>
      </c>
      <c r="B576" s="72">
        <v>0.25</v>
      </c>
      <c r="C576" s="66" t="s">
        <v>140</v>
      </c>
      <c r="D576" s="72" t="s">
        <v>138</v>
      </c>
      <c r="E576" s="87"/>
      <c r="F576" s="169"/>
      <c r="G576" s="1"/>
      <c r="H576" s="44"/>
      <c r="I576" s="1"/>
      <c r="J576" s="1"/>
      <c r="K576" s="1"/>
      <c r="L576" s="1"/>
      <c r="M576" s="1"/>
      <c r="N576" s="1"/>
      <c r="O576" s="1"/>
      <c r="P576" s="1"/>
      <c r="Q576" s="1"/>
      <c r="R576" s="1"/>
      <c r="S576" s="1"/>
      <c r="T576" s="1"/>
      <c r="U576" s="1"/>
      <c r="V576" s="1"/>
      <c r="W576" s="1"/>
      <c r="X576" s="1"/>
      <c r="Y576" s="1"/>
      <c r="Z576" s="1"/>
    </row>
    <row r="577" spans="1:26" ht="12.75" customHeight="1" x14ac:dyDescent="0.25">
      <c r="A577" s="72" t="s">
        <v>395</v>
      </c>
      <c r="B577" s="72">
        <v>8.3330000000000001E-2</v>
      </c>
      <c r="C577" s="66" t="s">
        <v>140</v>
      </c>
      <c r="D577" s="72" t="s">
        <v>138</v>
      </c>
      <c r="E577" s="87"/>
      <c r="F577" s="169"/>
      <c r="G577" s="1"/>
      <c r="H577" s="44"/>
      <c r="I577" s="1"/>
      <c r="J577" s="1"/>
      <c r="K577" s="1"/>
      <c r="L577" s="1"/>
      <c r="M577" s="1"/>
      <c r="N577" s="1"/>
      <c r="O577" s="1"/>
      <c r="P577" s="1"/>
      <c r="Q577" s="1"/>
      <c r="R577" s="1"/>
      <c r="S577" s="1"/>
      <c r="T577" s="1"/>
      <c r="U577" s="1"/>
      <c r="V577" s="1"/>
      <c r="W577" s="1"/>
      <c r="X577" s="1"/>
      <c r="Y577" s="1"/>
      <c r="Z577" s="1"/>
    </row>
    <row r="578" spans="1:26" ht="12.75" customHeight="1" x14ac:dyDescent="0.25">
      <c r="A578" s="72" t="s">
        <v>396</v>
      </c>
      <c r="B578" s="72">
        <v>3</v>
      </c>
      <c r="C578" s="66" t="s">
        <v>140</v>
      </c>
      <c r="D578" s="72" t="s">
        <v>138</v>
      </c>
      <c r="E578" s="87"/>
      <c r="F578" s="169"/>
      <c r="G578" s="1"/>
      <c r="H578" s="44"/>
      <c r="I578" s="1"/>
      <c r="J578" s="1"/>
      <c r="K578" s="1"/>
      <c r="L578" s="1"/>
      <c r="M578" s="1"/>
      <c r="N578" s="1"/>
      <c r="O578" s="1"/>
      <c r="P578" s="1"/>
      <c r="Q578" s="1"/>
      <c r="R578" s="1"/>
      <c r="S578" s="1"/>
      <c r="T578" s="1"/>
      <c r="U578" s="1"/>
      <c r="V578" s="1"/>
      <c r="W578" s="1"/>
      <c r="X578" s="1"/>
      <c r="Y578" s="1"/>
      <c r="Z578" s="1"/>
    </row>
    <row r="579" spans="1:26" ht="12.75" customHeight="1" x14ac:dyDescent="0.25">
      <c r="A579" s="72" t="s">
        <v>397</v>
      </c>
      <c r="B579" s="72">
        <v>1</v>
      </c>
      <c r="C579" s="66" t="s">
        <v>140</v>
      </c>
      <c r="D579" s="72" t="s">
        <v>138</v>
      </c>
      <c r="E579" s="87"/>
      <c r="F579" s="169"/>
      <c r="G579" s="1"/>
      <c r="H579" s="44"/>
      <c r="I579" s="1"/>
      <c r="J579" s="1"/>
      <c r="K579" s="1"/>
      <c r="L579" s="1"/>
      <c r="M579" s="1"/>
      <c r="N579" s="1"/>
      <c r="O579" s="1"/>
      <c r="P579" s="1"/>
      <c r="Q579" s="1"/>
      <c r="R579" s="1"/>
      <c r="S579" s="1"/>
      <c r="T579" s="1"/>
      <c r="U579" s="1"/>
      <c r="V579" s="1"/>
      <c r="W579" s="1"/>
      <c r="X579" s="1"/>
      <c r="Y579" s="1"/>
      <c r="Z579" s="1"/>
    </row>
    <row r="580" spans="1:26" ht="12.75" customHeight="1" x14ac:dyDescent="0.25">
      <c r="A580" s="72" t="s">
        <v>398</v>
      </c>
      <c r="B580" s="72">
        <v>3</v>
      </c>
      <c r="C580" s="66" t="s">
        <v>140</v>
      </c>
      <c r="D580" s="72" t="s">
        <v>138</v>
      </c>
      <c r="E580" s="87"/>
      <c r="F580" s="169"/>
      <c r="G580" s="1"/>
      <c r="H580" s="44"/>
      <c r="I580" s="1"/>
      <c r="J580" s="1"/>
      <c r="K580" s="1"/>
      <c r="L580" s="1"/>
      <c r="M580" s="1"/>
      <c r="N580" s="1"/>
      <c r="O580" s="1"/>
      <c r="P580" s="1"/>
      <c r="Q580" s="1"/>
      <c r="R580" s="1"/>
      <c r="S580" s="1"/>
      <c r="T580" s="1"/>
      <c r="U580" s="1"/>
      <c r="V580" s="1"/>
      <c r="W580" s="1"/>
      <c r="X580" s="1"/>
      <c r="Y580" s="1"/>
      <c r="Z580" s="1"/>
    </row>
    <row r="581" spans="1:26" ht="12.75" customHeight="1" x14ac:dyDescent="0.25">
      <c r="A581" s="72" t="s">
        <v>399</v>
      </c>
      <c r="B581" s="72">
        <v>8.3330000000000001E-2</v>
      </c>
      <c r="C581" s="66" t="s">
        <v>140</v>
      </c>
      <c r="D581" s="72" t="s">
        <v>138</v>
      </c>
      <c r="E581" s="87"/>
      <c r="F581" s="169"/>
      <c r="G581" s="1"/>
      <c r="H581" s="44"/>
      <c r="I581" s="1"/>
      <c r="J581" s="1"/>
      <c r="K581" s="1"/>
      <c r="L581" s="1"/>
      <c r="M581" s="1"/>
      <c r="N581" s="1"/>
      <c r="O581" s="1"/>
      <c r="P581" s="1"/>
      <c r="Q581" s="1"/>
      <c r="R581" s="1"/>
      <c r="S581" s="1"/>
      <c r="T581" s="1"/>
      <c r="U581" s="1"/>
      <c r="V581" s="1"/>
      <c r="W581" s="1"/>
      <c r="X581" s="1"/>
      <c r="Y581" s="1"/>
      <c r="Z581" s="1"/>
    </row>
    <row r="582" spans="1:26" ht="12.75" customHeight="1" x14ac:dyDescent="0.25">
      <c r="A582" s="72" t="s">
        <v>400</v>
      </c>
      <c r="B582" s="72">
        <v>1</v>
      </c>
      <c r="C582" s="66" t="s">
        <v>140</v>
      </c>
      <c r="D582" s="72" t="s">
        <v>138</v>
      </c>
      <c r="E582" s="87"/>
      <c r="F582" s="169"/>
      <c r="G582" s="1"/>
      <c r="H582" s="44"/>
      <c r="I582" s="1"/>
      <c r="J582" s="1"/>
      <c r="K582" s="1"/>
      <c r="L582" s="1"/>
      <c r="M582" s="1"/>
      <c r="N582" s="1"/>
      <c r="O582" s="1"/>
      <c r="P582" s="1"/>
      <c r="Q582" s="1"/>
      <c r="R582" s="1"/>
      <c r="S582" s="1"/>
      <c r="T582" s="1"/>
      <c r="U582" s="1"/>
      <c r="V582" s="1"/>
      <c r="W582" s="1"/>
      <c r="X582" s="1"/>
      <c r="Y582" s="1"/>
      <c r="Z582" s="1"/>
    </row>
    <row r="583" spans="1:26" ht="12.75" customHeight="1" x14ac:dyDescent="0.25">
      <c r="A583" s="72" t="s">
        <v>401</v>
      </c>
      <c r="B583" s="72">
        <v>2</v>
      </c>
      <c r="C583" s="66" t="s">
        <v>140</v>
      </c>
      <c r="D583" s="72" t="s">
        <v>138</v>
      </c>
      <c r="E583" s="87"/>
      <c r="F583" s="169"/>
      <c r="G583" s="1"/>
      <c r="H583" s="44"/>
      <c r="I583" s="1"/>
      <c r="J583" s="1"/>
      <c r="K583" s="1"/>
      <c r="L583" s="1"/>
      <c r="M583" s="1"/>
      <c r="N583" s="1"/>
      <c r="O583" s="1"/>
      <c r="P583" s="1"/>
      <c r="Q583" s="1"/>
      <c r="R583" s="1"/>
      <c r="S583" s="1"/>
      <c r="T583" s="1"/>
      <c r="U583" s="1"/>
      <c r="V583" s="1"/>
      <c r="W583" s="1"/>
      <c r="X583" s="1"/>
      <c r="Y583" s="1"/>
      <c r="Z583" s="1"/>
    </row>
    <row r="584" spans="1:26" ht="12.75" customHeight="1" x14ac:dyDescent="0.25">
      <c r="A584" s="72" t="s">
        <v>402</v>
      </c>
      <c r="B584" s="72">
        <v>2</v>
      </c>
      <c r="C584" s="66" t="s">
        <v>140</v>
      </c>
      <c r="D584" s="72" t="s">
        <v>138</v>
      </c>
      <c r="E584" s="87"/>
      <c r="F584" s="169"/>
      <c r="G584" s="1"/>
      <c r="H584" s="44"/>
      <c r="I584" s="1"/>
      <c r="J584" s="1"/>
      <c r="K584" s="1"/>
      <c r="L584" s="1"/>
      <c r="M584" s="1"/>
      <c r="N584" s="1"/>
      <c r="O584" s="1"/>
      <c r="P584" s="1"/>
      <c r="Q584" s="1"/>
      <c r="R584" s="1"/>
      <c r="S584" s="1"/>
      <c r="T584" s="1"/>
      <c r="U584" s="1"/>
      <c r="V584" s="1"/>
      <c r="W584" s="1"/>
      <c r="X584" s="1"/>
      <c r="Y584" s="1"/>
      <c r="Z584" s="1"/>
    </row>
    <row r="585" spans="1:26" ht="12.75" customHeight="1" x14ac:dyDescent="0.25">
      <c r="A585" s="72" t="s">
        <v>403</v>
      </c>
      <c r="B585" s="72">
        <v>1</v>
      </c>
      <c r="C585" s="66" t="s">
        <v>140</v>
      </c>
      <c r="D585" s="72" t="s">
        <v>138</v>
      </c>
      <c r="E585" s="87"/>
      <c r="F585" s="169"/>
      <c r="G585" s="1"/>
      <c r="H585" s="44"/>
      <c r="I585" s="1"/>
      <c r="J585" s="1"/>
      <c r="K585" s="1"/>
      <c r="L585" s="1"/>
      <c r="M585" s="1"/>
      <c r="N585" s="1"/>
      <c r="O585" s="1"/>
      <c r="P585" s="1"/>
      <c r="Q585" s="1"/>
      <c r="R585" s="1"/>
      <c r="S585" s="1"/>
      <c r="T585" s="1"/>
      <c r="U585" s="1"/>
      <c r="V585" s="1"/>
      <c r="W585" s="1"/>
      <c r="X585" s="1"/>
      <c r="Y585" s="1"/>
      <c r="Z585" s="1"/>
    </row>
    <row r="586" spans="1:26" ht="12.75" customHeight="1" x14ac:dyDescent="0.25">
      <c r="A586" s="72" t="s">
        <v>404</v>
      </c>
      <c r="B586" s="72">
        <v>2</v>
      </c>
      <c r="C586" s="66" t="s">
        <v>140</v>
      </c>
      <c r="D586" s="72" t="s">
        <v>138</v>
      </c>
      <c r="E586" s="87"/>
      <c r="F586" s="169"/>
      <c r="G586" s="1"/>
      <c r="H586" s="44"/>
      <c r="I586" s="1"/>
      <c r="J586" s="1"/>
      <c r="K586" s="1"/>
      <c r="L586" s="1"/>
      <c r="M586" s="1"/>
      <c r="N586" s="1"/>
      <c r="O586" s="1"/>
      <c r="P586" s="1"/>
      <c r="Q586" s="1"/>
      <c r="R586" s="1"/>
      <c r="S586" s="1"/>
      <c r="T586" s="1"/>
      <c r="U586" s="1"/>
      <c r="V586" s="1"/>
      <c r="W586" s="1"/>
      <c r="X586" s="1"/>
      <c r="Y586" s="1"/>
      <c r="Z586" s="1"/>
    </row>
    <row r="587" spans="1:26" ht="12.75" customHeight="1" x14ac:dyDescent="0.25">
      <c r="A587" s="72" t="s">
        <v>405</v>
      </c>
      <c r="B587" s="72">
        <v>0.5</v>
      </c>
      <c r="C587" s="66" t="s">
        <v>140</v>
      </c>
      <c r="D587" s="72" t="s">
        <v>138</v>
      </c>
      <c r="E587" s="87"/>
      <c r="F587" s="169"/>
      <c r="G587" s="1"/>
      <c r="H587" s="44"/>
      <c r="I587" s="1"/>
      <c r="J587" s="1"/>
      <c r="K587" s="1"/>
      <c r="L587" s="1"/>
      <c r="M587" s="1"/>
      <c r="N587" s="1"/>
      <c r="O587" s="1"/>
      <c r="P587" s="1"/>
      <c r="Q587" s="1"/>
      <c r="R587" s="1"/>
      <c r="S587" s="1"/>
      <c r="T587" s="1"/>
      <c r="U587" s="1"/>
      <c r="V587" s="1"/>
      <c r="W587" s="1"/>
      <c r="X587" s="1"/>
      <c r="Y587" s="1"/>
      <c r="Z587" s="1"/>
    </row>
    <row r="588" spans="1:26" ht="12.75" customHeight="1" x14ac:dyDescent="0.25">
      <c r="A588" s="71" t="s">
        <v>406</v>
      </c>
      <c r="B588" s="71">
        <v>3</v>
      </c>
      <c r="C588" s="65" t="s">
        <v>140</v>
      </c>
      <c r="D588" s="71" t="s">
        <v>138</v>
      </c>
      <c r="E588" s="86"/>
      <c r="F588" s="165" t="s">
        <v>407</v>
      </c>
      <c r="G588" s="47"/>
      <c r="H588" s="48"/>
      <c r="I588" s="47"/>
      <c r="J588" s="47"/>
      <c r="K588" s="47"/>
      <c r="L588" s="1"/>
      <c r="M588" s="1"/>
      <c r="N588" s="1"/>
      <c r="O588" s="1"/>
      <c r="P588" s="1"/>
      <c r="Q588" s="1"/>
      <c r="R588" s="1"/>
      <c r="S588" s="1"/>
      <c r="T588" s="1"/>
      <c r="U588" s="1"/>
      <c r="V588" s="1"/>
      <c r="W588" s="1"/>
      <c r="X588" s="1"/>
      <c r="Y588" s="1"/>
      <c r="Z588" s="1"/>
    </row>
    <row r="589" spans="1:26" ht="12.75" customHeight="1" x14ac:dyDescent="0.25">
      <c r="A589" s="71" t="s">
        <v>408</v>
      </c>
      <c r="B589" s="71">
        <v>7</v>
      </c>
      <c r="C589" s="65" t="s">
        <v>145</v>
      </c>
      <c r="D589" s="71" t="s">
        <v>138</v>
      </c>
      <c r="E589" s="86"/>
      <c r="F589" s="165"/>
      <c r="G589" s="1"/>
      <c r="H589" s="44"/>
      <c r="I589" s="1"/>
      <c r="J589" s="1"/>
      <c r="K589" s="1"/>
      <c r="L589" s="1"/>
      <c r="M589" s="1"/>
      <c r="N589" s="1"/>
      <c r="O589" s="1"/>
      <c r="P589" s="1"/>
      <c r="Q589" s="1"/>
      <c r="R589" s="1"/>
      <c r="S589" s="1"/>
      <c r="T589" s="1"/>
      <c r="U589" s="1"/>
      <c r="V589" s="1"/>
      <c r="W589" s="1"/>
      <c r="X589" s="1"/>
      <c r="Y589" s="1"/>
      <c r="Z589" s="1"/>
    </row>
    <row r="590" spans="1:26" ht="12.75" customHeight="1" x14ac:dyDescent="0.25">
      <c r="A590" s="71" t="s">
        <v>409</v>
      </c>
      <c r="B590" s="71">
        <v>0.5</v>
      </c>
      <c r="C590" s="65" t="s">
        <v>140</v>
      </c>
      <c r="D590" s="71" t="s">
        <v>138</v>
      </c>
      <c r="E590" s="86"/>
      <c r="F590" s="165"/>
      <c r="G590" s="1"/>
      <c r="H590" s="44"/>
      <c r="I590" s="1"/>
      <c r="J590" s="1"/>
      <c r="K590" s="1"/>
      <c r="L590" s="1"/>
      <c r="M590" s="1"/>
      <c r="N590" s="1"/>
      <c r="O590" s="1"/>
      <c r="P590" s="1"/>
      <c r="Q590" s="1"/>
      <c r="R590" s="1"/>
      <c r="S590" s="1"/>
      <c r="T590" s="1"/>
      <c r="U590" s="1"/>
      <c r="V590" s="1"/>
      <c r="W590" s="1"/>
      <c r="X590" s="1"/>
      <c r="Y590" s="1"/>
      <c r="Z590" s="1"/>
    </row>
    <row r="591" spans="1:26" ht="12.75" customHeight="1" x14ac:dyDescent="0.25">
      <c r="A591" s="71" t="s">
        <v>410</v>
      </c>
      <c r="B591" s="71">
        <v>7</v>
      </c>
      <c r="C591" s="65" t="s">
        <v>145</v>
      </c>
      <c r="D591" s="71" t="s">
        <v>138</v>
      </c>
      <c r="E591" s="86"/>
      <c r="F591" s="165"/>
      <c r="G591" s="1"/>
      <c r="H591" s="44"/>
      <c r="I591" s="1"/>
      <c r="J591" s="1"/>
      <c r="K591" s="1"/>
      <c r="L591" s="1"/>
      <c r="M591" s="1"/>
      <c r="N591" s="1"/>
      <c r="O591" s="1"/>
      <c r="P591" s="1"/>
      <c r="Q591" s="1"/>
      <c r="R591" s="1"/>
      <c r="S591" s="1"/>
      <c r="T591" s="1"/>
      <c r="U591" s="1"/>
      <c r="V591" s="1"/>
      <c r="W591" s="1"/>
      <c r="X591" s="1"/>
      <c r="Y591" s="1"/>
      <c r="Z591" s="1"/>
    </row>
    <row r="592" spans="1:26" ht="12.75" customHeight="1" x14ac:dyDescent="0.25">
      <c r="A592" s="71" t="s">
        <v>411</v>
      </c>
      <c r="B592" s="71">
        <v>0</v>
      </c>
      <c r="C592" s="65" t="s">
        <v>140</v>
      </c>
      <c r="D592" s="71" t="s">
        <v>138</v>
      </c>
      <c r="E592" s="86"/>
      <c r="F592" s="165"/>
      <c r="G592" s="1"/>
      <c r="H592" s="44"/>
      <c r="I592" s="1"/>
      <c r="J592" s="1"/>
      <c r="K592" s="1"/>
      <c r="L592" s="1"/>
      <c r="M592" s="1"/>
      <c r="N592" s="1"/>
      <c r="O592" s="1"/>
      <c r="P592" s="1"/>
      <c r="Q592" s="1"/>
      <c r="R592" s="1"/>
      <c r="S592" s="1"/>
      <c r="T592" s="1"/>
      <c r="U592" s="1"/>
      <c r="V592" s="1"/>
      <c r="W592" s="1"/>
      <c r="X592" s="1"/>
      <c r="Y592" s="1"/>
      <c r="Z592" s="1"/>
    </row>
    <row r="593" spans="1:26" ht="12.75" customHeight="1" x14ac:dyDescent="0.25">
      <c r="A593" s="71" t="s">
        <v>412</v>
      </c>
      <c r="B593" s="71">
        <v>0.5</v>
      </c>
      <c r="C593" s="65" t="s">
        <v>140</v>
      </c>
      <c r="D593" s="71" t="s">
        <v>138</v>
      </c>
      <c r="E593" s="86"/>
      <c r="F593" s="165"/>
      <c r="G593" s="1"/>
      <c r="H593" s="44"/>
      <c r="I593" s="1"/>
      <c r="J593" s="1"/>
      <c r="K593" s="1"/>
      <c r="L593" s="1"/>
      <c r="M593" s="1"/>
      <c r="N593" s="1"/>
      <c r="O593" s="1"/>
      <c r="P593" s="1"/>
      <c r="Q593" s="1"/>
      <c r="R593" s="1"/>
      <c r="S593" s="1"/>
      <c r="T593" s="1"/>
      <c r="U593" s="1"/>
      <c r="V593" s="1"/>
      <c r="W593" s="1"/>
      <c r="X593" s="1"/>
      <c r="Y593" s="1"/>
      <c r="Z593" s="1"/>
    </row>
    <row r="594" spans="1:26" ht="12.75" customHeight="1" x14ac:dyDescent="0.25">
      <c r="A594" s="72" t="s">
        <v>413</v>
      </c>
      <c r="B594" s="72">
        <v>0.5</v>
      </c>
      <c r="C594" s="66" t="s">
        <v>137</v>
      </c>
      <c r="D594" s="72" t="s">
        <v>138</v>
      </c>
      <c r="E594" s="87"/>
      <c r="F594" s="169" t="s">
        <v>414</v>
      </c>
      <c r="G594" s="47"/>
      <c r="H594" s="48"/>
      <c r="I594" s="47"/>
      <c r="J594" s="47"/>
      <c r="K594" s="47"/>
      <c r="L594" s="1"/>
      <c r="M594" s="1"/>
      <c r="N594" s="1"/>
      <c r="O594" s="1"/>
      <c r="P594" s="1"/>
      <c r="Q594" s="1"/>
      <c r="R594" s="1"/>
      <c r="S594" s="1"/>
      <c r="T594" s="1"/>
      <c r="U594" s="1"/>
      <c r="V594" s="1"/>
      <c r="W594" s="1"/>
      <c r="X594" s="1"/>
      <c r="Y594" s="1"/>
      <c r="Z594" s="1"/>
    </row>
    <row r="595" spans="1:26" ht="12.75" customHeight="1" x14ac:dyDescent="0.25">
      <c r="A595" s="72" t="s">
        <v>415</v>
      </c>
      <c r="B595" s="72">
        <v>0.5</v>
      </c>
      <c r="C595" s="66" t="s">
        <v>137</v>
      </c>
      <c r="D595" s="72" t="s">
        <v>138</v>
      </c>
      <c r="E595" s="87"/>
      <c r="F595" s="169"/>
      <c r="G595" s="1"/>
      <c r="H595" s="44"/>
      <c r="I595" s="1"/>
      <c r="J595" s="1"/>
      <c r="K595" s="1"/>
      <c r="L595" s="1"/>
      <c r="M595" s="1"/>
      <c r="N595" s="1"/>
      <c r="O595" s="1"/>
      <c r="P595" s="1"/>
      <c r="Q595" s="1"/>
      <c r="R595" s="1"/>
      <c r="S595" s="1"/>
      <c r="T595" s="1"/>
      <c r="U595" s="1"/>
      <c r="V595" s="1"/>
      <c r="W595" s="1"/>
      <c r="X595" s="1"/>
      <c r="Y595" s="1"/>
      <c r="Z595" s="1"/>
    </row>
    <row r="596" spans="1:26" ht="12.75" customHeight="1" x14ac:dyDescent="0.25">
      <c r="A596" s="72" t="s">
        <v>416</v>
      </c>
      <c r="B596" s="72">
        <v>0.5</v>
      </c>
      <c r="C596" s="66" t="s">
        <v>137</v>
      </c>
      <c r="D596" s="72" t="s">
        <v>138</v>
      </c>
      <c r="E596" s="87"/>
      <c r="F596" s="169"/>
      <c r="G596" s="1"/>
      <c r="H596" s="44"/>
      <c r="I596" s="1"/>
      <c r="J596" s="1"/>
      <c r="K596" s="1"/>
      <c r="L596" s="1"/>
      <c r="M596" s="1"/>
      <c r="N596" s="1"/>
      <c r="O596" s="1"/>
      <c r="P596" s="1"/>
      <c r="Q596" s="1"/>
      <c r="R596" s="1"/>
      <c r="S596" s="1"/>
      <c r="T596" s="1"/>
      <c r="U596" s="1"/>
      <c r="V596" s="1"/>
      <c r="W596" s="1"/>
      <c r="X596" s="1"/>
      <c r="Y596" s="1"/>
      <c r="Z596" s="1"/>
    </row>
    <row r="597" spans="1:26" ht="12.75" customHeight="1" x14ac:dyDescent="0.25">
      <c r="A597" s="72" t="s">
        <v>417</v>
      </c>
      <c r="B597" s="72">
        <v>0.5</v>
      </c>
      <c r="C597" s="66" t="s">
        <v>137</v>
      </c>
      <c r="D597" s="72" t="s">
        <v>138</v>
      </c>
      <c r="E597" s="87"/>
      <c r="F597" s="169"/>
      <c r="G597" s="1"/>
      <c r="H597" s="44"/>
      <c r="I597" s="1"/>
      <c r="J597" s="1"/>
      <c r="K597" s="1"/>
      <c r="L597" s="1"/>
      <c r="M597" s="1"/>
      <c r="N597" s="1"/>
      <c r="O597" s="1"/>
      <c r="P597" s="1"/>
      <c r="Q597" s="1"/>
      <c r="R597" s="1"/>
      <c r="S597" s="1"/>
      <c r="T597" s="1"/>
      <c r="U597" s="1"/>
      <c r="V597" s="1"/>
      <c r="W597" s="1"/>
      <c r="X597" s="1"/>
      <c r="Y597" s="1"/>
      <c r="Z597" s="1"/>
    </row>
    <row r="598" spans="1:26" ht="12.75" customHeight="1" x14ac:dyDescent="0.25">
      <c r="A598" s="72" t="s">
        <v>418</v>
      </c>
      <c r="B598" s="72">
        <v>0.5</v>
      </c>
      <c r="C598" s="66" t="s">
        <v>137</v>
      </c>
      <c r="D598" s="72" t="s">
        <v>138</v>
      </c>
      <c r="E598" s="87"/>
      <c r="F598" s="169"/>
      <c r="G598" s="1"/>
      <c r="H598" s="44"/>
      <c r="I598" s="1"/>
      <c r="J598" s="1"/>
      <c r="K598" s="1"/>
      <c r="L598" s="1"/>
      <c r="M598" s="1"/>
      <c r="N598" s="1"/>
      <c r="O598" s="1"/>
      <c r="P598" s="1"/>
      <c r="Q598" s="1"/>
      <c r="R598" s="1"/>
      <c r="S598" s="1"/>
      <c r="T598" s="1"/>
      <c r="U598" s="1"/>
      <c r="V598" s="1"/>
      <c r="W598" s="1"/>
      <c r="X598" s="1"/>
      <c r="Y598" s="1"/>
      <c r="Z598" s="1"/>
    </row>
    <row r="599" spans="1:26" ht="12.75" customHeight="1" x14ac:dyDescent="0.25">
      <c r="A599" s="72" t="s">
        <v>419</v>
      </c>
      <c r="B599" s="72">
        <v>2E-3</v>
      </c>
      <c r="C599" s="66" t="s">
        <v>140</v>
      </c>
      <c r="D599" s="72" t="s">
        <v>138</v>
      </c>
      <c r="E599" s="87" t="s">
        <v>420</v>
      </c>
      <c r="F599" s="169"/>
      <c r="G599" s="1"/>
      <c r="H599" s="44"/>
      <c r="I599" s="1"/>
      <c r="J599" s="1"/>
      <c r="K599" s="1"/>
      <c r="L599" s="1"/>
      <c r="M599" s="1"/>
      <c r="N599" s="1"/>
      <c r="O599" s="1"/>
      <c r="P599" s="1"/>
      <c r="Q599" s="1"/>
      <c r="R599" s="1"/>
      <c r="S599" s="1"/>
      <c r="T599" s="1"/>
      <c r="U599" s="1"/>
      <c r="V599" s="1"/>
      <c r="W599" s="1"/>
      <c r="X599" s="1"/>
      <c r="Y599" s="1"/>
      <c r="Z599" s="1"/>
    </row>
    <row r="600" spans="1:26" ht="12.75" customHeight="1" x14ac:dyDescent="0.25">
      <c r="A600" s="71" t="s">
        <v>421</v>
      </c>
      <c r="B600" s="71">
        <v>5</v>
      </c>
      <c r="C600" s="71" t="s">
        <v>145</v>
      </c>
      <c r="D600" s="71" t="s">
        <v>138</v>
      </c>
      <c r="E600" s="86"/>
      <c r="F600" s="165" t="s">
        <v>422</v>
      </c>
      <c r="G600" s="47"/>
      <c r="H600" s="48"/>
      <c r="I600" s="47"/>
      <c r="J600" s="47"/>
      <c r="K600" s="47"/>
      <c r="L600" s="1"/>
      <c r="M600" s="1"/>
      <c r="N600" s="1"/>
      <c r="O600" s="1"/>
      <c r="P600" s="1"/>
      <c r="Q600" s="1"/>
      <c r="R600" s="1"/>
      <c r="S600" s="1"/>
      <c r="T600" s="1"/>
      <c r="U600" s="1"/>
      <c r="V600" s="1"/>
      <c r="W600" s="1"/>
      <c r="X600" s="1"/>
      <c r="Y600" s="1"/>
      <c r="Z600" s="1"/>
    </row>
    <row r="601" spans="1:26" ht="12.75" customHeight="1" x14ac:dyDescent="0.25">
      <c r="A601" s="71" t="s">
        <v>423</v>
      </c>
      <c r="B601" s="71">
        <v>100</v>
      </c>
      <c r="C601" s="71" t="s">
        <v>145</v>
      </c>
      <c r="D601" s="71" t="s">
        <v>138</v>
      </c>
      <c r="E601" s="86"/>
      <c r="F601" s="165"/>
      <c r="G601" s="1"/>
      <c r="H601" s="44"/>
      <c r="I601" s="1"/>
      <c r="J601" s="1"/>
      <c r="K601" s="1"/>
      <c r="L601" s="1"/>
      <c r="M601" s="1"/>
      <c r="N601" s="1"/>
      <c r="O601" s="1"/>
      <c r="P601" s="1"/>
      <c r="Q601" s="1"/>
      <c r="R601" s="1"/>
      <c r="S601" s="1"/>
      <c r="T601" s="1"/>
      <c r="U601" s="1"/>
      <c r="V601" s="1"/>
      <c r="W601" s="1"/>
      <c r="X601" s="1"/>
      <c r="Y601" s="1"/>
      <c r="Z601" s="1"/>
    </row>
    <row r="602" spans="1:26" ht="12.75" customHeight="1" x14ac:dyDescent="0.25">
      <c r="A602" s="71" t="s">
        <v>424</v>
      </c>
      <c r="B602" s="71">
        <v>7</v>
      </c>
      <c r="C602" s="71" t="s">
        <v>145</v>
      </c>
      <c r="D602" s="71" t="s">
        <v>138</v>
      </c>
      <c r="E602" s="86"/>
      <c r="F602" s="165"/>
      <c r="G602" s="1"/>
      <c r="H602" s="44"/>
      <c r="I602" s="1"/>
      <c r="J602" s="1"/>
      <c r="K602" s="1"/>
      <c r="L602" s="1"/>
      <c r="M602" s="1"/>
      <c r="N602" s="1"/>
      <c r="O602" s="1"/>
      <c r="P602" s="1"/>
      <c r="Q602" s="1"/>
      <c r="R602" s="1"/>
      <c r="S602" s="1"/>
      <c r="T602" s="1"/>
      <c r="U602" s="1"/>
      <c r="V602" s="1"/>
      <c r="W602" s="1"/>
      <c r="X602" s="1"/>
      <c r="Y602" s="1"/>
      <c r="Z602" s="1"/>
    </row>
    <row r="603" spans="1:26" ht="12.75" customHeight="1" x14ac:dyDescent="0.25">
      <c r="A603" s="71" t="s">
        <v>425</v>
      </c>
      <c r="B603" s="71">
        <v>7</v>
      </c>
      <c r="C603" s="71" t="s">
        <v>145</v>
      </c>
      <c r="D603" s="71" t="s">
        <v>138</v>
      </c>
      <c r="E603" s="86"/>
      <c r="F603" s="165"/>
      <c r="G603" s="1"/>
      <c r="H603" s="44"/>
      <c r="I603" s="1"/>
      <c r="J603" s="1"/>
      <c r="K603" s="1"/>
      <c r="L603" s="1"/>
      <c r="M603" s="1"/>
      <c r="N603" s="1"/>
      <c r="O603" s="1"/>
      <c r="P603" s="1"/>
      <c r="Q603" s="1"/>
      <c r="R603" s="1"/>
      <c r="S603" s="1"/>
      <c r="T603" s="1"/>
      <c r="U603" s="1"/>
      <c r="V603" s="1"/>
      <c r="W603" s="1"/>
      <c r="X603" s="1"/>
      <c r="Y603" s="1"/>
      <c r="Z603" s="1"/>
    </row>
    <row r="604" spans="1:26" ht="12.75" customHeight="1" x14ac:dyDescent="0.25">
      <c r="A604" s="71" t="s">
        <v>426</v>
      </c>
      <c r="B604" s="71">
        <v>20</v>
      </c>
      <c r="C604" s="71" t="s">
        <v>145</v>
      </c>
      <c r="D604" s="71" t="s">
        <v>138</v>
      </c>
      <c r="E604" s="86"/>
      <c r="F604" s="165"/>
      <c r="G604" s="1"/>
      <c r="H604" s="44"/>
      <c r="I604" s="1"/>
      <c r="J604" s="1"/>
      <c r="K604" s="1"/>
      <c r="L604" s="1"/>
      <c r="M604" s="1"/>
      <c r="N604" s="1"/>
      <c r="O604" s="1"/>
      <c r="P604" s="1"/>
      <c r="Q604" s="1"/>
      <c r="R604" s="1"/>
      <c r="S604" s="1"/>
      <c r="T604" s="1"/>
      <c r="U604" s="1"/>
      <c r="V604" s="1"/>
      <c r="W604" s="1"/>
      <c r="X604" s="1"/>
      <c r="Y604" s="1"/>
      <c r="Z604" s="1"/>
    </row>
    <row r="605" spans="1:26" ht="12.75" customHeight="1" x14ac:dyDescent="0.25">
      <c r="A605" s="71" t="s">
        <v>427</v>
      </c>
      <c r="B605" s="71">
        <v>20</v>
      </c>
      <c r="C605" s="71" t="s">
        <v>145</v>
      </c>
      <c r="D605" s="71" t="s">
        <v>138</v>
      </c>
      <c r="E605" s="86"/>
      <c r="F605" s="165"/>
      <c r="G605" s="1"/>
      <c r="H605" s="44"/>
      <c r="I605" s="1"/>
      <c r="J605" s="1"/>
      <c r="K605" s="1"/>
      <c r="L605" s="1"/>
      <c r="M605" s="1"/>
      <c r="N605" s="1"/>
      <c r="O605" s="1"/>
      <c r="P605" s="1"/>
      <c r="Q605" s="1"/>
      <c r="R605" s="1"/>
      <c r="S605" s="1"/>
      <c r="T605" s="1"/>
      <c r="U605" s="1"/>
      <c r="V605" s="1"/>
      <c r="W605" s="1"/>
      <c r="X605" s="1"/>
      <c r="Y605" s="1"/>
      <c r="Z605" s="1"/>
    </row>
    <row r="606" spans="1:26" ht="12.75" customHeight="1" x14ac:dyDescent="0.25">
      <c r="A606" s="71" t="s">
        <v>428</v>
      </c>
      <c r="B606" s="71">
        <v>0</v>
      </c>
      <c r="C606" s="71" t="s">
        <v>140</v>
      </c>
      <c r="D606" s="71" t="s">
        <v>138</v>
      </c>
      <c r="E606" s="86"/>
      <c r="F606" s="165"/>
      <c r="G606" s="1"/>
      <c r="H606" s="44"/>
      <c r="I606" s="1"/>
      <c r="J606" s="1"/>
      <c r="K606" s="1"/>
      <c r="L606" s="1"/>
      <c r="M606" s="1"/>
      <c r="N606" s="1"/>
      <c r="O606" s="1"/>
      <c r="P606" s="1"/>
      <c r="Q606" s="1"/>
      <c r="R606" s="1"/>
      <c r="S606" s="1"/>
      <c r="T606" s="1"/>
      <c r="U606" s="1"/>
      <c r="V606" s="1"/>
      <c r="W606" s="1"/>
      <c r="X606" s="1"/>
      <c r="Y606" s="1"/>
      <c r="Z606" s="1"/>
    </row>
    <row r="607" spans="1:26" ht="12.75" customHeight="1" x14ac:dyDescent="0.25">
      <c r="A607" s="71" t="s">
        <v>429</v>
      </c>
      <c r="B607" s="71">
        <v>0</v>
      </c>
      <c r="C607" s="71" t="s">
        <v>140</v>
      </c>
      <c r="D607" s="71" t="s">
        <v>138</v>
      </c>
      <c r="E607" s="86"/>
      <c r="F607" s="165"/>
      <c r="G607" s="1"/>
      <c r="H607" s="44"/>
      <c r="I607" s="1"/>
      <c r="J607" s="1"/>
      <c r="K607" s="1"/>
      <c r="L607" s="1"/>
      <c r="M607" s="1"/>
      <c r="N607" s="1"/>
      <c r="O607" s="1"/>
      <c r="P607" s="1"/>
      <c r="Q607" s="1"/>
      <c r="R607" s="1"/>
      <c r="S607" s="1"/>
      <c r="T607" s="1"/>
      <c r="U607" s="1"/>
      <c r="V607" s="1"/>
      <c r="W607" s="1"/>
      <c r="X607" s="1"/>
      <c r="Y607" s="1"/>
      <c r="Z607" s="1"/>
    </row>
    <row r="608" spans="1:26" ht="12.75" customHeight="1" x14ac:dyDescent="0.25">
      <c r="A608" s="72" t="s">
        <v>430</v>
      </c>
      <c r="B608" s="72">
        <v>0.5</v>
      </c>
      <c r="C608" s="72" t="s">
        <v>140</v>
      </c>
      <c r="D608" s="72" t="s">
        <v>138</v>
      </c>
      <c r="E608" s="87"/>
      <c r="F608" s="108" t="s">
        <v>431</v>
      </c>
      <c r="G608" s="47"/>
      <c r="H608" s="48"/>
      <c r="I608" s="47"/>
      <c r="J608" s="47"/>
      <c r="K608" s="47"/>
      <c r="L608" s="1"/>
      <c r="M608" s="1"/>
      <c r="N608" s="1"/>
      <c r="O608" s="1"/>
      <c r="P608" s="1"/>
      <c r="Q608" s="1"/>
      <c r="R608" s="1"/>
      <c r="S608" s="1"/>
      <c r="T608" s="1"/>
      <c r="U608" s="1"/>
      <c r="V608" s="1"/>
      <c r="W608" s="1"/>
      <c r="X608" s="1"/>
      <c r="Y608" s="1"/>
      <c r="Z608" s="1"/>
    </row>
    <row r="609" spans="1:26" ht="12.75" customHeight="1" x14ac:dyDescent="0.25">
      <c r="A609" s="71" t="s">
        <v>432</v>
      </c>
      <c r="B609" s="71">
        <v>6</v>
      </c>
      <c r="C609" s="71" t="s">
        <v>145</v>
      </c>
      <c r="D609" s="71" t="s">
        <v>138</v>
      </c>
      <c r="E609" s="86"/>
      <c r="F609" s="165" t="s">
        <v>433</v>
      </c>
      <c r="G609" s="47"/>
      <c r="H609" s="48"/>
      <c r="I609" s="47"/>
      <c r="J609" s="47"/>
      <c r="K609" s="47"/>
      <c r="L609" s="1"/>
      <c r="M609" s="1"/>
      <c r="N609" s="1"/>
      <c r="O609" s="1"/>
      <c r="P609" s="1"/>
      <c r="Q609" s="1"/>
      <c r="R609" s="1"/>
      <c r="S609" s="1"/>
      <c r="T609" s="1"/>
      <c r="U609" s="1"/>
      <c r="V609" s="1"/>
      <c r="W609" s="1"/>
      <c r="X609" s="1"/>
      <c r="Y609" s="1"/>
      <c r="Z609" s="1"/>
    </row>
    <row r="610" spans="1:26" ht="12.75" customHeight="1" x14ac:dyDescent="0.25">
      <c r="A610" s="71" t="s">
        <v>434</v>
      </c>
      <c r="B610" s="71">
        <v>7</v>
      </c>
      <c r="C610" s="71" t="s">
        <v>145</v>
      </c>
      <c r="D610" s="71" t="s">
        <v>138</v>
      </c>
      <c r="E610" s="86"/>
      <c r="F610" s="165"/>
      <c r="G610" s="1"/>
      <c r="H610" s="44"/>
      <c r="I610" s="1"/>
      <c r="J610" s="1"/>
      <c r="K610" s="1"/>
      <c r="L610" s="1"/>
      <c r="M610" s="1"/>
      <c r="N610" s="1"/>
      <c r="O610" s="1"/>
      <c r="P610" s="1"/>
      <c r="Q610" s="1"/>
      <c r="R610" s="1"/>
      <c r="S610" s="1"/>
      <c r="T610" s="1"/>
      <c r="U610" s="1"/>
      <c r="V610" s="1"/>
      <c r="W610" s="1"/>
      <c r="X610" s="1"/>
      <c r="Y610" s="1"/>
      <c r="Z610" s="1"/>
    </row>
    <row r="611" spans="1:26" ht="12.75" customHeight="1" x14ac:dyDescent="0.25">
      <c r="A611" s="71" t="s">
        <v>435</v>
      </c>
      <c r="B611" s="71">
        <v>0.25</v>
      </c>
      <c r="C611" s="71" t="s">
        <v>140</v>
      </c>
      <c r="D611" s="71" t="s">
        <v>138</v>
      </c>
      <c r="E611" s="86"/>
      <c r="F611" s="165"/>
      <c r="G611" s="1"/>
      <c r="H611" s="44"/>
      <c r="I611" s="1"/>
      <c r="J611" s="1"/>
      <c r="K611" s="1"/>
      <c r="L611" s="1"/>
      <c r="M611" s="1"/>
      <c r="N611" s="1"/>
      <c r="O611" s="1"/>
      <c r="P611" s="1"/>
      <c r="Q611" s="1"/>
      <c r="R611" s="1"/>
      <c r="S611" s="1"/>
      <c r="T611" s="1"/>
      <c r="U611" s="1"/>
      <c r="V611" s="1"/>
      <c r="W611" s="1"/>
      <c r="X611" s="1"/>
      <c r="Y611" s="1"/>
      <c r="Z611" s="1"/>
    </row>
    <row r="612" spans="1:26" ht="12.75" customHeight="1" x14ac:dyDescent="0.25">
      <c r="A612" s="71" t="s">
        <v>436</v>
      </c>
      <c r="B612" s="71">
        <v>0.25</v>
      </c>
      <c r="C612" s="71" t="s">
        <v>140</v>
      </c>
      <c r="D612" s="71" t="s">
        <v>138</v>
      </c>
      <c r="E612" s="86"/>
      <c r="F612" s="165"/>
      <c r="G612" s="1"/>
      <c r="H612" s="44"/>
      <c r="I612" s="1"/>
      <c r="J612" s="1"/>
      <c r="K612" s="1"/>
      <c r="L612" s="1"/>
      <c r="M612" s="1"/>
      <c r="N612" s="1"/>
      <c r="O612" s="1"/>
      <c r="P612" s="1"/>
      <c r="Q612" s="1"/>
      <c r="R612" s="1"/>
      <c r="S612" s="1"/>
      <c r="T612" s="1"/>
      <c r="U612" s="1"/>
      <c r="V612" s="1"/>
      <c r="W612" s="1"/>
      <c r="X612" s="1"/>
      <c r="Y612" s="1"/>
      <c r="Z612" s="1"/>
    </row>
    <row r="613" spans="1:26" ht="12.75" customHeight="1" x14ac:dyDescent="0.25">
      <c r="A613" s="72" t="s">
        <v>437</v>
      </c>
      <c r="B613" s="72">
        <v>0.25</v>
      </c>
      <c r="C613" s="72" t="s">
        <v>140</v>
      </c>
      <c r="D613" s="72" t="s">
        <v>138</v>
      </c>
      <c r="E613" s="87"/>
      <c r="F613" s="167" t="s">
        <v>438</v>
      </c>
      <c r="G613" s="49"/>
      <c r="H613" s="50"/>
      <c r="I613" s="49"/>
      <c r="J613" s="49"/>
      <c r="K613" s="49"/>
      <c r="L613" s="1"/>
      <c r="M613" s="1"/>
      <c r="N613" s="1"/>
      <c r="O613" s="1"/>
      <c r="P613" s="1"/>
      <c r="Q613" s="1"/>
      <c r="R613" s="1"/>
      <c r="S613" s="1"/>
      <c r="T613" s="1"/>
      <c r="U613" s="1"/>
      <c r="V613" s="1"/>
      <c r="W613" s="1"/>
      <c r="X613" s="1"/>
      <c r="Y613" s="1"/>
      <c r="Z613" s="1"/>
    </row>
    <row r="614" spans="1:26" ht="12.75" customHeight="1" x14ac:dyDescent="0.25">
      <c r="A614" s="72" t="s">
        <v>439</v>
      </c>
      <c r="B614" s="72">
        <v>0</v>
      </c>
      <c r="C614" s="72" t="s">
        <v>140</v>
      </c>
      <c r="D614" s="72" t="s">
        <v>138</v>
      </c>
      <c r="E614" s="87"/>
      <c r="F614" s="167"/>
      <c r="G614" s="1"/>
      <c r="H614" s="44"/>
      <c r="I614" s="1"/>
      <c r="J614" s="1"/>
      <c r="K614" s="1"/>
      <c r="L614" s="1"/>
      <c r="M614" s="1"/>
      <c r="N614" s="1"/>
      <c r="O614" s="1"/>
      <c r="P614" s="1"/>
      <c r="Q614" s="1"/>
      <c r="R614" s="1"/>
      <c r="S614" s="1"/>
      <c r="T614" s="1"/>
      <c r="U614" s="1"/>
      <c r="V614" s="1"/>
      <c r="W614" s="1"/>
      <c r="X614" s="1"/>
      <c r="Y614" s="1"/>
      <c r="Z614" s="1"/>
    </row>
    <row r="615" spans="1:26" ht="12.75" customHeight="1" x14ac:dyDescent="0.25">
      <c r="A615" s="72" t="s">
        <v>440</v>
      </c>
      <c r="B615" s="72">
        <v>2</v>
      </c>
      <c r="C615" s="72" t="s">
        <v>140</v>
      </c>
      <c r="D615" s="72" t="s">
        <v>138</v>
      </c>
      <c r="E615" s="87"/>
      <c r="F615" s="167"/>
      <c r="G615" s="1"/>
      <c r="H615" s="44"/>
      <c r="I615" s="1"/>
      <c r="J615" s="1"/>
      <c r="K615" s="1"/>
      <c r="L615" s="1"/>
      <c r="M615" s="1"/>
      <c r="N615" s="1"/>
      <c r="O615" s="1"/>
      <c r="P615" s="1"/>
      <c r="Q615" s="1"/>
      <c r="R615" s="1"/>
      <c r="S615" s="1"/>
      <c r="T615" s="1"/>
      <c r="U615" s="1"/>
      <c r="V615" s="1"/>
      <c r="W615" s="1"/>
      <c r="X615" s="1"/>
      <c r="Y615" s="1"/>
      <c r="Z615" s="1"/>
    </row>
    <row r="616" spans="1:26" ht="12.75" customHeight="1" x14ac:dyDescent="0.25">
      <c r="A616" s="72" t="s">
        <v>441</v>
      </c>
      <c r="B616" s="72">
        <v>2</v>
      </c>
      <c r="C616" s="72" t="s">
        <v>140</v>
      </c>
      <c r="D616" s="72" t="s">
        <v>138</v>
      </c>
      <c r="E616" s="87"/>
      <c r="F616" s="167"/>
      <c r="G616" s="1"/>
      <c r="H616" s="44"/>
      <c r="I616" s="1"/>
      <c r="J616" s="1"/>
      <c r="K616" s="1"/>
      <c r="L616" s="1"/>
      <c r="M616" s="1"/>
      <c r="N616" s="1"/>
      <c r="O616" s="1"/>
      <c r="P616" s="1"/>
      <c r="Q616" s="1"/>
      <c r="R616" s="1"/>
      <c r="S616" s="1"/>
      <c r="T616" s="1"/>
      <c r="U616" s="1"/>
      <c r="V616" s="1"/>
      <c r="W616" s="1"/>
      <c r="X616" s="1"/>
      <c r="Y616" s="1"/>
      <c r="Z616" s="1"/>
    </row>
    <row r="617" spans="1:26" ht="12.75" customHeight="1" x14ac:dyDescent="0.25">
      <c r="A617" s="72" t="s">
        <v>442</v>
      </c>
      <c r="B617" s="72">
        <v>3</v>
      </c>
      <c r="C617" s="72" t="s">
        <v>140</v>
      </c>
      <c r="D617" s="72" t="s">
        <v>138</v>
      </c>
      <c r="E617" s="87"/>
      <c r="F617" s="167"/>
      <c r="G617" s="1"/>
      <c r="H617" s="44"/>
      <c r="I617" s="1"/>
      <c r="J617" s="1"/>
      <c r="K617" s="1"/>
      <c r="L617" s="1"/>
      <c r="M617" s="1"/>
      <c r="N617" s="1"/>
      <c r="O617" s="1"/>
      <c r="P617" s="1"/>
      <c r="Q617" s="1"/>
      <c r="R617" s="1"/>
      <c r="S617" s="1"/>
      <c r="T617" s="1"/>
      <c r="U617" s="1"/>
      <c r="V617" s="1"/>
      <c r="W617" s="1"/>
      <c r="X617" s="1"/>
      <c r="Y617" s="1"/>
      <c r="Z617" s="1"/>
    </row>
    <row r="618" spans="1:26" ht="12.75" customHeight="1" x14ac:dyDescent="0.25">
      <c r="A618" s="71" t="s">
        <v>443</v>
      </c>
      <c r="B618" s="71">
        <v>0.25</v>
      </c>
      <c r="C618" s="71" t="s">
        <v>140</v>
      </c>
      <c r="D618" s="71" t="s">
        <v>138</v>
      </c>
      <c r="E618" s="86"/>
      <c r="F618" s="107" t="s">
        <v>444</v>
      </c>
      <c r="G618" s="47"/>
      <c r="H618" s="48"/>
      <c r="I618" s="47"/>
      <c r="J618" s="47"/>
      <c r="K618" s="47"/>
      <c r="L618" s="1"/>
      <c r="M618" s="1"/>
      <c r="N618" s="1"/>
      <c r="O618" s="1"/>
      <c r="P618" s="1"/>
      <c r="Q618" s="1"/>
      <c r="R618" s="1"/>
      <c r="S618" s="1"/>
      <c r="T618" s="1"/>
      <c r="U618" s="1"/>
      <c r="V618" s="1"/>
      <c r="W618" s="1"/>
      <c r="X618" s="1"/>
      <c r="Y618" s="1"/>
      <c r="Z618" s="1"/>
    </row>
    <row r="619" spans="1:26" ht="12.75" customHeight="1" x14ac:dyDescent="0.25">
      <c r="A619" s="72" t="s">
        <v>445</v>
      </c>
      <c r="B619" s="72">
        <v>3</v>
      </c>
      <c r="C619" s="72" t="s">
        <v>140</v>
      </c>
      <c r="D619" s="72" t="s">
        <v>138</v>
      </c>
      <c r="E619" s="87"/>
      <c r="F619" s="169" t="s">
        <v>446</v>
      </c>
      <c r="G619" s="47"/>
      <c r="H619" s="48"/>
      <c r="I619" s="47"/>
      <c r="J619" s="47"/>
      <c r="K619" s="47"/>
      <c r="L619" s="1"/>
      <c r="M619" s="1"/>
      <c r="N619" s="1"/>
      <c r="O619" s="1"/>
      <c r="P619" s="1"/>
      <c r="Q619" s="1"/>
      <c r="R619" s="1"/>
      <c r="S619" s="1"/>
      <c r="T619" s="1"/>
      <c r="U619" s="1"/>
      <c r="V619" s="1"/>
      <c r="W619" s="1"/>
      <c r="X619" s="1"/>
      <c r="Y619" s="1"/>
      <c r="Z619" s="1"/>
    </row>
    <row r="620" spans="1:26" ht="12.75" customHeight="1" x14ac:dyDescent="0.25">
      <c r="A620" s="72" t="s">
        <v>447</v>
      </c>
      <c r="B620" s="72">
        <v>0.5</v>
      </c>
      <c r="C620" s="72" t="s">
        <v>140</v>
      </c>
      <c r="D620" s="72" t="s">
        <v>138</v>
      </c>
      <c r="E620" s="87"/>
      <c r="F620" s="169"/>
      <c r="G620" s="1"/>
      <c r="H620" s="44"/>
      <c r="I620" s="1"/>
      <c r="J620" s="1"/>
      <c r="K620" s="1"/>
      <c r="L620" s="1"/>
      <c r="M620" s="1"/>
      <c r="N620" s="1"/>
      <c r="O620" s="1"/>
      <c r="P620" s="1"/>
      <c r="Q620" s="1"/>
      <c r="R620" s="1"/>
      <c r="S620" s="1"/>
      <c r="T620" s="1"/>
      <c r="U620" s="1"/>
      <c r="V620" s="1"/>
      <c r="W620" s="1"/>
      <c r="X620" s="1"/>
      <c r="Y620" s="1"/>
      <c r="Z620" s="1"/>
    </row>
    <row r="621" spans="1:26" ht="12.75" customHeight="1" x14ac:dyDescent="0.25">
      <c r="A621" s="72" t="s">
        <v>448</v>
      </c>
      <c r="B621" s="72">
        <v>0.5</v>
      </c>
      <c r="C621" s="72" t="s">
        <v>140</v>
      </c>
      <c r="D621" s="72" t="s">
        <v>138</v>
      </c>
      <c r="E621" s="87"/>
      <c r="F621" s="169"/>
      <c r="G621" s="1"/>
      <c r="H621" s="44"/>
      <c r="I621" s="1"/>
      <c r="J621" s="1"/>
      <c r="K621" s="1"/>
      <c r="L621" s="1"/>
      <c r="M621" s="1"/>
      <c r="N621" s="1"/>
      <c r="O621" s="1"/>
      <c r="P621" s="1"/>
      <c r="Q621" s="1"/>
      <c r="R621" s="1"/>
      <c r="S621" s="1"/>
      <c r="T621" s="1"/>
      <c r="U621" s="1"/>
      <c r="V621" s="1"/>
      <c r="W621" s="1"/>
      <c r="X621" s="1"/>
      <c r="Y621" s="1"/>
      <c r="Z621" s="1"/>
    </row>
    <row r="622" spans="1:26" ht="12.75" customHeight="1" x14ac:dyDescent="0.25">
      <c r="A622" s="71" t="s">
        <v>449</v>
      </c>
      <c r="B622" s="71">
        <v>20</v>
      </c>
      <c r="C622" s="71" t="s">
        <v>145</v>
      </c>
      <c r="D622" s="71" t="s">
        <v>138</v>
      </c>
      <c r="E622" s="86"/>
      <c r="F622" s="165" t="s">
        <v>450</v>
      </c>
      <c r="G622" s="47"/>
      <c r="H622" s="48"/>
      <c r="I622" s="47"/>
      <c r="J622" s="47"/>
      <c r="K622" s="47"/>
      <c r="L622" s="1"/>
      <c r="M622" s="1"/>
      <c r="N622" s="1"/>
      <c r="O622" s="1"/>
      <c r="P622" s="1"/>
      <c r="Q622" s="1"/>
      <c r="R622" s="1"/>
      <c r="S622" s="1"/>
      <c r="T622" s="1"/>
      <c r="U622" s="1"/>
      <c r="V622" s="1"/>
      <c r="W622" s="1"/>
      <c r="X622" s="1"/>
      <c r="Y622" s="1"/>
      <c r="Z622" s="1"/>
    </row>
    <row r="623" spans="1:26" ht="12.75" customHeight="1" x14ac:dyDescent="0.25">
      <c r="A623" s="71" t="s">
        <v>451</v>
      </c>
      <c r="B623" s="71">
        <v>0</v>
      </c>
      <c r="C623" s="71" t="s">
        <v>137</v>
      </c>
      <c r="D623" s="71" t="s">
        <v>138</v>
      </c>
      <c r="E623" s="86"/>
      <c r="F623" s="165"/>
      <c r="G623" s="1"/>
      <c r="H623" s="44"/>
      <c r="I623" s="1"/>
      <c r="J623" s="1"/>
      <c r="K623" s="1"/>
      <c r="L623" s="1"/>
      <c r="M623" s="1"/>
      <c r="N623" s="1"/>
      <c r="O623" s="1"/>
      <c r="P623" s="1"/>
      <c r="Q623" s="1"/>
      <c r="R623" s="1"/>
      <c r="S623" s="1"/>
      <c r="T623" s="1"/>
      <c r="U623" s="1"/>
      <c r="V623" s="1"/>
      <c r="W623" s="1"/>
      <c r="X623" s="1"/>
      <c r="Y623" s="1"/>
      <c r="Z623" s="1"/>
    </row>
    <row r="624" spans="1:26" ht="12.75" customHeight="1" x14ac:dyDescent="0.25">
      <c r="A624" s="72" t="s">
        <v>452</v>
      </c>
      <c r="B624" s="72">
        <v>100</v>
      </c>
      <c r="C624" s="72" t="s">
        <v>145</v>
      </c>
      <c r="D624" s="72" t="s">
        <v>138</v>
      </c>
      <c r="E624" s="87"/>
      <c r="F624" s="169" t="s">
        <v>453</v>
      </c>
      <c r="G624" s="47"/>
      <c r="H624" s="48"/>
      <c r="I624" s="47"/>
      <c r="J624" s="47"/>
      <c r="K624" s="47"/>
      <c r="L624" s="1"/>
      <c r="M624" s="1"/>
      <c r="N624" s="1"/>
      <c r="O624" s="1"/>
      <c r="P624" s="1"/>
      <c r="Q624" s="1"/>
      <c r="R624" s="1"/>
      <c r="S624" s="1"/>
      <c r="T624" s="1"/>
      <c r="U624" s="1"/>
      <c r="V624" s="1"/>
      <c r="W624" s="1"/>
      <c r="X624" s="1"/>
      <c r="Y624" s="1"/>
      <c r="Z624" s="1"/>
    </row>
    <row r="625" spans="1:26" ht="12.75" customHeight="1" x14ac:dyDescent="0.25">
      <c r="A625" s="72" t="s">
        <v>454</v>
      </c>
      <c r="B625" s="72">
        <v>14</v>
      </c>
      <c r="C625" s="72" t="s">
        <v>145</v>
      </c>
      <c r="D625" s="72" t="s">
        <v>138</v>
      </c>
      <c r="E625" s="87"/>
      <c r="F625" s="169"/>
      <c r="G625" s="1"/>
      <c r="H625" s="44"/>
      <c r="I625" s="1"/>
      <c r="J625" s="1"/>
      <c r="K625" s="1"/>
      <c r="L625" s="1"/>
      <c r="M625" s="1"/>
      <c r="N625" s="1"/>
      <c r="O625" s="1"/>
      <c r="P625" s="1"/>
      <c r="Q625" s="1"/>
      <c r="R625" s="1"/>
      <c r="S625" s="1"/>
      <c r="T625" s="1"/>
      <c r="U625" s="1"/>
      <c r="V625" s="1"/>
      <c r="W625" s="1"/>
      <c r="X625" s="1"/>
      <c r="Y625" s="1"/>
      <c r="Z625" s="1"/>
    </row>
    <row r="626" spans="1:26" ht="16.5" customHeight="1" x14ac:dyDescent="0.25">
      <c r="A626" s="72" t="s">
        <v>455</v>
      </c>
      <c r="B626" s="72">
        <v>14</v>
      </c>
      <c r="C626" s="72" t="s">
        <v>145</v>
      </c>
      <c r="D626" s="72" t="s">
        <v>138</v>
      </c>
      <c r="E626" s="66" t="s">
        <v>456</v>
      </c>
      <c r="F626" s="169"/>
      <c r="G626" s="46"/>
      <c r="H626" s="44"/>
      <c r="I626" s="1"/>
      <c r="J626" s="1"/>
      <c r="K626" s="1"/>
      <c r="L626" s="1"/>
      <c r="M626" s="1"/>
      <c r="N626" s="1"/>
      <c r="O626" s="1"/>
      <c r="P626" s="1"/>
      <c r="Q626" s="1"/>
      <c r="R626" s="1"/>
      <c r="S626" s="1"/>
      <c r="T626" s="1"/>
      <c r="U626" s="1"/>
      <c r="V626" s="1"/>
      <c r="W626" s="1"/>
      <c r="X626" s="1"/>
      <c r="Y626" s="1"/>
      <c r="Z626" s="1"/>
    </row>
    <row r="627" spans="1:26" ht="27.75" customHeight="1" x14ac:dyDescent="0.25">
      <c r="A627" s="72" t="s">
        <v>457</v>
      </c>
      <c r="B627" s="72">
        <v>7</v>
      </c>
      <c r="C627" s="72" t="s">
        <v>145</v>
      </c>
      <c r="D627" s="72" t="s">
        <v>138</v>
      </c>
      <c r="E627" s="66" t="s">
        <v>458</v>
      </c>
      <c r="F627" s="169"/>
      <c r="G627" s="46"/>
      <c r="H627" s="44"/>
      <c r="I627" s="1"/>
      <c r="J627" s="1"/>
      <c r="K627" s="1"/>
      <c r="L627" s="1"/>
      <c r="M627" s="1"/>
      <c r="N627" s="1"/>
      <c r="O627" s="1"/>
      <c r="P627" s="1"/>
      <c r="Q627" s="1"/>
      <c r="R627" s="1"/>
      <c r="S627" s="1"/>
      <c r="T627" s="1"/>
      <c r="U627" s="1"/>
      <c r="V627" s="1"/>
      <c r="W627" s="1"/>
      <c r="X627" s="1"/>
      <c r="Y627" s="1"/>
      <c r="Z627" s="1"/>
    </row>
    <row r="628" spans="1:26" ht="12.75" customHeight="1" x14ac:dyDescent="0.25">
      <c r="A628" s="72" t="s">
        <v>459</v>
      </c>
      <c r="B628" s="72">
        <v>100</v>
      </c>
      <c r="C628" s="72" t="s">
        <v>145</v>
      </c>
      <c r="D628" s="72" t="s">
        <v>138</v>
      </c>
      <c r="E628" s="87"/>
      <c r="F628" s="169"/>
      <c r="G628" s="1"/>
      <c r="H628" s="44"/>
      <c r="I628" s="1"/>
      <c r="J628" s="1"/>
      <c r="K628" s="1"/>
      <c r="L628" s="1"/>
      <c r="M628" s="1"/>
      <c r="N628" s="1"/>
      <c r="O628" s="1"/>
      <c r="P628" s="1"/>
      <c r="Q628" s="1"/>
      <c r="R628" s="1"/>
      <c r="S628" s="1"/>
      <c r="T628" s="1"/>
      <c r="U628" s="1"/>
      <c r="V628" s="1"/>
      <c r="W628" s="1"/>
      <c r="X628" s="1"/>
      <c r="Y628" s="1"/>
      <c r="Z628" s="1"/>
    </row>
    <row r="629" spans="1:26" ht="48.75" customHeight="1" x14ac:dyDescent="0.25">
      <c r="A629" s="72" t="s">
        <v>460</v>
      </c>
      <c r="B629" s="72">
        <v>100</v>
      </c>
      <c r="C629" s="72" t="s">
        <v>145</v>
      </c>
      <c r="D629" s="72" t="s">
        <v>138</v>
      </c>
      <c r="E629" s="66" t="s">
        <v>461</v>
      </c>
      <c r="F629" s="169"/>
      <c r="G629" s="46"/>
      <c r="H629" s="51"/>
      <c r="I629" s="46"/>
      <c r="J629" s="1"/>
      <c r="K629" s="1"/>
      <c r="L629" s="1"/>
      <c r="M629" s="1"/>
      <c r="N629" s="1"/>
      <c r="O629" s="1"/>
      <c r="P629" s="1"/>
      <c r="Q629" s="1"/>
      <c r="R629" s="1"/>
      <c r="S629" s="1"/>
      <c r="T629" s="1"/>
      <c r="U629" s="1"/>
      <c r="V629" s="1"/>
      <c r="W629" s="1"/>
      <c r="X629" s="1"/>
      <c r="Y629" s="1"/>
      <c r="Z629" s="1"/>
    </row>
    <row r="630" spans="1:26" ht="31.5" customHeight="1" x14ac:dyDescent="0.25">
      <c r="A630" s="72" t="s">
        <v>462</v>
      </c>
      <c r="B630" s="72">
        <v>7</v>
      </c>
      <c r="C630" s="72" t="s">
        <v>145</v>
      </c>
      <c r="D630" s="72" t="s">
        <v>138</v>
      </c>
      <c r="E630" s="66" t="s">
        <v>463</v>
      </c>
      <c r="F630" s="169"/>
      <c r="G630" s="46"/>
      <c r="H630" s="51"/>
      <c r="I630" s="46"/>
      <c r="J630" s="1"/>
      <c r="K630" s="1"/>
      <c r="L630" s="1"/>
      <c r="M630" s="1"/>
      <c r="N630" s="1"/>
      <c r="O630" s="1"/>
      <c r="P630" s="1"/>
      <c r="Q630" s="1"/>
      <c r="R630" s="1"/>
      <c r="S630" s="1"/>
      <c r="T630" s="1"/>
      <c r="U630" s="1"/>
      <c r="V630" s="1"/>
      <c r="W630" s="1"/>
      <c r="X630" s="1"/>
      <c r="Y630" s="1"/>
      <c r="Z630" s="1"/>
    </row>
    <row r="631" spans="1:26" ht="12.75" customHeight="1" x14ac:dyDescent="0.25">
      <c r="A631" s="72" t="s">
        <v>464</v>
      </c>
      <c r="B631" s="72">
        <v>7</v>
      </c>
      <c r="C631" s="72" t="s">
        <v>145</v>
      </c>
      <c r="D631" s="72" t="s">
        <v>138</v>
      </c>
      <c r="E631" s="87"/>
      <c r="F631" s="169"/>
      <c r="G631" s="1"/>
      <c r="H631" s="44"/>
      <c r="I631" s="1"/>
      <c r="J631" s="1"/>
      <c r="K631" s="1"/>
      <c r="L631" s="1"/>
      <c r="M631" s="1"/>
      <c r="N631" s="1"/>
      <c r="O631" s="1"/>
      <c r="P631" s="1"/>
      <c r="Q631" s="1"/>
      <c r="R631" s="1"/>
      <c r="S631" s="1"/>
      <c r="T631" s="1"/>
      <c r="U631" s="1"/>
      <c r="V631" s="1"/>
      <c r="W631" s="1"/>
      <c r="X631" s="1"/>
      <c r="Y631" s="1"/>
      <c r="Z631" s="1"/>
    </row>
    <row r="632" spans="1:26" ht="12.75" customHeight="1" x14ac:dyDescent="0.25">
      <c r="A632" s="72" t="s">
        <v>465</v>
      </c>
      <c r="B632" s="72">
        <v>2</v>
      </c>
      <c r="C632" s="72" t="s">
        <v>140</v>
      </c>
      <c r="D632" s="72" t="s">
        <v>138</v>
      </c>
      <c r="E632" s="87"/>
      <c r="F632" s="169"/>
      <c r="G632" s="1"/>
      <c r="H632" s="44"/>
      <c r="I632" s="1"/>
      <c r="J632" s="1"/>
      <c r="K632" s="1"/>
      <c r="L632" s="1"/>
      <c r="M632" s="1"/>
      <c r="N632" s="1"/>
      <c r="O632" s="1"/>
      <c r="P632" s="1"/>
      <c r="Q632" s="1"/>
      <c r="R632" s="1"/>
      <c r="S632" s="1"/>
      <c r="T632" s="1"/>
      <c r="U632" s="1"/>
      <c r="V632" s="1"/>
      <c r="W632" s="1"/>
      <c r="X632" s="1"/>
      <c r="Y632" s="1"/>
      <c r="Z632" s="1"/>
    </row>
    <row r="633" spans="1:26" ht="12.75" customHeight="1" x14ac:dyDescent="0.25">
      <c r="A633" s="72" t="s">
        <v>466</v>
      </c>
      <c r="B633" s="72">
        <v>3</v>
      </c>
      <c r="C633" s="72" t="s">
        <v>140</v>
      </c>
      <c r="D633" s="72" t="s">
        <v>138</v>
      </c>
      <c r="E633" s="87"/>
      <c r="F633" s="169"/>
      <c r="G633" s="1"/>
      <c r="H633" s="44"/>
      <c r="I633" s="1"/>
      <c r="J633" s="1"/>
      <c r="K633" s="1"/>
      <c r="L633" s="1"/>
      <c r="M633" s="1"/>
      <c r="N633" s="1"/>
      <c r="O633" s="1"/>
      <c r="P633" s="1"/>
      <c r="Q633" s="1"/>
      <c r="R633" s="1"/>
      <c r="S633" s="1"/>
      <c r="T633" s="1"/>
      <c r="U633" s="1"/>
      <c r="V633" s="1"/>
      <c r="W633" s="1"/>
      <c r="X633" s="1"/>
      <c r="Y633" s="1"/>
      <c r="Z633" s="1"/>
    </row>
    <row r="634" spans="1:26" ht="30" customHeight="1" x14ac:dyDescent="0.25">
      <c r="A634" s="72" t="s">
        <v>467</v>
      </c>
      <c r="B634" s="72">
        <v>14</v>
      </c>
      <c r="C634" s="72" t="s">
        <v>145</v>
      </c>
      <c r="D634" s="72" t="s">
        <v>138</v>
      </c>
      <c r="E634" s="66" t="s">
        <v>468</v>
      </c>
      <c r="F634" s="169"/>
      <c r="G634" s="46"/>
      <c r="H634" s="51"/>
      <c r="I634" s="1"/>
      <c r="J634" s="1"/>
      <c r="K634" s="1"/>
      <c r="L634" s="1"/>
      <c r="M634" s="1"/>
      <c r="N634" s="1"/>
      <c r="O634" s="1"/>
      <c r="P634" s="1"/>
      <c r="Q634" s="1"/>
      <c r="R634" s="1"/>
      <c r="S634" s="1"/>
      <c r="T634" s="1"/>
      <c r="U634" s="1"/>
      <c r="V634" s="1"/>
      <c r="W634" s="1"/>
      <c r="X634" s="1"/>
      <c r="Y634" s="1"/>
      <c r="Z634" s="1"/>
    </row>
    <row r="635" spans="1:26" ht="12.75" customHeight="1" x14ac:dyDescent="0.25">
      <c r="A635" s="72" t="s">
        <v>469</v>
      </c>
      <c r="B635" s="72">
        <v>10</v>
      </c>
      <c r="C635" s="72" t="s">
        <v>145</v>
      </c>
      <c r="D635" s="72" t="s">
        <v>138</v>
      </c>
      <c r="E635" s="66" t="s">
        <v>470</v>
      </c>
      <c r="F635" s="169"/>
      <c r="G635" s="46"/>
      <c r="H635" s="51"/>
      <c r="I635" s="1"/>
      <c r="J635" s="1"/>
      <c r="K635" s="1"/>
      <c r="L635" s="1"/>
      <c r="M635" s="1"/>
      <c r="N635" s="1"/>
      <c r="O635" s="1"/>
      <c r="P635" s="1"/>
      <c r="Q635" s="1"/>
      <c r="R635" s="1"/>
      <c r="S635" s="1"/>
      <c r="T635" s="1"/>
      <c r="U635" s="1"/>
      <c r="V635" s="1"/>
      <c r="W635" s="1"/>
      <c r="X635" s="1"/>
      <c r="Y635" s="1"/>
      <c r="Z635" s="1"/>
    </row>
    <row r="636" spans="1:26" ht="12.75" customHeight="1" x14ac:dyDescent="0.25">
      <c r="A636" s="72" t="s">
        <v>471</v>
      </c>
      <c r="B636" s="72">
        <v>5</v>
      </c>
      <c r="C636" s="72" t="s">
        <v>145</v>
      </c>
      <c r="D636" s="72" t="s">
        <v>138</v>
      </c>
      <c r="E636" s="66" t="s">
        <v>472</v>
      </c>
      <c r="F636" s="169"/>
      <c r="G636" s="46"/>
      <c r="H636" s="51"/>
      <c r="I636" s="1"/>
      <c r="J636" s="1"/>
      <c r="K636" s="1"/>
      <c r="L636" s="1"/>
      <c r="M636" s="1"/>
      <c r="N636" s="1"/>
      <c r="O636" s="1"/>
      <c r="P636" s="1"/>
      <c r="Q636" s="1"/>
      <c r="R636" s="1"/>
      <c r="S636" s="1"/>
      <c r="T636" s="1"/>
      <c r="U636" s="1"/>
      <c r="V636" s="1"/>
      <c r="W636" s="1"/>
      <c r="X636" s="1"/>
      <c r="Y636" s="1"/>
      <c r="Z636" s="1"/>
    </row>
    <row r="637" spans="1:26" ht="12.75" customHeight="1" x14ac:dyDescent="0.25">
      <c r="A637" s="72" t="s">
        <v>473</v>
      </c>
      <c r="B637" s="72">
        <v>14</v>
      </c>
      <c r="C637" s="72" t="s">
        <v>145</v>
      </c>
      <c r="D637" s="72" t="s">
        <v>138</v>
      </c>
      <c r="E637" s="87"/>
      <c r="F637" s="169"/>
      <c r="G637" s="1"/>
      <c r="H637" s="44"/>
      <c r="I637" s="1"/>
      <c r="J637" s="1"/>
      <c r="K637" s="1"/>
      <c r="L637" s="1"/>
      <c r="M637" s="1"/>
      <c r="N637" s="1"/>
      <c r="O637" s="1"/>
      <c r="P637" s="1"/>
      <c r="Q637" s="1"/>
      <c r="R637" s="1"/>
      <c r="S637" s="1"/>
      <c r="T637" s="1"/>
      <c r="U637" s="1"/>
      <c r="V637" s="1"/>
      <c r="W637" s="1"/>
      <c r="X637" s="1"/>
      <c r="Y637" s="1"/>
      <c r="Z637" s="1"/>
    </row>
    <row r="638" spans="1:26" ht="16.5" customHeight="1" x14ac:dyDescent="0.25">
      <c r="A638" s="72" t="s">
        <v>474</v>
      </c>
      <c r="B638" s="72">
        <v>14</v>
      </c>
      <c r="C638" s="72" t="s">
        <v>145</v>
      </c>
      <c r="D638" s="72" t="s">
        <v>138</v>
      </c>
      <c r="E638" s="66" t="s">
        <v>456</v>
      </c>
      <c r="F638" s="169"/>
      <c r="G638" s="46"/>
      <c r="H638" s="44"/>
      <c r="I638" s="1"/>
      <c r="J638" s="1"/>
      <c r="K638" s="1"/>
      <c r="L638" s="1"/>
      <c r="M638" s="1"/>
      <c r="N638" s="1"/>
      <c r="O638" s="1"/>
      <c r="P638" s="1"/>
      <c r="Q638" s="1"/>
      <c r="R638" s="1"/>
      <c r="S638" s="1"/>
      <c r="T638" s="1"/>
      <c r="U638" s="1"/>
      <c r="V638" s="1"/>
      <c r="W638" s="1"/>
      <c r="X638" s="1"/>
      <c r="Y638" s="1"/>
      <c r="Z638" s="1"/>
    </row>
    <row r="639" spans="1:26" ht="29.25" customHeight="1" x14ac:dyDescent="0.25">
      <c r="A639" s="72" t="s">
        <v>475</v>
      </c>
      <c r="B639" s="72">
        <v>5</v>
      </c>
      <c r="C639" s="72" t="s">
        <v>145</v>
      </c>
      <c r="D639" s="72" t="s">
        <v>138</v>
      </c>
      <c r="E639" s="66" t="s">
        <v>458</v>
      </c>
      <c r="F639" s="169"/>
      <c r="G639" s="46"/>
      <c r="H639" s="44"/>
      <c r="I639" s="1"/>
      <c r="J639" s="1"/>
      <c r="K639" s="1"/>
      <c r="L639" s="1"/>
      <c r="M639" s="1"/>
      <c r="N639" s="1"/>
      <c r="O639" s="1"/>
      <c r="P639" s="1"/>
      <c r="Q639" s="1"/>
      <c r="R639" s="1"/>
      <c r="S639" s="1"/>
      <c r="T639" s="1"/>
      <c r="U639" s="1"/>
      <c r="V639" s="1"/>
      <c r="W639" s="1"/>
      <c r="X639" s="1"/>
      <c r="Y639" s="1"/>
      <c r="Z639" s="1"/>
    </row>
    <row r="640" spans="1:26" ht="18" customHeight="1" x14ac:dyDescent="0.25">
      <c r="A640" s="72" t="s">
        <v>476</v>
      </c>
      <c r="B640" s="72">
        <v>2</v>
      </c>
      <c r="C640" s="72" t="s">
        <v>140</v>
      </c>
      <c r="D640" s="72" t="s">
        <v>138</v>
      </c>
      <c r="E640" s="66" t="s">
        <v>477</v>
      </c>
      <c r="F640" s="169"/>
      <c r="G640" s="1"/>
      <c r="H640" s="44"/>
      <c r="I640" s="1"/>
      <c r="J640" s="1"/>
      <c r="K640" s="1"/>
      <c r="L640" s="1"/>
      <c r="M640" s="1"/>
      <c r="N640" s="1"/>
      <c r="O640" s="1"/>
      <c r="P640" s="1"/>
      <c r="Q640" s="1"/>
      <c r="R640" s="1"/>
      <c r="S640" s="1"/>
      <c r="T640" s="1"/>
      <c r="U640" s="1"/>
      <c r="V640" s="1"/>
      <c r="W640" s="1"/>
      <c r="X640" s="1"/>
      <c r="Y640" s="1"/>
      <c r="Z640" s="1"/>
    </row>
    <row r="641" spans="1:26" ht="18" customHeight="1" x14ac:dyDescent="0.25">
      <c r="A641" s="72" t="s">
        <v>478</v>
      </c>
      <c r="B641" s="72">
        <v>10</v>
      </c>
      <c r="C641" s="72" t="s">
        <v>145</v>
      </c>
      <c r="D641" s="72" t="s">
        <v>138</v>
      </c>
      <c r="E641" s="87"/>
      <c r="F641" s="169"/>
      <c r="G641" s="1"/>
      <c r="H641" s="44"/>
      <c r="I641" s="1"/>
      <c r="J641" s="1"/>
      <c r="K641" s="1"/>
      <c r="L641" s="1"/>
      <c r="M641" s="1"/>
      <c r="N641" s="1"/>
      <c r="O641" s="1"/>
      <c r="P641" s="1"/>
      <c r="Q641" s="1"/>
      <c r="R641" s="1"/>
      <c r="S641" s="1"/>
      <c r="T641" s="1"/>
      <c r="U641" s="1"/>
      <c r="V641" s="1"/>
      <c r="W641" s="1"/>
      <c r="X641" s="1"/>
      <c r="Y641" s="1"/>
      <c r="Z641" s="1"/>
    </row>
    <row r="642" spans="1:26" ht="12.75" customHeight="1" x14ac:dyDescent="0.25">
      <c r="A642" s="72" t="s">
        <v>479</v>
      </c>
      <c r="B642" s="72">
        <v>5</v>
      </c>
      <c r="C642" s="72" t="s">
        <v>145</v>
      </c>
      <c r="D642" s="72" t="s">
        <v>138</v>
      </c>
      <c r="E642" s="87"/>
      <c r="F642" s="169"/>
      <c r="G642" s="1"/>
      <c r="H642" s="44"/>
      <c r="I642" s="1"/>
      <c r="J642" s="1"/>
      <c r="K642" s="1"/>
      <c r="L642" s="1"/>
      <c r="M642" s="1"/>
      <c r="N642" s="1"/>
      <c r="O642" s="1"/>
      <c r="P642" s="1"/>
      <c r="Q642" s="1"/>
      <c r="R642" s="1"/>
      <c r="S642" s="1"/>
      <c r="T642" s="1"/>
      <c r="U642" s="1"/>
      <c r="V642" s="1"/>
      <c r="W642" s="1"/>
      <c r="X642" s="1"/>
      <c r="Y642" s="1"/>
      <c r="Z642" s="1"/>
    </row>
    <row r="643" spans="1:26" ht="12.75" customHeight="1" x14ac:dyDescent="0.25">
      <c r="A643" s="72" t="s">
        <v>480</v>
      </c>
      <c r="B643" s="72">
        <v>5</v>
      </c>
      <c r="C643" s="72" t="s">
        <v>145</v>
      </c>
      <c r="D643" s="72" t="s">
        <v>138</v>
      </c>
      <c r="E643" s="87"/>
      <c r="F643" s="169"/>
      <c r="G643" s="1"/>
      <c r="H643" s="44"/>
      <c r="I643" s="1"/>
      <c r="J643" s="1"/>
      <c r="K643" s="1"/>
      <c r="L643" s="1"/>
      <c r="M643" s="1"/>
      <c r="N643" s="1"/>
      <c r="O643" s="1"/>
      <c r="P643" s="1"/>
      <c r="Q643" s="1"/>
      <c r="R643" s="1"/>
      <c r="S643" s="1"/>
      <c r="T643" s="1"/>
      <c r="U643" s="1"/>
      <c r="V643" s="1"/>
      <c r="W643" s="1"/>
      <c r="X643" s="1"/>
      <c r="Y643" s="1"/>
      <c r="Z643" s="1"/>
    </row>
    <row r="644" spans="1:26" ht="12.75" customHeight="1" x14ac:dyDescent="0.25">
      <c r="A644" s="72" t="s">
        <v>481</v>
      </c>
      <c r="B644" s="72">
        <v>7</v>
      </c>
      <c r="C644" s="72" t="s">
        <v>145</v>
      </c>
      <c r="D644" s="72" t="s">
        <v>138</v>
      </c>
      <c r="E644" s="87"/>
      <c r="F644" s="169"/>
      <c r="G644" s="1"/>
      <c r="H644" s="44"/>
      <c r="I644" s="1"/>
      <c r="J644" s="1"/>
      <c r="K644" s="1"/>
      <c r="L644" s="1"/>
      <c r="M644" s="1"/>
      <c r="N644" s="1"/>
      <c r="O644" s="1"/>
      <c r="P644" s="1"/>
      <c r="Q644" s="1"/>
      <c r="R644" s="1"/>
      <c r="S644" s="1"/>
      <c r="T644" s="1"/>
      <c r="U644" s="1"/>
      <c r="V644" s="1"/>
      <c r="W644" s="1"/>
      <c r="X644" s="1"/>
      <c r="Y644" s="1"/>
      <c r="Z644" s="1"/>
    </row>
    <row r="645" spans="1:26" ht="12.75" customHeight="1" x14ac:dyDescent="0.25">
      <c r="A645" s="72" t="s">
        <v>482</v>
      </c>
      <c r="B645" s="72">
        <v>7</v>
      </c>
      <c r="C645" s="72" t="s">
        <v>145</v>
      </c>
      <c r="D645" s="72" t="s">
        <v>138</v>
      </c>
      <c r="E645" s="87"/>
      <c r="F645" s="169"/>
      <c r="G645" s="1"/>
      <c r="H645" s="44"/>
      <c r="I645" s="1"/>
      <c r="J645" s="1"/>
      <c r="K645" s="1"/>
      <c r="L645" s="1"/>
      <c r="M645" s="1"/>
      <c r="N645" s="1"/>
      <c r="O645" s="1"/>
      <c r="P645" s="1"/>
      <c r="Q645" s="1"/>
      <c r="R645" s="1"/>
      <c r="S645" s="1"/>
      <c r="T645" s="1"/>
      <c r="U645" s="1"/>
      <c r="V645" s="1"/>
      <c r="W645" s="1"/>
      <c r="X645" s="1"/>
      <c r="Y645" s="1"/>
      <c r="Z645" s="1"/>
    </row>
    <row r="646" spans="1:26" ht="12.75" customHeight="1" x14ac:dyDescent="0.25">
      <c r="A646" s="72" t="s">
        <v>483</v>
      </c>
      <c r="B646" s="72">
        <v>2</v>
      </c>
      <c r="C646" s="72" t="s">
        <v>140</v>
      </c>
      <c r="D646" s="72" t="s">
        <v>138</v>
      </c>
      <c r="E646" s="87"/>
      <c r="F646" s="169"/>
      <c r="G646" s="1"/>
      <c r="H646" s="44"/>
      <c r="I646" s="1"/>
      <c r="J646" s="1"/>
      <c r="K646" s="1"/>
      <c r="L646" s="1"/>
      <c r="M646" s="1"/>
      <c r="N646" s="1"/>
      <c r="O646" s="1"/>
      <c r="P646" s="1"/>
      <c r="Q646" s="1"/>
      <c r="R646" s="1"/>
      <c r="S646" s="1"/>
      <c r="T646" s="1"/>
      <c r="U646" s="1"/>
      <c r="V646" s="1"/>
      <c r="W646" s="1"/>
      <c r="X646" s="1"/>
      <c r="Y646" s="1"/>
      <c r="Z646" s="1"/>
    </row>
    <row r="647" spans="1:26" ht="12.75" customHeight="1" x14ac:dyDescent="0.25">
      <c r="A647" s="72" t="s">
        <v>484</v>
      </c>
      <c r="B647" s="72">
        <v>0.5</v>
      </c>
      <c r="C647" s="72" t="s">
        <v>140</v>
      </c>
      <c r="D647" s="72" t="s">
        <v>138</v>
      </c>
      <c r="E647" s="87"/>
      <c r="F647" s="169"/>
      <c r="G647" s="47"/>
      <c r="H647" s="48"/>
      <c r="I647" s="47"/>
      <c r="J647" s="47"/>
      <c r="K647" s="47"/>
      <c r="L647" s="1"/>
      <c r="M647" s="1"/>
      <c r="N647" s="1"/>
      <c r="O647" s="1"/>
      <c r="P647" s="1"/>
      <c r="Q647" s="1"/>
      <c r="R647" s="1"/>
      <c r="S647" s="1"/>
      <c r="T647" s="1"/>
      <c r="U647" s="1"/>
      <c r="V647" s="1"/>
      <c r="W647" s="1"/>
      <c r="X647" s="1"/>
      <c r="Y647" s="1"/>
      <c r="Z647" s="1"/>
    </row>
    <row r="648" spans="1:26" ht="12.75" customHeight="1" x14ac:dyDescent="0.25">
      <c r="A648" s="72" t="s">
        <v>485</v>
      </c>
      <c r="B648" s="72">
        <v>14</v>
      </c>
      <c r="C648" s="72" t="s">
        <v>145</v>
      </c>
      <c r="D648" s="72" t="s">
        <v>138</v>
      </c>
      <c r="E648" s="66" t="s">
        <v>486</v>
      </c>
      <c r="F648" s="169"/>
      <c r="G648" s="1"/>
      <c r="H648" s="44"/>
      <c r="I648" s="1"/>
      <c r="J648" s="1"/>
      <c r="K648" s="1"/>
      <c r="L648" s="1"/>
      <c r="M648" s="1"/>
      <c r="N648" s="1"/>
      <c r="O648" s="1"/>
      <c r="P648" s="1"/>
      <c r="Q648" s="1"/>
      <c r="R648" s="1"/>
      <c r="S648" s="1"/>
      <c r="T648" s="1"/>
      <c r="U648" s="1"/>
      <c r="V648" s="1"/>
      <c r="W648" s="1"/>
      <c r="X648" s="1"/>
      <c r="Y648" s="1"/>
      <c r="Z648" s="1"/>
    </row>
    <row r="649" spans="1:26" ht="15.75" customHeight="1" x14ac:dyDescent="0.25">
      <c r="A649" s="72" t="s">
        <v>487</v>
      </c>
      <c r="B649" s="72">
        <v>2</v>
      </c>
      <c r="C649" s="72" t="s">
        <v>140</v>
      </c>
      <c r="D649" s="72" t="s">
        <v>138</v>
      </c>
      <c r="E649" s="66" t="s">
        <v>488</v>
      </c>
      <c r="F649" s="169"/>
      <c r="G649" s="1"/>
      <c r="H649" s="44"/>
      <c r="I649" s="1"/>
      <c r="J649" s="1"/>
      <c r="K649" s="1"/>
      <c r="L649" s="1"/>
      <c r="M649" s="1"/>
      <c r="N649" s="1"/>
      <c r="O649" s="1"/>
      <c r="P649" s="1"/>
      <c r="Q649" s="1"/>
      <c r="R649" s="1"/>
      <c r="S649" s="1"/>
      <c r="T649" s="1"/>
      <c r="U649" s="1"/>
      <c r="V649" s="1"/>
      <c r="W649" s="1"/>
      <c r="X649" s="1"/>
      <c r="Y649" s="1"/>
      <c r="Z649" s="1"/>
    </row>
    <row r="650" spans="1:26" ht="15.75" customHeight="1" x14ac:dyDescent="0.25">
      <c r="A650" s="72" t="s">
        <v>489</v>
      </c>
      <c r="B650" s="72">
        <v>2</v>
      </c>
      <c r="C650" s="72" t="s">
        <v>140</v>
      </c>
      <c r="D650" s="72" t="s">
        <v>138</v>
      </c>
      <c r="E650" s="87"/>
      <c r="F650" s="169"/>
      <c r="G650" s="1"/>
      <c r="H650" s="44"/>
      <c r="I650" s="1"/>
      <c r="J650" s="1"/>
      <c r="K650" s="1"/>
      <c r="L650" s="1"/>
      <c r="M650" s="1"/>
      <c r="N650" s="1"/>
      <c r="O650" s="1"/>
      <c r="P650" s="1"/>
      <c r="Q650" s="1"/>
      <c r="R650" s="1"/>
      <c r="S650" s="1"/>
      <c r="T650" s="1"/>
      <c r="U650" s="1"/>
      <c r="V650" s="1"/>
      <c r="W650" s="1"/>
      <c r="X650" s="1"/>
      <c r="Y650" s="1"/>
      <c r="Z650" s="1"/>
    </row>
    <row r="651" spans="1:26" ht="12.75" customHeight="1" x14ac:dyDescent="0.25">
      <c r="A651" s="72" t="s">
        <v>490</v>
      </c>
      <c r="B651" s="72">
        <v>5</v>
      </c>
      <c r="C651" s="72" t="s">
        <v>145</v>
      </c>
      <c r="D651" s="72" t="s">
        <v>138</v>
      </c>
      <c r="E651" s="87"/>
      <c r="F651" s="169"/>
      <c r="G651" s="1"/>
      <c r="H651" s="44"/>
      <c r="I651" s="1"/>
      <c r="J651" s="1"/>
      <c r="K651" s="1"/>
      <c r="L651" s="1"/>
      <c r="M651" s="1"/>
      <c r="N651" s="1"/>
      <c r="O651" s="1"/>
      <c r="P651" s="1"/>
      <c r="Q651" s="1"/>
      <c r="R651" s="1"/>
      <c r="S651" s="1"/>
      <c r="T651" s="1"/>
      <c r="U651" s="1"/>
      <c r="V651" s="1"/>
      <c r="W651" s="1"/>
      <c r="X651" s="1"/>
      <c r="Y651" s="1"/>
      <c r="Z651" s="1"/>
    </row>
    <row r="652" spans="1:26" ht="12.75" customHeight="1" x14ac:dyDescent="0.25">
      <c r="A652" s="72" t="s">
        <v>491</v>
      </c>
      <c r="B652" s="72">
        <v>10</v>
      </c>
      <c r="C652" s="72" t="s">
        <v>145</v>
      </c>
      <c r="D652" s="72" t="s">
        <v>138</v>
      </c>
      <c r="E652" s="87"/>
      <c r="F652" s="169"/>
      <c r="G652" s="1"/>
      <c r="H652" s="44"/>
      <c r="I652" s="1"/>
      <c r="J652" s="1"/>
      <c r="K652" s="1"/>
      <c r="L652" s="1"/>
      <c r="M652" s="1"/>
      <c r="N652" s="1"/>
      <c r="O652" s="1"/>
      <c r="P652" s="1"/>
      <c r="Q652" s="1"/>
      <c r="R652" s="1"/>
      <c r="S652" s="1"/>
      <c r="T652" s="1"/>
      <c r="U652" s="1"/>
      <c r="V652" s="1"/>
      <c r="W652" s="1"/>
      <c r="X652" s="1"/>
      <c r="Y652" s="1"/>
      <c r="Z652" s="1"/>
    </row>
    <row r="653" spans="1:26" ht="12.75" customHeight="1" x14ac:dyDescent="0.25">
      <c r="A653" s="72" t="s">
        <v>492</v>
      </c>
      <c r="B653" s="72">
        <v>10</v>
      </c>
      <c r="C653" s="72" t="s">
        <v>145</v>
      </c>
      <c r="D653" s="72" t="s">
        <v>138</v>
      </c>
      <c r="E653" s="87"/>
      <c r="F653" s="169"/>
      <c r="G653" s="1"/>
      <c r="H653" s="44"/>
      <c r="I653" s="1"/>
      <c r="J653" s="1"/>
      <c r="K653" s="1"/>
      <c r="L653" s="1"/>
      <c r="M653" s="1"/>
      <c r="N653" s="1"/>
      <c r="O653" s="1"/>
      <c r="P653" s="1"/>
      <c r="Q653" s="1"/>
      <c r="R653" s="1"/>
      <c r="S653" s="1"/>
      <c r="T653" s="1"/>
      <c r="U653" s="1"/>
      <c r="V653" s="1"/>
      <c r="W653" s="1"/>
      <c r="X653" s="1"/>
      <c r="Y653" s="1"/>
      <c r="Z653" s="1"/>
    </row>
    <row r="654" spans="1:26" ht="12.75" customHeight="1" x14ac:dyDescent="0.25">
      <c r="A654" s="72" t="s">
        <v>493</v>
      </c>
      <c r="B654" s="72">
        <v>10</v>
      </c>
      <c r="C654" s="72" t="s">
        <v>145</v>
      </c>
      <c r="D654" s="72" t="s">
        <v>138</v>
      </c>
      <c r="E654" s="66" t="s">
        <v>494</v>
      </c>
      <c r="F654" s="169"/>
      <c r="G654" s="1"/>
      <c r="H654" s="44"/>
      <c r="I654" s="1"/>
      <c r="J654" s="1"/>
      <c r="K654" s="1"/>
      <c r="L654" s="1"/>
      <c r="M654" s="1"/>
      <c r="N654" s="1"/>
      <c r="O654" s="1"/>
      <c r="P654" s="1"/>
      <c r="Q654" s="1"/>
      <c r="R654" s="1"/>
      <c r="S654" s="1"/>
      <c r="T654" s="1"/>
      <c r="U654" s="1"/>
      <c r="V654" s="1"/>
      <c r="W654" s="1"/>
      <c r="X654" s="1"/>
      <c r="Y654" s="1"/>
      <c r="Z654" s="1"/>
    </row>
    <row r="655" spans="1:26" ht="12.75" customHeight="1" x14ac:dyDescent="0.25">
      <c r="A655" s="72" t="s">
        <v>495</v>
      </c>
      <c r="B655" s="72">
        <v>5</v>
      </c>
      <c r="C655" s="72" t="s">
        <v>145</v>
      </c>
      <c r="D655" s="72" t="s">
        <v>138</v>
      </c>
      <c r="E655" s="87"/>
      <c r="F655" s="169"/>
      <c r="G655" s="1"/>
      <c r="H655" s="44"/>
      <c r="I655" s="1"/>
      <c r="J655" s="1"/>
      <c r="K655" s="1"/>
      <c r="L655" s="1"/>
      <c r="M655" s="1"/>
      <c r="N655" s="1"/>
      <c r="O655" s="1"/>
      <c r="P655" s="1"/>
      <c r="Q655" s="1"/>
      <c r="R655" s="1"/>
      <c r="S655" s="1"/>
      <c r="T655" s="1"/>
      <c r="U655" s="1"/>
      <c r="V655" s="1"/>
      <c r="W655" s="1"/>
      <c r="X655" s="1"/>
      <c r="Y655" s="1"/>
      <c r="Z655" s="1"/>
    </row>
    <row r="656" spans="1:26" ht="12.75" customHeight="1" x14ac:dyDescent="0.25">
      <c r="A656" s="72" t="s">
        <v>496</v>
      </c>
      <c r="B656" s="72">
        <v>14</v>
      </c>
      <c r="C656" s="72" t="s">
        <v>145</v>
      </c>
      <c r="D656" s="72" t="s">
        <v>138</v>
      </c>
      <c r="E656" s="87"/>
      <c r="F656" s="169"/>
      <c r="G656" s="1"/>
      <c r="H656" s="44"/>
      <c r="I656" s="1"/>
      <c r="J656" s="1"/>
      <c r="K656" s="1"/>
      <c r="L656" s="1"/>
      <c r="M656" s="1"/>
      <c r="N656" s="1"/>
      <c r="O656" s="1"/>
      <c r="P656" s="1"/>
      <c r="Q656" s="1"/>
      <c r="R656" s="1"/>
      <c r="S656" s="1"/>
      <c r="T656" s="1"/>
      <c r="U656" s="1"/>
      <c r="V656" s="1"/>
      <c r="W656" s="1"/>
      <c r="X656" s="1"/>
      <c r="Y656" s="1"/>
      <c r="Z656" s="1"/>
    </row>
    <row r="657" spans="1:26" ht="12.75" customHeight="1" x14ac:dyDescent="0.25">
      <c r="A657" s="72" t="s">
        <v>497</v>
      </c>
      <c r="B657" s="72">
        <v>5</v>
      </c>
      <c r="C657" s="72" t="s">
        <v>145</v>
      </c>
      <c r="D657" s="72" t="s">
        <v>138</v>
      </c>
      <c r="E657" s="87"/>
      <c r="F657" s="169"/>
      <c r="G657" s="1"/>
      <c r="H657" s="44"/>
      <c r="I657" s="1"/>
      <c r="J657" s="1"/>
      <c r="K657" s="1"/>
      <c r="L657" s="1"/>
      <c r="M657" s="1"/>
      <c r="N657" s="1"/>
      <c r="O657" s="1"/>
      <c r="P657" s="1"/>
      <c r="Q657" s="1"/>
      <c r="R657" s="1"/>
      <c r="S657" s="1"/>
      <c r="T657" s="1"/>
      <c r="U657" s="1"/>
      <c r="V657" s="1"/>
      <c r="W657" s="1"/>
      <c r="X657" s="1"/>
      <c r="Y657" s="1"/>
      <c r="Z657" s="1"/>
    </row>
    <row r="658" spans="1:26" ht="12.75" customHeight="1" x14ac:dyDescent="0.25">
      <c r="A658" s="72" t="s">
        <v>498</v>
      </c>
      <c r="B658" s="72">
        <v>14</v>
      </c>
      <c r="C658" s="72" t="s">
        <v>145</v>
      </c>
      <c r="D658" s="72" t="s">
        <v>138</v>
      </c>
      <c r="E658" s="87"/>
      <c r="F658" s="169"/>
      <c r="G658" s="1"/>
      <c r="H658" s="44"/>
      <c r="I658" s="1"/>
      <c r="J658" s="1"/>
      <c r="K658" s="1"/>
      <c r="L658" s="1"/>
      <c r="M658" s="1"/>
      <c r="N658" s="1"/>
      <c r="O658" s="1"/>
      <c r="P658" s="1"/>
      <c r="Q658" s="1"/>
      <c r="R658" s="1"/>
      <c r="S658" s="1"/>
      <c r="T658" s="1"/>
      <c r="U658" s="1"/>
      <c r="V658" s="1"/>
      <c r="W658" s="1"/>
      <c r="X658" s="1"/>
      <c r="Y658" s="1"/>
      <c r="Z658" s="1"/>
    </row>
    <row r="659" spans="1:26" ht="12.75" customHeight="1" x14ac:dyDescent="0.25">
      <c r="A659" s="72" t="s">
        <v>499</v>
      </c>
      <c r="B659" s="72">
        <v>7</v>
      </c>
      <c r="C659" s="72" t="s">
        <v>145</v>
      </c>
      <c r="D659" s="72" t="s">
        <v>138</v>
      </c>
      <c r="E659" s="87"/>
      <c r="F659" s="169"/>
      <c r="G659" s="1"/>
      <c r="H659" s="44"/>
      <c r="I659" s="1"/>
      <c r="J659" s="1"/>
      <c r="K659" s="1"/>
      <c r="L659" s="1"/>
      <c r="M659" s="1"/>
      <c r="N659" s="1"/>
      <c r="O659" s="1"/>
      <c r="P659" s="1"/>
      <c r="Q659" s="1"/>
      <c r="R659" s="1"/>
      <c r="S659" s="1"/>
      <c r="T659" s="1"/>
      <c r="U659" s="1"/>
      <c r="V659" s="1"/>
      <c r="W659" s="1"/>
      <c r="X659" s="1"/>
      <c r="Y659" s="1"/>
      <c r="Z659" s="1"/>
    </row>
    <row r="660" spans="1:26" ht="12.75" customHeight="1" x14ac:dyDescent="0.25">
      <c r="A660" s="72" t="s">
        <v>500</v>
      </c>
      <c r="B660" s="72">
        <v>3</v>
      </c>
      <c r="C660" s="72" t="s">
        <v>140</v>
      </c>
      <c r="D660" s="72" t="s">
        <v>138</v>
      </c>
      <c r="E660" s="87"/>
      <c r="F660" s="169"/>
      <c r="G660" s="1"/>
      <c r="H660" s="44"/>
      <c r="I660" s="1"/>
      <c r="J660" s="1"/>
      <c r="K660" s="1"/>
      <c r="L660" s="1"/>
      <c r="M660" s="1"/>
      <c r="N660" s="1"/>
      <c r="O660" s="1"/>
      <c r="P660" s="1"/>
      <c r="Q660" s="1"/>
      <c r="R660" s="1"/>
      <c r="S660" s="1"/>
      <c r="T660" s="1"/>
      <c r="U660" s="1"/>
      <c r="V660" s="1"/>
      <c r="W660" s="1"/>
      <c r="X660" s="1"/>
      <c r="Y660" s="1"/>
      <c r="Z660" s="1"/>
    </row>
    <row r="661" spans="1:26" ht="12.75" customHeight="1" x14ac:dyDescent="0.25">
      <c r="A661" s="72" t="s">
        <v>501</v>
      </c>
      <c r="B661" s="72">
        <v>7</v>
      </c>
      <c r="C661" s="72" t="s">
        <v>145</v>
      </c>
      <c r="D661" s="72" t="s">
        <v>138</v>
      </c>
      <c r="E661" s="87"/>
      <c r="F661" s="169"/>
      <c r="G661" s="1"/>
      <c r="H661" s="44"/>
      <c r="I661" s="1"/>
      <c r="J661" s="1"/>
      <c r="K661" s="1"/>
      <c r="L661" s="1"/>
      <c r="M661" s="1"/>
      <c r="N661" s="1"/>
      <c r="O661" s="1"/>
      <c r="P661" s="1"/>
      <c r="Q661" s="1"/>
      <c r="R661" s="1"/>
      <c r="S661" s="1"/>
      <c r="T661" s="1"/>
      <c r="U661" s="1"/>
      <c r="V661" s="1"/>
      <c r="W661" s="1"/>
      <c r="X661" s="1"/>
      <c r="Y661" s="1"/>
      <c r="Z661" s="1"/>
    </row>
    <row r="662" spans="1:26" ht="12.75" customHeight="1" x14ac:dyDescent="0.25">
      <c r="A662" s="72" t="s">
        <v>502</v>
      </c>
      <c r="B662" s="72">
        <v>10</v>
      </c>
      <c r="C662" s="72" t="s">
        <v>145</v>
      </c>
      <c r="D662" s="72" t="s">
        <v>138</v>
      </c>
      <c r="E662" s="87"/>
      <c r="F662" s="169"/>
      <c r="G662" s="1"/>
      <c r="H662" s="44"/>
      <c r="I662" s="1"/>
      <c r="J662" s="1"/>
      <c r="K662" s="1"/>
      <c r="L662" s="1"/>
      <c r="M662" s="1"/>
      <c r="N662" s="1"/>
      <c r="O662" s="1"/>
      <c r="P662" s="1"/>
      <c r="Q662" s="1"/>
      <c r="R662" s="1"/>
      <c r="S662" s="1"/>
      <c r="T662" s="1"/>
      <c r="U662" s="1"/>
      <c r="V662" s="1"/>
      <c r="W662" s="1"/>
      <c r="X662" s="1"/>
      <c r="Y662" s="1"/>
      <c r="Z662" s="1"/>
    </row>
    <row r="663" spans="1:26" ht="12.75" customHeight="1" x14ac:dyDescent="0.25">
      <c r="A663" s="72" t="s">
        <v>503</v>
      </c>
      <c r="B663" s="72">
        <v>14</v>
      </c>
      <c r="C663" s="72" t="s">
        <v>145</v>
      </c>
      <c r="D663" s="72" t="s">
        <v>138</v>
      </c>
      <c r="E663" s="87" t="s">
        <v>486</v>
      </c>
      <c r="F663" s="169"/>
      <c r="G663" s="1"/>
      <c r="H663" s="44"/>
      <c r="I663" s="1"/>
      <c r="J663" s="1"/>
      <c r="K663" s="1"/>
      <c r="L663" s="1"/>
      <c r="M663" s="1"/>
      <c r="N663" s="1"/>
      <c r="O663" s="1"/>
      <c r="P663" s="1"/>
      <c r="Q663" s="1"/>
      <c r="R663" s="1"/>
      <c r="S663" s="1"/>
      <c r="T663" s="1"/>
      <c r="U663" s="1"/>
      <c r="V663" s="1"/>
      <c r="W663" s="1"/>
      <c r="X663" s="1"/>
      <c r="Y663" s="1"/>
      <c r="Z663" s="1"/>
    </row>
    <row r="664" spans="1:26" ht="12.75" customHeight="1" x14ac:dyDescent="0.25">
      <c r="A664" s="72" t="s">
        <v>504</v>
      </c>
      <c r="B664" s="72">
        <v>5</v>
      </c>
      <c r="C664" s="72" t="s">
        <v>145</v>
      </c>
      <c r="D664" s="72" t="s">
        <v>138</v>
      </c>
      <c r="E664" s="87"/>
      <c r="F664" s="169"/>
      <c r="G664" s="1"/>
      <c r="H664" s="44"/>
      <c r="I664" s="1"/>
      <c r="J664" s="1"/>
      <c r="K664" s="1"/>
      <c r="L664" s="1"/>
      <c r="M664" s="1"/>
      <c r="N664" s="1"/>
      <c r="O664" s="1"/>
      <c r="P664" s="1"/>
      <c r="Q664" s="1"/>
      <c r="R664" s="1"/>
      <c r="S664" s="1"/>
      <c r="T664" s="1"/>
      <c r="U664" s="1"/>
      <c r="V664" s="1"/>
      <c r="W664" s="1"/>
      <c r="X664" s="1"/>
      <c r="Y664" s="1"/>
      <c r="Z664" s="1"/>
    </row>
    <row r="665" spans="1:26" ht="12.75" customHeight="1" x14ac:dyDescent="0.25">
      <c r="A665" s="72" t="s">
        <v>505</v>
      </c>
      <c r="B665" s="72">
        <v>7</v>
      </c>
      <c r="C665" s="72" t="s">
        <v>145</v>
      </c>
      <c r="D665" s="72" t="s">
        <v>138</v>
      </c>
      <c r="E665" s="87"/>
      <c r="F665" s="169"/>
      <c r="G665" s="1"/>
      <c r="H665" s="44"/>
      <c r="I665" s="1"/>
      <c r="J665" s="1"/>
      <c r="K665" s="1"/>
      <c r="L665" s="1"/>
      <c r="M665" s="1"/>
      <c r="N665" s="1"/>
      <c r="O665" s="1"/>
      <c r="P665" s="1"/>
      <c r="Q665" s="1"/>
      <c r="R665" s="1"/>
      <c r="S665" s="1"/>
      <c r="T665" s="1"/>
      <c r="U665" s="1"/>
      <c r="V665" s="1"/>
      <c r="W665" s="1"/>
      <c r="X665" s="1"/>
      <c r="Y665" s="1"/>
      <c r="Z665" s="1"/>
    </row>
    <row r="666" spans="1:26" ht="12.75" customHeight="1" x14ac:dyDescent="0.25">
      <c r="A666" s="72" t="s">
        <v>506</v>
      </c>
      <c r="B666" s="72">
        <v>7</v>
      </c>
      <c r="C666" s="72" t="s">
        <v>145</v>
      </c>
      <c r="D666" s="72" t="s">
        <v>138</v>
      </c>
      <c r="E666" s="87"/>
      <c r="F666" s="169"/>
      <c r="G666" s="1"/>
      <c r="H666" s="44"/>
      <c r="I666" s="1"/>
      <c r="J666" s="1"/>
      <c r="K666" s="1"/>
      <c r="L666" s="1"/>
      <c r="M666" s="1"/>
      <c r="N666" s="1"/>
      <c r="O666" s="1"/>
      <c r="P666" s="1"/>
      <c r="Q666" s="1"/>
      <c r="R666" s="1"/>
      <c r="S666" s="1"/>
      <c r="T666" s="1"/>
      <c r="U666" s="1"/>
      <c r="V666" s="1"/>
      <c r="W666" s="1"/>
      <c r="X666" s="1"/>
      <c r="Y666" s="1"/>
      <c r="Z666" s="1"/>
    </row>
    <row r="667" spans="1:26" ht="12.75" customHeight="1" x14ac:dyDescent="0.25">
      <c r="A667" s="72" t="s">
        <v>507</v>
      </c>
      <c r="B667" s="72">
        <v>14</v>
      </c>
      <c r="C667" s="72" t="s">
        <v>145</v>
      </c>
      <c r="D667" s="72" t="s">
        <v>138</v>
      </c>
      <c r="E667" s="87"/>
      <c r="F667" s="169"/>
      <c r="G667" s="1"/>
      <c r="H667" s="44"/>
      <c r="I667" s="1"/>
      <c r="J667" s="1"/>
      <c r="K667" s="1"/>
      <c r="L667" s="1"/>
      <c r="M667" s="1"/>
      <c r="N667" s="1"/>
      <c r="O667" s="1"/>
      <c r="P667" s="1"/>
      <c r="Q667" s="1"/>
      <c r="R667" s="1"/>
      <c r="S667" s="1"/>
      <c r="T667" s="1"/>
      <c r="U667" s="1"/>
      <c r="V667" s="1"/>
      <c r="W667" s="1"/>
      <c r="X667" s="1"/>
      <c r="Y667" s="1"/>
      <c r="Z667" s="1"/>
    </row>
    <row r="668" spans="1:26" ht="12.75" customHeight="1" x14ac:dyDescent="0.25">
      <c r="A668" s="72" t="s">
        <v>508</v>
      </c>
      <c r="B668" s="72" t="s">
        <v>509</v>
      </c>
      <c r="C668" s="72" t="s">
        <v>137</v>
      </c>
      <c r="D668" s="72" t="s">
        <v>138</v>
      </c>
      <c r="E668" s="87"/>
      <c r="F668" s="169"/>
      <c r="G668" s="1"/>
      <c r="H668" s="44"/>
      <c r="I668" s="1"/>
      <c r="J668" s="1"/>
      <c r="K668" s="1"/>
      <c r="L668" s="1"/>
      <c r="M668" s="1"/>
      <c r="N668" s="1"/>
      <c r="O668" s="1"/>
      <c r="P668" s="1"/>
      <c r="Q668" s="1"/>
      <c r="R668" s="1"/>
      <c r="S668" s="1"/>
      <c r="T668" s="1"/>
      <c r="U668" s="1"/>
      <c r="V668" s="1"/>
      <c r="W668" s="1"/>
      <c r="X668" s="1"/>
      <c r="Y668" s="1"/>
      <c r="Z668" s="1"/>
    </row>
    <row r="669" spans="1:26" ht="12.75" customHeight="1" x14ac:dyDescent="0.25">
      <c r="A669" s="72" t="s">
        <v>510</v>
      </c>
      <c r="B669" s="72">
        <v>14</v>
      </c>
      <c r="C669" s="72" t="s">
        <v>145</v>
      </c>
      <c r="D669" s="72" t="s">
        <v>138</v>
      </c>
      <c r="E669" s="87"/>
      <c r="F669" s="169"/>
      <c r="G669" s="1"/>
      <c r="H669" s="44"/>
      <c r="I669" s="1"/>
      <c r="J669" s="1"/>
      <c r="K669" s="1"/>
      <c r="L669" s="1"/>
      <c r="M669" s="1"/>
      <c r="N669" s="1"/>
      <c r="O669" s="1"/>
      <c r="P669" s="1"/>
      <c r="Q669" s="1"/>
      <c r="R669" s="1"/>
      <c r="S669" s="1"/>
      <c r="T669" s="1"/>
      <c r="U669" s="1"/>
      <c r="V669" s="1"/>
      <c r="W669" s="1"/>
      <c r="X669" s="1"/>
      <c r="Y669" s="1"/>
      <c r="Z669" s="1"/>
    </row>
    <row r="670" spans="1:26" ht="12.75" customHeight="1" x14ac:dyDescent="0.25">
      <c r="A670" s="72" t="s">
        <v>511</v>
      </c>
      <c r="B670" s="72" t="s">
        <v>509</v>
      </c>
      <c r="C670" s="72" t="s">
        <v>137</v>
      </c>
      <c r="D670" s="72" t="s">
        <v>138</v>
      </c>
      <c r="E670" s="87"/>
      <c r="F670" s="169"/>
      <c r="G670" s="1"/>
      <c r="H670" s="44"/>
      <c r="I670" s="1"/>
      <c r="J670" s="1"/>
      <c r="K670" s="1"/>
      <c r="L670" s="1"/>
      <c r="M670" s="1"/>
      <c r="N670" s="1"/>
      <c r="O670" s="1"/>
      <c r="P670" s="1"/>
      <c r="Q670" s="1"/>
      <c r="R670" s="1"/>
      <c r="S670" s="1"/>
      <c r="T670" s="1"/>
      <c r="U670" s="1"/>
      <c r="V670" s="1"/>
      <c r="W670" s="1"/>
      <c r="X670" s="1"/>
      <c r="Y670" s="1"/>
      <c r="Z670" s="1"/>
    </row>
    <row r="671" spans="1:26" ht="12.75" customHeight="1" x14ac:dyDescent="0.25">
      <c r="A671" s="72" t="s">
        <v>512</v>
      </c>
      <c r="B671" s="72" t="s">
        <v>509</v>
      </c>
      <c r="C671" s="72" t="s">
        <v>137</v>
      </c>
      <c r="D671" s="72" t="s">
        <v>138</v>
      </c>
      <c r="E671" s="87"/>
      <c r="F671" s="169"/>
      <c r="G671" s="1"/>
      <c r="H671" s="44"/>
      <c r="I671" s="1"/>
      <c r="J671" s="1"/>
      <c r="K671" s="1"/>
      <c r="L671" s="1"/>
      <c r="M671" s="1"/>
      <c r="N671" s="1"/>
      <c r="O671" s="1"/>
      <c r="P671" s="1"/>
      <c r="Q671" s="1"/>
      <c r="R671" s="1"/>
      <c r="S671" s="1"/>
      <c r="T671" s="1"/>
      <c r="U671" s="1"/>
      <c r="V671" s="1"/>
      <c r="W671" s="1"/>
      <c r="X671" s="1"/>
      <c r="Y671" s="1"/>
      <c r="Z671" s="1"/>
    </row>
    <row r="672" spans="1:26" ht="12.75" customHeight="1" x14ac:dyDescent="0.25">
      <c r="A672" s="72" t="s">
        <v>513</v>
      </c>
      <c r="B672" s="72">
        <v>7</v>
      </c>
      <c r="C672" s="72" t="s">
        <v>145</v>
      </c>
      <c r="D672" s="72" t="s">
        <v>138</v>
      </c>
      <c r="E672" s="87"/>
      <c r="F672" s="169"/>
      <c r="G672" s="1"/>
      <c r="H672" s="44"/>
      <c r="I672" s="1"/>
      <c r="J672" s="1"/>
      <c r="K672" s="1"/>
      <c r="L672" s="1"/>
      <c r="M672" s="1"/>
      <c r="N672" s="1"/>
      <c r="O672" s="1"/>
      <c r="P672" s="1"/>
      <c r="Q672" s="1"/>
      <c r="R672" s="1"/>
      <c r="S672" s="1"/>
      <c r="T672" s="1"/>
      <c r="U672" s="1"/>
      <c r="V672" s="1"/>
      <c r="W672" s="1"/>
      <c r="X672" s="1"/>
      <c r="Y672" s="1"/>
      <c r="Z672" s="1"/>
    </row>
    <row r="673" spans="1:26" ht="12.75" customHeight="1" x14ac:dyDescent="0.25">
      <c r="A673" s="71" t="s">
        <v>514</v>
      </c>
      <c r="B673" s="71">
        <v>3</v>
      </c>
      <c r="C673" s="71" t="s">
        <v>140</v>
      </c>
      <c r="D673" s="71" t="s">
        <v>138</v>
      </c>
      <c r="E673" s="86"/>
      <c r="F673" s="107" t="s">
        <v>515</v>
      </c>
      <c r="G673" s="47"/>
      <c r="H673" s="48"/>
      <c r="I673" s="47"/>
      <c r="J673" s="47"/>
      <c r="K673" s="47"/>
      <c r="L673" s="1"/>
      <c r="M673" s="1"/>
      <c r="N673" s="1"/>
      <c r="O673" s="1"/>
      <c r="P673" s="1"/>
      <c r="Q673" s="1"/>
      <c r="R673" s="1"/>
      <c r="S673" s="1"/>
      <c r="T673" s="1"/>
      <c r="U673" s="1"/>
      <c r="V673" s="1"/>
      <c r="W673" s="1"/>
      <c r="X673" s="1"/>
      <c r="Y673" s="1"/>
      <c r="Z673" s="1"/>
    </row>
    <row r="674" spans="1:26" ht="12.75" customHeight="1" x14ac:dyDescent="0.25">
      <c r="A674" s="72" t="s">
        <v>516</v>
      </c>
      <c r="B674" s="72">
        <v>3</v>
      </c>
      <c r="C674" s="72" t="s">
        <v>140</v>
      </c>
      <c r="D674" s="72" t="s">
        <v>138</v>
      </c>
      <c r="E674" s="87"/>
      <c r="F674" s="169" t="s">
        <v>517</v>
      </c>
      <c r="G674" s="47"/>
      <c r="H674" s="48"/>
      <c r="I674" s="47"/>
      <c r="J674" s="47"/>
      <c r="K674" s="47"/>
      <c r="L674" s="1"/>
      <c r="M674" s="1"/>
      <c r="N674" s="1"/>
      <c r="O674" s="1"/>
      <c r="P674" s="1"/>
      <c r="Q674" s="1"/>
      <c r="R674" s="1"/>
      <c r="S674" s="1"/>
      <c r="T674" s="1"/>
      <c r="U674" s="1"/>
      <c r="V674" s="1"/>
      <c r="W674" s="1"/>
      <c r="X674" s="1"/>
      <c r="Y674" s="1"/>
      <c r="Z674" s="1"/>
    </row>
    <row r="675" spans="1:26" ht="12.75" customHeight="1" x14ac:dyDescent="0.25">
      <c r="A675" s="72" t="s">
        <v>518</v>
      </c>
      <c r="B675" s="72">
        <v>3</v>
      </c>
      <c r="C675" s="72" t="s">
        <v>140</v>
      </c>
      <c r="D675" s="72" t="s">
        <v>138</v>
      </c>
      <c r="E675" s="87"/>
      <c r="F675" s="169"/>
      <c r="G675" s="1"/>
      <c r="H675" s="44"/>
      <c r="I675" s="1"/>
      <c r="J675" s="1"/>
      <c r="K675" s="1"/>
      <c r="L675" s="1"/>
      <c r="M675" s="1"/>
      <c r="N675" s="1"/>
      <c r="O675" s="1"/>
      <c r="P675" s="1"/>
      <c r="Q675" s="1"/>
      <c r="R675" s="1"/>
      <c r="S675" s="1"/>
      <c r="T675" s="1"/>
      <c r="U675" s="1"/>
      <c r="V675" s="1"/>
      <c r="W675" s="1"/>
      <c r="X675" s="1"/>
      <c r="Y675" s="1"/>
      <c r="Z675" s="1"/>
    </row>
    <row r="676" spans="1:26" ht="12.75" customHeight="1" x14ac:dyDescent="0.25">
      <c r="A676" s="72" t="s">
        <v>519</v>
      </c>
      <c r="B676" s="72">
        <v>3</v>
      </c>
      <c r="C676" s="72" t="s">
        <v>140</v>
      </c>
      <c r="D676" s="72" t="s">
        <v>138</v>
      </c>
      <c r="E676" s="87"/>
      <c r="F676" s="169"/>
      <c r="G676" s="1"/>
      <c r="H676" s="44"/>
      <c r="I676" s="1"/>
      <c r="J676" s="1"/>
      <c r="K676" s="1"/>
      <c r="L676" s="1"/>
      <c r="M676" s="1"/>
      <c r="N676" s="1"/>
      <c r="O676" s="1"/>
      <c r="P676" s="1"/>
      <c r="Q676" s="1"/>
      <c r="R676" s="1"/>
      <c r="S676" s="1"/>
      <c r="T676" s="1"/>
      <c r="U676" s="1"/>
      <c r="V676" s="1"/>
      <c r="W676" s="1"/>
      <c r="X676" s="1"/>
      <c r="Y676" s="1"/>
      <c r="Z676" s="1"/>
    </row>
    <row r="677" spans="1:26" ht="12.75" customHeight="1" x14ac:dyDescent="0.25">
      <c r="A677" s="72" t="s">
        <v>520</v>
      </c>
      <c r="B677" s="72">
        <v>1</v>
      </c>
      <c r="C677" s="72" t="s">
        <v>140</v>
      </c>
      <c r="D677" s="72" t="s">
        <v>138</v>
      </c>
      <c r="E677" s="87"/>
      <c r="F677" s="169"/>
      <c r="G677" s="1"/>
      <c r="H677" s="44"/>
      <c r="I677" s="1"/>
      <c r="J677" s="1"/>
      <c r="K677" s="1"/>
      <c r="L677" s="1"/>
      <c r="M677" s="1"/>
      <c r="N677" s="1"/>
      <c r="O677" s="1"/>
      <c r="P677" s="1"/>
      <c r="Q677" s="1"/>
      <c r="R677" s="1"/>
      <c r="S677" s="1"/>
      <c r="T677" s="1"/>
      <c r="U677" s="1"/>
      <c r="V677" s="1"/>
      <c r="W677" s="1"/>
      <c r="X677" s="1"/>
      <c r="Y677" s="1"/>
      <c r="Z677" s="1"/>
    </row>
    <row r="678" spans="1:26" ht="12.75" customHeight="1" x14ac:dyDescent="0.25">
      <c r="A678" s="72" t="s">
        <v>521</v>
      </c>
      <c r="B678" s="72" t="s">
        <v>509</v>
      </c>
      <c r="C678" s="72" t="s">
        <v>137</v>
      </c>
      <c r="D678" s="72" t="s">
        <v>138</v>
      </c>
      <c r="E678" s="87"/>
      <c r="F678" s="169"/>
      <c r="G678" s="1"/>
      <c r="H678" s="44"/>
      <c r="I678" s="1"/>
      <c r="J678" s="1"/>
      <c r="K678" s="1"/>
      <c r="L678" s="1"/>
      <c r="M678" s="1"/>
      <c r="N678" s="1"/>
      <c r="O678" s="1"/>
      <c r="P678" s="1"/>
      <c r="Q678" s="1"/>
      <c r="R678" s="1"/>
      <c r="S678" s="1"/>
      <c r="T678" s="1"/>
      <c r="U678" s="1"/>
      <c r="V678" s="1"/>
      <c r="W678" s="1"/>
      <c r="X678" s="1"/>
      <c r="Y678" s="1"/>
      <c r="Z678" s="1"/>
    </row>
    <row r="679" spans="1:26" ht="12.75" customHeight="1" x14ac:dyDescent="0.25">
      <c r="A679" s="71" t="s">
        <v>522</v>
      </c>
      <c r="B679" s="71">
        <v>2</v>
      </c>
      <c r="C679" s="71" t="s">
        <v>140</v>
      </c>
      <c r="D679" s="71" t="s">
        <v>138</v>
      </c>
      <c r="E679" s="86"/>
      <c r="F679" s="165" t="s">
        <v>523</v>
      </c>
      <c r="G679" s="47"/>
      <c r="H679" s="48"/>
      <c r="I679" s="47"/>
      <c r="J679" s="47"/>
      <c r="K679" s="47"/>
      <c r="L679" s="1"/>
      <c r="M679" s="1"/>
      <c r="N679" s="1"/>
      <c r="O679" s="1"/>
      <c r="P679" s="1"/>
      <c r="Q679" s="1"/>
      <c r="R679" s="1"/>
      <c r="S679" s="1"/>
      <c r="T679" s="1"/>
      <c r="U679" s="1"/>
      <c r="V679" s="1"/>
      <c r="W679" s="1"/>
      <c r="X679" s="1"/>
      <c r="Y679" s="1"/>
      <c r="Z679" s="1"/>
    </row>
    <row r="680" spans="1:26" ht="12.75" customHeight="1" x14ac:dyDescent="0.25">
      <c r="A680" s="71" t="s">
        <v>524</v>
      </c>
      <c r="B680" s="71">
        <v>5</v>
      </c>
      <c r="C680" s="71" t="s">
        <v>145</v>
      </c>
      <c r="D680" s="71" t="s">
        <v>138</v>
      </c>
      <c r="E680" s="86"/>
      <c r="F680" s="165"/>
      <c r="G680" s="1"/>
      <c r="H680" s="44"/>
      <c r="I680" s="1"/>
      <c r="J680" s="1"/>
      <c r="K680" s="1"/>
      <c r="L680" s="1"/>
      <c r="M680" s="1"/>
      <c r="N680" s="1"/>
      <c r="O680" s="1"/>
      <c r="P680" s="1"/>
      <c r="Q680" s="1"/>
      <c r="R680" s="1"/>
      <c r="S680" s="1"/>
      <c r="T680" s="1"/>
      <c r="U680" s="1"/>
      <c r="V680" s="1"/>
      <c r="W680" s="1"/>
      <c r="X680" s="1"/>
      <c r="Y680" s="1"/>
      <c r="Z680" s="1"/>
    </row>
    <row r="681" spans="1:26" ht="12.75" customHeight="1" x14ac:dyDescent="0.25">
      <c r="A681" s="72" t="s">
        <v>525</v>
      </c>
      <c r="B681" s="72">
        <v>0.5</v>
      </c>
      <c r="C681" s="72" t="s">
        <v>140</v>
      </c>
      <c r="D681" s="72" t="s">
        <v>138</v>
      </c>
      <c r="E681" s="87"/>
      <c r="F681" s="169" t="s">
        <v>526</v>
      </c>
      <c r="G681" s="47"/>
      <c r="H681" s="48"/>
      <c r="I681" s="47"/>
      <c r="J681" s="47"/>
      <c r="K681" s="47"/>
      <c r="L681" s="1"/>
      <c r="M681" s="1"/>
      <c r="N681" s="1"/>
      <c r="O681" s="1"/>
      <c r="P681" s="1"/>
      <c r="Q681" s="1"/>
      <c r="R681" s="1"/>
      <c r="S681" s="1"/>
      <c r="T681" s="1"/>
      <c r="U681" s="1"/>
      <c r="V681" s="1"/>
      <c r="W681" s="1"/>
      <c r="X681" s="1"/>
      <c r="Y681" s="1"/>
      <c r="Z681" s="1"/>
    </row>
    <row r="682" spans="1:26" ht="12.75" customHeight="1" x14ac:dyDescent="0.25">
      <c r="A682" s="72" t="s">
        <v>527</v>
      </c>
      <c r="B682" s="72">
        <v>0</v>
      </c>
      <c r="C682" s="72" t="s">
        <v>137</v>
      </c>
      <c r="D682" s="72" t="s">
        <v>138</v>
      </c>
      <c r="E682" s="87"/>
      <c r="F682" s="169"/>
      <c r="G682" s="1"/>
      <c r="H682" s="44"/>
      <c r="I682" s="1"/>
      <c r="J682" s="1"/>
      <c r="K682" s="1"/>
      <c r="L682" s="1"/>
      <c r="M682" s="1"/>
      <c r="N682" s="1"/>
      <c r="O682" s="1"/>
      <c r="P682" s="1"/>
      <c r="Q682" s="1"/>
      <c r="R682" s="1"/>
      <c r="S682" s="1"/>
      <c r="T682" s="1"/>
      <c r="U682" s="1"/>
      <c r="V682" s="1"/>
      <c r="W682" s="1"/>
      <c r="X682" s="1"/>
      <c r="Y682" s="1"/>
      <c r="Z682" s="1"/>
    </row>
    <row r="683" spans="1:26" ht="17.25" customHeight="1" x14ac:dyDescent="0.25">
      <c r="A683" s="72" t="s">
        <v>528</v>
      </c>
      <c r="B683" s="72">
        <v>0</v>
      </c>
      <c r="C683" s="72" t="s">
        <v>137</v>
      </c>
      <c r="D683" s="72" t="s">
        <v>138</v>
      </c>
      <c r="E683" s="87"/>
      <c r="F683" s="169"/>
      <c r="G683" s="1"/>
      <c r="H683" s="44"/>
      <c r="I683" s="1"/>
      <c r="J683" s="1"/>
      <c r="K683" s="1"/>
      <c r="L683" s="1"/>
      <c r="M683" s="1"/>
      <c r="N683" s="1"/>
      <c r="O683" s="1"/>
      <c r="P683" s="1"/>
      <c r="Q683" s="1"/>
      <c r="R683" s="1"/>
      <c r="S683" s="1"/>
      <c r="T683" s="1"/>
      <c r="U683" s="1"/>
      <c r="V683" s="1"/>
      <c r="W683" s="1"/>
      <c r="X683" s="1"/>
      <c r="Y683" s="1"/>
      <c r="Z683" s="1"/>
    </row>
    <row r="684" spans="1:26" ht="15.75" customHeight="1" x14ac:dyDescent="0.25">
      <c r="A684" s="71" t="s">
        <v>529</v>
      </c>
      <c r="B684" s="71">
        <v>2</v>
      </c>
      <c r="C684" s="71" t="s">
        <v>140</v>
      </c>
      <c r="D684" s="71" t="s">
        <v>138</v>
      </c>
      <c r="E684" s="86"/>
      <c r="F684" s="165" t="s">
        <v>530</v>
      </c>
      <c r="G684" s="47"/>
      <c r="H684" s="48"/>
      <c r="I684" s="47"/>
      <c r="J684" s="47"/>
      <c r="K684" s="47"/>
      <c r="L684" s="1"/>
      <c r="M684" s="1"/>
      <c r="N684" s="1"/>
      <c r="O684" s="1"/>
      <c r="P684" s="1"/>
      <c r="Q684" s="1"/>
      <c r="R684" s="1"/>
      <c r="S684" s="1"/>
      <c r="T684" s="1"/>
      <c r="U684" s="1"/>
      <c r="V684" s="1"/>
      <c r="W684" s="1"/>
      <c r="X684" s="1"/>
      <c r="Y684" s="1"/>
      <c r="Z684" s="1"/>
    </row>
    <row r="685" spans="1:26" ht="15.75" customHeight="1" x14ac:dyDescent="0.25">
      <c r="A685" s="71" t="s">
        <v>531</v>
      </c>
      <c r="B685" s="71">
        <v>0</v>
      </c>
      <c r="C685" s="71" t="s">
        <v>137</v>
      </c>
      <c r="D685" s="71" t="s">
        <v>164</v>
      </c>
      <c r="E685" s="86"/>
      <c r="F685" s="165"/>
      <c r="G685" s="1"/>
      <c r="H685" s="44"/>
      <c r="I685" s="1"/>
      <c r="J685" s="1"/>
      <c r="K685" s="1"/>
      <c r="L685" s="1"/>
      <c r="M685" s="1"/>
      <c r="N685" s="1"/>
      <c r="O685" s="1"/>
      <c r="P685" s="1"/>
      <c r="Q685" s="1"/>
      <c r="R685" s="1"/>
      <c r="S685" s="1"/>
      <c r="T685" s="1"/>
      <c r="U685" s="1"/>
      <c r="V685" s="1"/>
      <c r="W685" s="1"/>
      <c r="X685" s="1"/>
      <c r="Y685" s="1"/>
      <c r="Z685" s="1"/>
    </row>
    <row r="686" spans="1:26" ht="15.75" customHeight="1" x14ac:dyDescent="0.25">
      <c r="A686" s="71" t="s">
        <v>532</v>
      </c>
      <c r="B686" s="71">
        <v>2</v>
      </c>
      <c r="C686" s="71" t="s">
        <v>140</v>
      </c>
      <c r="D686" s="71" t="s">
        <v>164</v>
      </c>
      <c r="E686" s="86"/>
      <c r="F686" s="165"/>
      <c r="G686" s="1"/>
      <c r="H686" s="44"/>
      <c r="I686" s="1"/>
      <c r="J686" s="1"/>
      <c r="K686" s="1"/>
      <c r="L686" s="1"/>
      <c r="M686" s="1"/>
      <c r="N686" s="1"/>
      <c r="O686" s="1"/>
      <c r="P686" s="1"/>
      <c r="Q686" s="1"/>
      <c r="R686" s="1"/>
      <c r="S686" s="1"/>
      <c r="T686" s="1"/>
      <c r="U686" s="1"/>
      <c r="V686" s="1"/>
      <c r="W686" s="1"/>
      <c r="X686" s="1"/>
      <c r="Y686" s="1"/>
      <c r="Z686" s="1"/>
    </row>
    <row r="687" spans="1:26" ht="12.75" customHeight="1" x14ac:dyDescent="0.25">
      <c r="A687" s="71" t="s">
        <v>533</v>
      </c>
      <c r="B687" s="71">
        <v>2</v>
      </c>
      <c r="C687" s="71" t="s">
        <v>140</v>
      </c>
      <c r="D687" s="71" t="s">
        <v>164</v>
      </c>
      <c r="E687" s="86"/>
      <c r="F687" s="165"/>
      <c r="G687" s="47"/>
      <c r="H687" s="48"/>
      <c r="I687" s="47"/>
      <c r="J687" s="47"/>
      <c r="K687" s="47"/>
      <c r="L687" s="1"/>
      <c r="M687" s="1"/>
      <c r="N687" s="1"/>
      <c r="O687" s="1"/>
      <c r="P687" s="1"/>
      <c r="Q687" s="1"/>
      <c r="R687" s="1"/>
      <c r="S687" s="1"/>
      <c r="T687" s="1"/>
      <c r="U687" s="1"/>
      <c r="V687" s="1"/>
      <c r="W687" s="1"/>
      <c r="X687" s="1"/>
      <c r="Y687" s="1"/>
      <c r="Z687" s="1"/>
    </row>
    <row r="688" spans="1:26" ht="12.75" customHeight="1" x14ac:dyDescent="0.25">
      <c r="A688" s="72" t="s">
        <v>534</v>
      </c>
      <c r="B688" s="72">
        <v>5</v>
      </c>
      <c r="C688" s="72" t="s">
        <v>145</v>
      </c>
      <c r="D688" s="72" t="s">
        <v>138</v>
      </c>
      <c r="E688" s="87"/>
      <c r="F688" s="167" t="s">
        <v>535</v>
      </c>
      <c r="G688" s="49"/>
      <c r="H688" s="50"/>
      <c r="I688" s="49"/>
      <c r="J688" s="49"/>
      <c r="K688" s="49"/>
      <c r="L688" s="1"/>
      <c r="M688" s="1"/>
      <c r="N688" s="1"/>
      <c r="O688" s="1"/>
      <c r="P688" s="1"/>
      <c r="Q688" s="1"/>
      <c r="R688" s="1"/>
      <c r="S688" s="1"/>
      <c r="T688" s="1"/>
      <c r="U688" s="1"/>
      <c r="V688" s="1"/>
      <c r="W688" s="1"/>
      <c r="X688" s="1"/>
      <c r="Y688" s="1"/>
      <c r="Z688" s="1"/>
    </row>
    <row r="689" spans="1:26" ht="12.75" customHeight="1" x14ac:dyDescent="0.25">
      <c r="A689" s="72" t="s">
        <v>536</v>
      </c>
      <c r="B689" s="72">
        <v>2</v>
      </c>
      <c r="C689" s="72" t="s">
        <v>140</v>
      </c>
      <c r="D689" s="72" t="s">
        <v>138</v>
      </c>
      <c r="E689" s="87"/>
      <c r="F689" s="167"/>
      <c r="G689" s="1"/>
      <c r="H689" s="44"/>
      <c r="I689" s="1"/>
      <c r="J689" s="1"/>
      <c r="K689" s="1"/>
      <c r="L689" s="1"/>
      <c r="M689" s="1"/>
      <c r="N689" s="1"/>
      <c r="O689" s="1"/>
      <c r="P689" s="1"/>
      <c r="Q689" s="1"/>
      <c r="R689" s="1"/>
      <c r="S689" s="1"/>
      <c r="T689" s="1"/>
      <c r="U689" s="1"/>
      <c r="V689" s="1"/>
      <c r="W689" s="1"/>
      <c r="X689" s="1"/>
      <c r="Y689" s="1"/>
      <c r="Z689" s="1"/>
    </row>
    <row r="690" spans="1:26" ht="12.75" customHeight="1" x14ac:dyDescent="0.25">
      <c r="A690" s="72" t="s">
        <v>537</v>
      </c>
      <c r="B690" s="72">
        <v>0</v>
      </c>
      <c r="C690" s="72" t="s">
        <v>137</v>
      </c>
      <c r="D690" s="72" t="s">
        <v>138</v>
      </c>
      <c r="E690" s="87"/>
      <c r="F690" s="167"/>
      <c r="G690" s="1"/>
      <c r="H690" s="44"/>
      <c r="I690" s="1"/>
      <c r="J690" s="1"/>
      <c r="K690" s="1"/>
      <c r="L690" s="1"/>
      <c r="M690" s="1"/>
      <c r="N690" s="1"/>
      <c r="O690" s="1"/>
      <c r="P690" s="1"/>
      <c r="Q690" s="1"/>
      <c r="R690" s="1"/>
      <c r="S690" s="1"/>
      <c r="T690" s="1"/>
      <c r="U690" s="1"/>
      <c r="V690" s="1"/>
      <c r="W690" s="1"/>
      <c r="X690" s="1"/>
      <c r="Y690" s="1"/>
      <c r="Z690" s="1"/>
    </row>
    <row r="691" spans="1:26" ht="12.75" customHeight="1" x14ac:dyDescent="0.25">
      <c r="A691" s="72" t="s">
        <v>538</v>
      </c>
      <c r="B691" s="72">
        <v>2</v>
      </c>
      <c r="C691" s="72" t="s">
        <v>140</v>
      </c>
      <c r="D691" s="72" t="s">
        <v>138</v>
      </c>
      <c r="E691" s="87"/>
      <c r="F691" s="167"/>
      <c r="G691" s="1"/>
      <c r="H691" s="44"/>
      <c r="I691" s="1"/>
      <c r="J691" s="1"/>
      <c r="K691" s="1"/>
      <c r="L691" s="1"/>
      <c r="M691" s="1"/>
      <c r="N691" s="1"/>
      <c r="O691" s="1"/>
      <c r="P691" s="1"/>
      <c r="Q691" s="1"/>
      <c r="R691" s="1"/>
      <c r="S691" s="1"/>
      <c r="T691" s="1"/>
      <c r="U691" s="1"/>
      <c r="V691" s="1"/>
      <c r="W691" s="1"/>
      <c r="X691" s="1"/>
      <c r="Y691" s="1"/>
      <c r="Z691" s="1"/>
    </row>
    <row r="692" spans="1:26" ht="12.75" customHeight="1" x14ac:dyDescent="0.25">
      <c r="A692" s="72" t="s">
        <v>539</v>
      </c>
      <c r="B692" s="72">
        <v>5</v>
      </c>
      <c r="C692" s="72" t="s">
        <v>145</v>
      </c>
      <c r="D692" s="72" t="s">
        <v>138</v>
      </c>
      <c r="E692" s="87"/>
      <c r="F692" s="167"/>
      <c r="G692" s="1"/>
      <c r="H692" s="44"/>
      <c r="I692" s="1"/>
      <c r="J692" s="1"/>
      <c r="K692" s="1"/>
      <c r="L692" s="1"/>
      <c r="M692" s="1"/>
      <c r="N692" s="1"/>
      <c r="O692" s="1"/>
      <c r="P692" s="1"/>
      <c r="Q692" s="1"/>
      <c r="R692" s="1"/>
      <c r="S692" s="1"/>
      <c r="T692" s="1"/>
      <c r="U692" s="1"/>
      <c r="V692" s="1"/>
      <c r="W692" s="1"/>
      <c r="X692" s="1"/>
      <c r="Y692" s="1"/>
      <c r="Z692" s="1"/>
    </row>
    <row r="693" spans="1:26" ht="12.75" customHeight="1" x14ac:dyDescent="0.25">
      <c r="A693" s="72" t="s">
        <v>540</v>
      </c>
      <c r="B693" s="72">
        <v>0</v>
      </c>
      <c r="C693" s="72" t="s">
        <v>137</v>
      </c>
      <c r="D693" s="72" t="s">
        <v>138</v>
      </c>
      <c r="E693" s="87"/>
      <c r="F693" s="167"/>
      <c r="G693" s="1"/>
      <c r="H693" s="44"/>
      <c r="I693" s="1"/>
      <c r="J693" s="1"/>
      <c r="K693" s="1"/>
      <c r="L693" s="1"/>
      <c r="M693" s="1"/>
      <c r="N693" s="1"/>
      <c r="O693" s="1"/>
      <c r="P693" s="1"/>
      <c r="Q693" s="1"/>
      <c r="R693" s="1"/>
      <c r="S693" s="1"/>
      <c r="T693" s="1"/>
      <c r="U693" s="1"/>
      <c r="V693" s="1"/>
      <c r="W693" s="1"/>
      <c r="X693" s="1"/>
      <c r="Y693" s="1"/>
      <c r="Z693" s="1"/>
    </row>
    <row r="694" spans="1:26" ht="12.75" customHeight="1" x14ac:dyDescent="0.25">
      <c r="A694" s="71" t="s">
        <v>541</v>
      </c>
      <c r="B694" s="71">
        <v>3</v>
      </c>
      <c r="C694" s="71" t="s">
        <v>140</v>
      </c>
      <c r="D694" s="71" t="s">
        <v>138</v>
      </c>
      <c r="E694" s="86"/>
      <c r="F694" s="165" t="s">
        <v>542</v>
      </c>
      <c r="G694" s="47"/>
      <c r="H694" s="48"/>
      <c r="I694" s="47"/>
      <c r="J694" s="47"/>
      <c r="K694" s="47"/>
      <c r="L694" s="1"/>
      <c r="M694" s="1"/>
      <c r="N694" s="1"/>
      <c r="O694" s="1"/>
      <c r="P694" s="1"/>
      <c r="Q694" s="1"/>
      <c r="R694" s="1"/>
      <c r="S694" s="1"/>
      <c r="T694" s="1"/>
      <c r="U694" s="1"/>
      <c r="V694" s="1"/>
      <c r="W694" s="1"/>
      <c r="X694" s="1"/>
      <c r="Y694" s="1"/>
      <c r="Z694" s="1"/>
    </row>
    <row r="695" spans="1:26" ht="12.75" customHeight="1" x14ac:dyDescent="0.25">
      <c r="A695" s="71" t="s">
        <v>543</v>
      </c>
      <c r="B695" s="71">
        <v>0</v>
      </c>
      <c r="C695" s="71" t="s">
        <v>137</v>
      </c>
      <c r="D695" s="71" t="s">
        <v>138</v>
      </c>
      <c r="E695" s="86"/>
      <c r="F695" s="165"/>
      <c r="G695" s="1"/>
      <c r="H695" s="44"/>
      <c r="I695" s="1"/>
      <c r="J695" s="1"/>
      <c r="K695" s="1"/>
      <c r="L695" s="1"/>
      <c r="M695" s="1"/>
      <c r="N695" s="1"/>
      <c r="O695" s="1"/>
      <c r="P695" s="1"/>
      <c r="Q695" s="1"/>
      <c r="R695" s="1"/>
      <c r="S695" s="1"/>
      <c r="T695" s="1"/>
      <c r="U695" s="1"/>
      <c r="V695" s="1"/>
      <c r="W695" s="1"/>
      <c r="X695" s="1"/>
      <c r="Y695" s="1"/>
      <c r="Z695" s="1"/>
    </row>
    <row r="696" spans="1:26" ht="21" customHeight="1" x14ac:dyDescent="0.25">
      <c r="A696" s="72" t="s">
        <v>544</v>
      </c>
      <c r="B696" s="72" t="s">
        <v>137</v>
      </c>
      <c r="C696" s="72" t="s">
        <v>140</v>
      </c>
      <c r="D696" s="72" t="s">
        <v>138</v>
      </c>
      <c r="E696" s="87"/>
      <c r="F696" s="169" t="s">
        <v>545</v>
      </c>
      <c r="G696" s="47"/>
      <c r="H696" s="48"/>
      <c r="I696" s="47"/>
      <c r="J696" s="47"/>
      <c r="K696" s="47"/>
      <c r="L696" s="1"/>
      <c r="M696" s="1"/>
      <c r="N696" s="1"/>
      <c r="O696" s="1"/>
      <c r="P696" s="1"/>
      <c r="Q696" s="1"/>
      <c r="R696" s="1"/>
      <c r="S696" s="1"/>
      <c r="T696" s="1"/>
      <c r="U696" s="1"/>
      <c r="V696" s="1"/>
      <c r="W696" s="1"/>
      <c r="X696" s="1"/>
      <c r="Y696" s="1"/>
      <c r="Z696" s="1"/>
    </row>
    <row r="697" spans="1:26" ht="12.75" customHeight="1" x14ac:dyDescent="0.25">
      <c r="A697" s="72" t="s">
        <v>546</v>
      </c>
      <c r="B697" s="72">
        <v>5</v>
      </c>
      <c r="C697" s="72" t="s">
        <v>145</v>
      </c>
      <c r="D697" s="72" t="s">
        <v>138</v>
      </c>
      <c r="E697" s="87"/>
      <c r="F697" s="169"/>
      <c r="G697" s="1"/>
      <c r="H697" s="44"/>
      <c r="I697" s="1"/>
      <c r="J697" s="1"/>
      <c r="K697" s="1"/>
      <c r="L697" s="1"/>
      <c r="M697" s="1"/>
      <c r="N697" s="1"/>
      <c r="O697" s="1"/>
      <c r="P697" s="1"/>
      <c r="Q697" s="1"/>
      <c r="R697" s="1"/>
      <c r="S697" s="1"/>
      <c r="T697" s="1"/>
      <c r="U697" s="1"/>
      <c r="V697" s="1"/>
      <c r="W697" s="1"/>
      <c r="X697" s="1"/>
      <c r="Y697" s="1"/>
      <c r="Z697" s="1"/>
    </row>
    <row r="698" spans="1:26" ht="12.75" customHeight="1" x14ac:dyDescent="0.25">
      <c r="A698" s="72" t="s">
        <v>547</v>
      </c>
      <c r="B698" s="72">
        <v>0.25</v>
      </c>
      <c r="C698" s="72" t="s">
        <v>140</v>
      </c>
      <c r="D698" s="72" t="s">
        <v>138</v>
      </c>
      <c r="E698" s="87"/>
      <c r="F698" s="169"/>
      <c r="G698" s="1"/>
      <c r="H698" s="44"/>
      <c r="I698" s="1"/>
      <c r="J698" s="1"/>
      <c r="K698" s="1"/>
      <c r="L698" s="1"/>
      <c r="M698" s="1"/>
      <c r="N698" s="1"/>
      <c r="O698" s="1"/>
      <c r="P698" s="1"/>
      <c r="Q698" s="1"/>
      <c r="R698" s="1"/>
      <c r="S698" s="1"/>
      <c r="T698" s="1"/>
      <c r="U698" s="1"/>
      <c r="V698" s="1"/>
      <c r="W698" s="1"/>
      <c r="X698" s="1"/>
      <c r="Y698" s="1"/>
      <c r="Z698" s="1"/>
    </row>
    <row r="699" spans="1:26" ht="12.75" customHeight="1" x14ac:dyDescent="0.25">
      <c r="A699" s="71" t="s">
        <v>548</v>
      </c>
      <c r="B699" s="71">
        <v>0.5</v>
      </c>
      <c r="C699" s="71" t="s">
        <v>140</v>
      </c>
      <c r="D699" s="71" t="s">
        <v>138</v>
      </c>
      <c r="E699" s="86"/>
      <c r="F699" s="107" t="s">
        <v>549</v>
      </c>
      <c r="G699" s="47"/>
      <c r="H699" s="48"/>
      <c r="I699" s="47"/>
      <c r="J699" s="47"/>
      <c r="K699" s="47"/>
      <c r="L699" s="1"/>
      <c r="M699" s="1"/>
      <c r="N699" s="1"/>
      <c r="O699" s="1"/>
      <c r="P699" s="1"/>
      <c r="Q699" s="1"/>
      <c r="R699" s="1"/>
      <c r="S699" s="1"/>
      <c r="T699" s="1"/>
      <c r="U699" s="1"/>
      <c r="V699" s="1"/>
      <c r="W699" s="1"/>
      <c r="X699" s="1"/>
      <c r="Y699" s="1"/>
      <c r="Z699" s="1"/>
    </row>
    <row r="700" spans="1:26" ht="12.75" customHeight="1" x14ac:dyDescent="0.25">
      <c r="A700" s="72" t="s">
        <v>550</v>
      </c>
      <c r="B700" s="72">
        <v>0.5</v>
      </c>
      <c r="C700" s="72" t="s">
        <v>140</v>
      </c>
      <c r="D700" s="72" t="s">
        <v>138</v>
      </c>
      <c r="E700" s="87"/>
      <c r="F700" s="169" t="s">
        <v>551</v>
      </c>
      <c r="G700" s="47"/>
      <c r="H700" s="48"/>
      <c r="I700" s="47"/>
      <c r="J700" s="47"/>
      <c r="K700" s="47"/>
      <c r="L700" s="1"/>
      <c r="M700" s="1"/>
      <c r="N700" s="1"/>
      <c r="O700" s="1"/>
      <c r="P700" s="1"/>
      <c r="Q700" s="1"/>
      <c r="R700" s="1"/>
      <c r="S700" s="1"/>
      <c r="T700" s="1"/>
      <c r="U700" s="1"/>
      <c r="V700" s="1"/>
      <c r="W700" s="1"/>
      <c r="X700" s="1"/>
      <c r="Y700" s="1"/>
      <c r="Z700" s="1"/>
    </row>
    <row r="701" spans="1:26" ht="12.75" customHeight="1" x14ac:dyDescent="0.25">
      <c r="A701" s="72" t="s">
        <v>552</v>
      </c>
      <c r="B701" s="72">
        <v>100</v>
      </c>
      <c r="C701" s="72" t="s">
        <v>145</v>
      </c>
      <c r="D701" s="72" t="s">
        <v>138</v>
      </c>
      <c r="E701" s="87"/>
      <c r="F701" s="169"/>
      <c r="G701" s="1"/>
      <c r="H701" s="44"/>
      <c r="I701" s="1"/>
      <c r="J701" s="1"/>
      <c r="K701" s="1"/>
      <c r="L701" s="1"/>
      <c r="M701" s="1"/>
      <c r="N701" s="1"/>
      <c r="O701" s="1"/>
      <c r="P701" s="1"/>
      <c r="Q701" s="1"/>
      <c r="R701" s="1"/>
      <c r="S701" s="1"/>
      <c r="T701" s="1"/>
      <c r="U701" s="1"/>
      <c r="V701" s="1"/>
      <c r="W701" s="1"/>
      <c r="X701" s="1"/>
      <c r="Y701" s="1"/>
      <c r="Z701" s="1"/>
    </row>
    <row r="702" spans="1:26" ht="12.75" customHeight="1" x14ac:dyDescent="0.25">
      <c r="A702" s="72" t="s">
        <v>553</v>
      </c>
      <c r="B702" s="72">
        <v>20</v>
      </c>
      <c r="C702" s="72" t="s">
        <v>145</v>
      </c>
      <c r="D702" s="72" t="s">
        <v>138</v>
      </c>
      <c r="E702" s="87"/>
      <c r="F702" s="169"/>
      <c r="G702" s="1"/>
      <c r="H702" s="44"/>
      <c r="I702" s="1"/>
      <c r="J702" s="1"/>
      <c r="K702" s="1"/>
      <c r="L702" s="1"/>
      <c r="M702" s="1"/>
      <c r="N702" s="1"/>
      <c r="O702" s="1"/>
      <c r="P702" s="1"/>
      <c r="Q702" s="1"/>
      <c r="R702" s="1"/>
      <c r="S702" s="1"/>
      <c r="T702" s="1"/>
      <c r="U702" s="1"/>
      <c r="V702" s="1"/>
      <c r="W702" s="1"/>
      <c r="X702" s="1"/>
      <c r="Y702" s="1"/>
      <c r="Z702" s="1"/>
    </row>
    <row r="703" spans="1:26" ht="12.75" customHeight="1" x14ac:dyDescent="0.25">
      <c r="A703" s="72" t="s">
        <v>554</v>
      </c>
      <c r="B703" s="72">
        <v>7</v>
      </c>
      <c r="C703" s="72" t="s">
        <v>145</v>
      </c>
      <c r="D703" s="72" t="s">
        <v>138</v>
      </c>
      <c r="E703" s="87"/>
      <c r="F703" s="169"/>
      <c r="G703" s="1"/>
      <c r="H703" s="44"/>
      <c r="I703" s="1"/>
      <c r="J703" s="1"/>
      <c r="K703" s="1"/>
      <c r="L703" s="1"/>
      <c r="M703" s="1"/>
      <c r="N703" s="1"/>
      <c r="O703" s="1"/>
      <c r="P703" s="1"/>
      <c r="Q703" s="1"/>
      <c r="R703" s="1"/>
      <c r="S703" s="1"/>
      <c r="T703" s="1"/>
      <c r="U703" s="1"/>
      <c r="V703" s="1"/>
      <c r="W703" s="1"/>
      <c r="X703" s="1"/>
      <c r="Y703" s="1"/>
      <c r="Z703" s="1"/>
    </row>
    <row r="704" spans="1:26" ht="12.75" customHeight="1" x14ac:dyDescent="0.25">
      <c r="A704" s="72" t="s">
        <v>555</v>
      </c>
      <c r="B704" s="72">
        <v>7</v>
      </c>
      <c r="C704" s="72" t="s">
        <v>145</v>
      </c>
      <c r="D704" s="72" t="s">
        <v>138</v>
      </c>
      <c r="E704" s="87"/>
      <c r="F704" s="169"/>
      <c r="G704" s="1"/>
      <c r="H704" s="44"/>
      <c r="I704" s="1"/>
      <c r="J704" s="1"/>
      <c r="K704" s="1"/>
      <c r="L704" s="1"/>
      <c r="M704" s="1"/>
      <c r="N704" s="1"/>
      <c r="O704" s="1"/>
      <c r="P704" s="1"/>
      <c r="Q704" s="1"/>
      <c r="R704" s="1"/>
      <c r="S704" s="1"/>
      <c r="T704" s="1"/>
      <c r="U704" s="1"/>
      <c r="V704" s="1"/>
      <c r="W704" s="1"/>
      <c r="X704" s="1"/>
      <c r="Y704" s="1"/>
      <c r="Z704" s="1"/>
    </row>
    <row r="705" spans="1:26" ht="12.75" customHeight="1" x14ac:dyDescent="0.25">
      <c r="A705" s="71" t="s">
        <v>556</v>
      </c>
      <c r="B705" s="71">
        <v>1</v>
      </c>
      <c r="C705" s="71" t="s">
        <v>140</v>
      </c>
      <c r="D705" s="71" t="s">
        <v>138</v>
      </c>
      <c r="E705" s="86"/>
      <c r="F705" s="168" t="s">
        <v>557</v>
      </c>
      <c r="G705" s="49"/>
      <c r="H705" s="50"/>
      <c r="I705" s="49"/>
      <c r="J705" s="49"/>
      <c r="K705" s="49"/>
      <c r="L705" s="1"/>
      <c r="M705" s="1"/>
      <c r="N705" s="1"/>
      <c r="O705" s="1"/>
      <c r="P705" s="1"/>
      <c r="Q705" s="1"/>
      <c r="R705" s="1"/>
      <c r="S705" s="1"/>
      <c r="T705" s="1"/>
      <c r="U705" s="1"/>
      <c r="V705" s="1"/>
      <c r="W705" s="1"/>
      <c r="X705" s="1"/>
      <c r="Y705" s="1"/>
      <c r="Z705" s="1"/>
    </row>
    <row r="706" spans="1:26" ht="12.75" customHeight="1" x14ac:dyDescent="0.25">
      <c r="A706" s="71" t="s">
        <v>558</v>
      </c>
      <c r="B706" s="71">
        <v>2</v>
      </c>
      <c r="C706" s="71" t="s">
        <v>140</v>
      </c>
      <c r="D706" s="71" t="s">
        <v>138</v>
      </c>
      <c r="E706" s="86"/>
      <c r="F706" s="168"/>
      <c r="G706" s="1"/>
      <c r="H706" s="44"/>
      <c r="I706" s="1"/>
      <c r="J706" s="1"/>
      <c r="K706" s="1"/>
      <c r="L706" s="1"/>
      <c r="M706" s="1"/>
      <c r="N706" s="1"/>
      <c r="O706" s="1"/>
      <c r="P706" s="1"/>
      <c r="Q706" s="1"/>
      <c r="R706" s="1"/>
      <c r="S706" s="1"/>
      <c r="T706" s="1"/>
      <c r="U706" s="1"/>
      <c r="V706" s="1"/>
      <c r="W706" s="1"/>
      <c r="X706" s="1"/>
      <c r="Y706" s="1"/>
      <c r="Z706" s="1"/>
    </row>
    <row r="707" spans="1:26" ht="12.75" customHeight="1" x14ac:dyDescent="0.25">
      <c r="A707" s="72" t="s">
        <v>559</v>
      </c>
      <c r="B707" s="72">
        <v>0.5</v>
      </c>
      <c r="C707" s="72" t="s">
        <v>140</v>
      </c>
      <c r="D707" s="72" t="s">
        <v>138</v>
      </c>
      <c r="E707" s="87"/>
      <c r="F707" s="169" t="s">
        <v>560</v>
      </c>
      <c r="G707" s="47"/>
      <c r="H707" s="48"/>
      <c r="I707" s="47"/>
      <c r="J707" s="47"/>
      <c r="K707" s="47"/>
      <c r="L707" s="1"/>
      <c r="M707" s="1"/>
      <c r="N707" s="1"/>
      <c r="O707" s="1"/>
      <c r="P707" s="1"/>
      <c r="Q707" s="1"/>
      <c r="R707" s="1"/>
      <c r="S707" s="1"/>
      <c r="T707" s="1"/>
      <c r="U707" s="1"/>
      <c r="V707" s="1"/>
      <c r="W707" s="1"/>
      <c r="X707" s="1"/>
      <c r="Y707" s="1"/>
      <c r="Z707" s="1"/>
    </row>
    <row r="708" spans="1:26" ht="12.75" customHeight="1" x14ac:dyDescent="0.25">
      <c r="A708" s="72" t="s">
        <v>561</v>
      </c>
      <c r="B708" s="72">
        <v>0.5</v>
      </c>
      <c r="C708" s="72" t="s">
        <v>140</v>
      </c>
      <c r="D708" s="72" t="s">
        <v>138</v>
      </c>
      <c r="E708" s="87"/>
      <c r="F708" s="169"/>
      <c r="G708" s="1"/>
      <c r="H708" s="44"/>
      <c r="I708" s="1"/>
      <c r="J708" s="1"/>
      <c r="K708" s="1"/>
      <c r="L708" s="1"/>
      <c r="M708" s="1"/>
      <c r="N708" s="1"/>
      <c r="O708" s="1"/>
      <c r="P708" s="1"/>
      <c r="Q708" s="1"/>
      <c r="R708" s="1"/>
      <c r="S708" s="1"/>
      <c r="T708" s="1"/>
      <c r="U708" s="1"/>
      <c r="V708" s="1"/>
      <c r="W708" s="1"/>
      <c r="X708" s="1"/>
      <c r="Y708" s="1"/>
      <c r="Z708" s="1"/>
    </row>
    <row r="709" spans="1:26" ht="12.75" customHeight="1" x14ac:dyDescent="0.25">
      <c r="A709" s="71" t="s">
        <v>562</v>
      </c>
      <c r="B709" s="71">
        <v>3</v>
      </c>
      <c r="C709" s="71" t="s">
        <v>140</v>
      </c>
      <c r="D709" s="71" t="s">
        <v>138</v>
      </c>
      <c r="E709" s="86"/>
      <c r="F709" s="165" t="s">
        <v>563</v>
      </c>
      <c r="G709" s="47"/>
      <c r="H709" s="48"/>
      <c r="I709" s="47"/>
      <c r="J709" s="47"/>
      <c r="K709" s="47"/>
      <c r="L709" s="1"/>
      <c r="M709" s="1"/>
      <c r="N709" s="1"/>
      <c r="O709" s="1"/>
      <c r="P709" s="1"/>
      <c r="Q709" s="1"/>
      <c r="R709" s="1"/>
      <c r="S709" s="1"/>
      <c r="T709" s="1"/>
      <c r="U709" s="1"/>
      <c r="V709" s="1"/>
      <c r="W709" s="1"/>
      <c r="X709" s="1"/>
      <c r="Y709" s="1"/>
      <c r="Z709" s="1"/>
    </row>
    <row r="710" spans="1:26" ht="12.75" customHeight="1" x14ac:dyDescent="0.25">
      <c r="A710" s="71" t="s">
        <v>562</v>
      </c>
      <c r="B710" s="71" t="s">
        <v>564</v>
      </c>
      <c r="C710" s="71" t="s">
        <v>140</v>
      </c>
      <c r="D710" s="71" t="s">
        <v>138</v>
      </c>
      <c r="E710" s="86" t="s">
        <v>565</v>
      </c>
      <c r="F710" s="165"/>
      <c r="G710" s="1"/>
      <c r="H710" s="44"/>
      <c r="I710" s="1"/>
      <c r="J710" s="1"/>
      <c r="K710" s="1"/>
      <c r="L710" s="1"/>
      <c r="M710" s="1"/>
      <c r="N710" s="1"/>
      <c r="O710" s="1"/>
      <c r="P710" s="1"/>
      <c r="Q710" s="1"/>
      <c r="R710" s="1"/>
      <c r="S710" s="1"/>
      <c r="T710" s="1"/>
      <c r="U710" s="1"/>
      <c r="V710" s="1"/>
      <c r="W710" s="1"/>
      <c r="X710" s="1"/>
      <c r="Y710" s="1"/>
      <c r="Z710" s="1"/>
    </row>
    <row r="711" spans="1:26" ht="24.75" customHeight="1" x14ac:dyDescent="0.25">
      <c r="A711" s="71" t="s">
        <v>566</v>
      </c>
      <c r="B711" s="71">
        <v>3</v>
      </c>
      <c r="C711" s="71" t="s">
        <v>140</v>
      </c>
      <c r="D711" s="71" t="s">
        <v>138</v>
      </c>
      <c r="E711" s="86" t="s">
        <v>567</v>
      </c>
      <c r="F711" s="165"/>
      <c r="G711" s="1"/>
      <c r="H711" s="44"/>
      <c r="I711" s="1"/>
      <c r="J711" s="1"/>
      <c r="K711" s="1"/>
      <c r="L711" s="1"/>
      <c r="M711" s="1"/>
      <c r="N711" s="1"/>
      <c r="O711" s="1"/>
      <c r="P711" s="1"/>
      <c r="Q711" s="1"/>
      <c r="R711" s="1"/>
      <c r="S711" s="1"/>
      <c r="T711" s="1"/>
      <c r="U711" s="1"/>
      <c r="V711" s="1"/>
      <c r="W711" s="1"/>
      <c r="X711" s="1"/>
      <c r="Y711" s="1"/>
      <c r="Z711" s="1"/>
    </row>
    <row r="712" spans="1:26" ht="12.75" customHeight="1" x14ac:dyDescent="0.25">
      <c r="A712" s="71" t="s">
        <v>568</v>
      </c>
      <c r="B712" s="71">
        <v>3</v>
      </c>
      <c r="C712" s="71" t="s">
        <v>140</v>
      </c>
      <c r="D712" s="71" t="s">
        <v>138</v>
      </c>
      <c r="E712" s="86"/>
      <c r="F712" s="165"/>
      <c r="G712" s="1"/>
      <c r="H712" s="44"/>
      <c r="I712" s="1"/>
      <c r="J712" s="1"/>
      <c r="K712" s="1"/>
      <c r="L712" s="1"/>
      <c r="M712" s="1"/>
      <c r="N712" s="1"/>
      <c r="O712" s="1"/>
      <c r="P712" s="1"/>
      <c r="Q712" s="1"/>
      <c r="R712" s="1"/>
      <c r="S712" s="1"/>
      <c r="T712" s="1"/>
      <c r="U712" s="1"/>
      <c r="V712" s="1"/>
      <c r="W712" s="1"/>
      <c r="X712" s="1"/>
      <c r="Y712" s="1"/>
      <c r="Z712" s="1"/>
    </row>
    <row r="713" spans="1:26" ht="12.75" customHeight="1" x14ac:dyDescent="0.25">
      <c r="A713" s="71" t="s">
        <v>569</v>
      </c>
      <c r="B713" s="71">
        <v>2</v>
      </c>
      <c r="C713" s="71" t="s">
        <v>140</v>
      </c>
      <c r="D713" s="71" t="s">
        <v>138</v>
      </c>
      <c r="E713" s="86"/>
      <c r="F713" s="165"/>
      <c r="G713" s="1"/>
      <c r="H713" s="44"/>
      <c r="I713" s="1"/>
      <c r="J713" s="1"/>
      <c r="K713" s="1"/>
      <c r="L713" s="1"/>
      <c r="M713" s="1"/>
      <c r="N713" s="1"/>
      <c r="O713" s="1"/>
      <c r="P713" s="1"/>
      <c r="Q713" s="1"/>
      <c r="R713" s="1"/>
      <c r="S713" s="1"/>
      <c r="T713" s="1"/>
      <c r="U713" s="1"/>
      <c r="V713" s="1"/>
      <c r="W713" s="1"/>
      <c r="X713" s="1"/>
      <c r="Y713" s="1"/>
      <c r="Z713" s="1"/>
    </row>
    <row r="714" spans="1:26" ht="12.75" customHeight="1" x14ac:dyDescent="0.25">
      <c r="A714" s="71" t="s">
        <v>570</v>
      </c>
      <c r="B714" s="71">
        <v>1</v>
      </c>
      <c r="C714" s="71" t="s">
        <v>140</v>
      </c>
      <c r="D714" s="71" t="s">
        <v>138</v>
      </c>
      <c r="E714" s="86"/>
      <c r="F714" s="165"/>
      <c r="G714" s="1"/>
      <c r="H714" s="44"/>
      <c r="I714" s="1"/>
      <c r="J714" s="1"/>
      <c r="K714" s="1"/>
      <c r="L714" s="1"/>
      <c r="M714" s="1"/>
      <c r="N714" s="1"/>
      <c r="O714" s="1"/>
      <c r="P714" s="1"/>
      <c r="Q714" s="1"/>
      <c r="R714" s="1"/>
      <c r="S714" s="1"/>
      <c r="T714" s="1"/>
      <c r="U714" s="1"/>
      <c r="V714" s="1"/>
      <c r="W714" s="1"/>
      <c r="X714" s="1"/>
      <c r="Y714" s="1"/>
      <c r="Z714" s="1"/>
    </row>
    <row r="715" spans="1:26" ht="12.75" customHeight="1" x14ac:dyDescent="0.25">
      <c r="A715" s="71" t="s">
        <v>571</v>
      </c>
      <c r="B715" s="71">
        <v>1</v>
      </c>
      <c r="C715" s="71" t="s">
        <v>140</v>
      </c>
      <c r="D715" s="71" t="s">
        <v>138</v>
      </c>
      <c r="E715" s="86"/>
      <c r="F715" s="165"/>
      <c r="G715" s="1"/>
      <c r="H715" s="44"/>
      <c r="I715" s="1"/>
      <c r="J715" s="1"/>
      <c r="K715" s="1"/>
      <c r="L715" s="1"/>
      <c r="M715" s="1"/>
      <c r="N715" s="1"/>
      <c r="O715" s="1"/>
      <c r="P715" s="1"/>
      <c r="Q715" s="1"/>
      <c r="R715" s="1"/>
      <c r="S715" s="1"/>
      <c r="T715" s="1"/>
      <c r="U715" s="1"/>
      <c r="V715" s="1"/>
      <c r="W715" s="1"/>
      <c r="X715" s="1"/>
      <c r="Y715" s="1"/>
      <c r="Z715" s="1"/>
    </row>
    <row r="716" spans="1:26" ht="12.75" customHeight="1" x14ac:dyDescent="0.25">
      <c r="A716" s="71" t="s">
        <v>572</v>
      </c>
      <c r="B716" s="71">
        <v>3</v>
      </c>
      <c r="C716" s="71" t="s">
        <v>140</v>
      </c>
      <c r="D716" s="71" t="s">
        <v>138</v>
      </c>
      <c r="E716" s="86"/>
      <c r="F716" s="165"/>
      <c r="G716" s="1"/>
      <c r="H716" s="44"/>
      <c r="I716" s="1"/>
      <c r="J716" s="1"/>
      <c r="K716" s="1"/>
      <c r="L716" s="1"/>
      <c r="M716" s="1"/>
      <c r="N716" s="1"/>
      <c r="O716" s="1"/>
      <c r="P716" s="1"/>
      <c r="Q716" s="1"/>
      <c r="R716" s="1"/>
      <c r="S716" s="1"/>
      <c r="T716" s="1"/>
      <c r="U716" s="1"/>
      <c r="V716" s="1"/>
      <c r="W716" s="1"/>
      <c r="X716" s="1"/>
      <c r="Y716" s="1"/>
      <c r="Z716" s="1"/>
    </row>
    <row r="717" spans="1:26" ht="12.75" customHeight="1" x14ac:dyDescent="0.25">
      <c r="A717" s="72" t="s">
        <v>573</v>
      </c>
      <c r="B717" s="72">
        <v>1</v>
      </c>
      <c r="C717" s="72" t="s">
        <v>140</v>
      </c>
      <c r="D717" s="72" t="s">
        <v>138</v>
      </c>
      <c r="E717" s="87"/>
      <c r="F717" s="169" t="s">
        <v>574</v>
      </c>
      <c r="G717" s="47"/>
      <c r="H717" s="48"/>
      <c r="I717" s="47"/>
      <c r="J717" s="47"/>
      <c r="K717" s="47"/>
      <c r="L717" s="1"/>
      <c r="M717" s="1"/>
      <c r="N717" s="1"/>
      <c r="O717" s="1"/>
      <c r="P717" s="1"/>
      <c r="Q717" s="1"/>
      <c r="R717" s="1"/>
      <c r="S717" s="1"/>
      <c r="T717" s="1"/>
      <c r="U717" s="1"/>
      <c r="V717" s="1"/>
      <c r="W717" s="1"/>
      <c r="X717" s="1"/>
      <c r="Y717" s="1"/>
      <c r="Z717" s="1"/>
    </row>
    <row r="718" spans="1:26" ht="12.75" customHeight="1" x14ac:dyDescent="0.25">
      <c r="A718" s="72" t="s">
        <v>575</v>
      </c>
      <c r="B718" s="72">
        <v>0</v>
      </c>
      <c r="C718" s="72" t="s">
        <v>137</v>
      </c>
      <c r="D718" s="72" t="s">
        <v>138</v>
      </c>
      <c r="E718" s="87"/>
      <c r="F718" s="169"/>
      <c r="G718" s="1"/>
      <c r="H718" s="44"/>
      <c r="I718" s="1"/>
      <c r="J718" s="1"/>
      <c r="K718" s="1"/>
      <c r="L718" s="1"/>
      <c r="M718" s="1"/>
      <c r="N718" s="1"/>
      <c r="O718" s="1"/>
      <c r="P718" s="1"/>
      <c r="Q718" s="1"/>
      <c r="R718" s="1"/>
      <c r="S718" s="1"/>
      <c r="T718" s="1"/>
      <c r="U718" s="1"/>
      <c r="V718" s="1"/>
      <c r="W718" s="1"/>
      <c r="X718" s="1"/>
      <c r="Y718" s="1"/>
      <c r="Z718" s="1"/>
    </row>
    <row r="719" spans="1:26" ht="12.75" customHeight="1" x14ac:dyDescent="0.25">
      <c r="A719" s="72" t="s">
        <v>575</v>
      </c>
      <c r="B719" s="72">
        <v>0</v>
      </c>
      <c r="C719" s="72" t="s">
        <v>137</v>
      </c>
      <c r="D719" s="72" t="s">
        <v>138</v>
      </c>
      <c r="E719" s="87"/>
      <c r="F719" s="169"/>
      <c r="G719" s="1"/>
      <c r="H719" s="44"/>
      <c r="I719" s="1"/>
      <c r="J719" s="1"/>
      <c r="K719" s="1"/>
      <c r="L719" s="1"/>
      <c r="M719" s="1"/>
      <c r="N719" s="1"/>
      <c r="O719" s="1"/>
      <c r="P719" s="1"/>
      <c r="Q719" s="1"/>
      <c r="R719" s="1"/>
      <c r="S719" s="1"/>
      <c r="T719" s="1"/>
      <c r="U719" s="1"/>
      <c r="V719" s="1"/>
      <c r="W719" s="1"/>
      <c r="X719" s="1"/>
      <c r="Y719" s="1"/>
      <c r="Z719" s="1"/>
    </row>
    <row r="720" spans="1:26" ht="12.75" customHeight="1" x14ac:dyDescent="0.25">
      <c r="A720" s="72" t="s">
        <v>576</v>
      </c>
      <c r="B720" s="72">
        <v>0.5</v>
      </c>
      <c r="C720" s="72" t="s">
        <v>140</v>
      </c>
      <c r="D720" s="72" t="s">
        <v>138</v>
      </c>
      <c r="E720" s="87"/>
      <c r="F720" s="169" t="s">
        <v>577</v>
      </c>
      <c r="G720" s="47"/>
      <c r="H720" s="48"/>
      <c r="I720" s="47"/>
      <c r="J720" s="47"/>
      <c r="K720" s="47"/>
      <c r="L720" s="1"/>
      <c r="M720" s="1"/>
      <c r="N720" s="1"/>
      <c r="O720" s="1"/>
      <c r="P720" s="1"/>
      <c r="Q720" s="1"/>
      <c r="R720" s="1"/>
      <c r="S720" s="1"/>
      <c r="T720" s="1"/>
      <c r="U720" s="1"/>
      <c r="V720" s="1"/>
      <c r="W720" s="1"/>
      <c r="X720" s="1"/>
      <c r="Y720" s="1"/>
      <c r="Z720" s="1"/>
    </row>
    <row r="721" spans="1:26" ht="12.75" customHeight="1" x14ac:dyDescent="0.25">
      <c r="A721" s="72" t="s">
        <v>578</v>
      </c>
      <c r="B721" s="72">
        <v>0.25</v>
      </c>
      <c r="C721" s="72" t="s">
        <v>140</v>
      </c>
      <c r="D721" s="72" t="s">
        <v>138</v>
      </c>
      <c r="E721" s="87" t="s">
        <v>579</v>
      </c>
      <c r="F721" s="169"/>
      <c r="G721" s="47"/>
      <c r="H721" s="48"/>
      <c r="I721" s="47"/>
      <c r="J721" s="47"/>
      <c r="K721" s="47"/>
      <c r="L721" s="1"/>
      <c r="M721" s="1"/>
      <c r="N721" s="1"/>
      <c r="O721" s="1"/>
      <c r="P721" s="1"/>
      <c r="Q721" s="1"/>
      <c r="R721" s="1"/>
      <c r="S721" s="1"/>
      <c r="T721" s="1"/>
      <c r="U721" s="1"/>
      <c r="V721" s="1"/>
      <c r="W721" s="1"/>
      <c r="X721" s="1"/>
      <c r="Y721" s="1"/>
      <c r="Z721" s="1"/>
    </row>
    <row r="722" spans="1:26" ht="12.75" customHeight="1" x14ac:dyDescent="0.25">
      <c r="A722" s="71" t="s">
        <v>580</v>
      </c>
      <c r="B722" s="71">
        <v>10</v>
      </c>
      <c r="C722" s="71" t="s">
        <v>145</v>
      </c>
      <c r="D722" s="71" t="s">
        <v>138</v>
      </c>
      <c r="E722" s="86"/>
      <c r="F722" s="165" t="s">
        <v>581</v>
      </c>
      <c r="G722" s="47"/>
      <c r="H722" s="48"/>
      <c r="I722" s="47"/>
      <c r="J722" s="47"/>
      <c r="K722" s="47"/>
      <c r="L722" s="1"/>
      <c r="M722" s="1"/>
      <c r="N722" s="1"/>
      <c r="O722" s="1"/>
      <c r="P722" s="1"/>
      <c r="Q722" s="1"/>
      <c r="R722" s="1"/>
      <c r="S722" s="1"/>
      <c r="T722" s="1"/>
      <c r="U722" s="1"/>
      <c r="V722" s="1"/>
      <c r="W722" s="1"/>
      <c r="X722" s="1"/>
      <c r="Y722" s="1"/>
      <c r="Z722" s="1"/>
    </row>
    <row r="723" spans="1:26" ht="12.75" customHeight="1" x14ac:dyDescent="0.25">
      <c r="A723" s="71" t="s">
        <v>582</v>
      </c>
      <c r="B723" s="71">
        <v>10</v>
      </c>
      <c r="C723" s="71" t="s">
        <v>145</v>
      </c>
      <c r="D723" s="71" t="s">
        <v>138</v>
      </c>
      <c r="E723" s="86"/>
      <c r="F723" s="165"/>
      <c r="G723" s="1"/>
      <c r="H723" s="44"/>
      <c r="I723" s="1"/>
      <c r="J723" s="1"/>
      <c r="K723" s="1"/>
      <c r="L723" s="1"/>
      <c r="M723" s="1"/>
      <c r="N723" s="1"/>
      <c r="O723" s="1"/>
      <c r="P723" s="1"/>
      <c r="Q723" s="1"/>
      <c r="R723" s="1"/>
      <c r="S723" s="1"/>
      <c r="T723" s="1"/>
      <c r="U723" s="1"/>
      <c r="V723" s="1"/>
      <c r="W723" s="1"/>
      <c r="X723" s="1"/>
      <c r="Y723" s="1"/>
      <c r="Z723" s="1"/>
    </row>
    <row r="724" spans="1:26" ht="12.75" customHeight="1" x14ac:dyDescent="0.25">
      <c r="A724" s="72" t="s">
        <v>583</v>
      </c>
      <c r="B724" s="72">
        <v>0.25</v>
      </c>
      <c r="C724" s="72" t="s">
        <v>140</v>
      </c>
      <c r="D724" s="72" t="s">
        <v>138</v>
      </c>
      <c r="E724" s="87"/>
      <c r="F724" s="169" t="s">
        <v>584</v>
      </c>
      <c r="G724" s="47"/>
      <c r="H724" s="48"/>
      <c r="I724" s="47"/>
      <c r="J724" s="47"/>
      <c r="K724" s="47"/>
      <c r="L724" s="1"/>
      <c r="M724" s="1"/>
      <c r="N724" s="1"/>
      <c r="O724" s="1"/>
      <c r="P724" s="1"/>
      <c r="Q724" s="1"/>
      <c r="R724" s="1"/>
      <c r="S724" s="1"/>
      <c r="T724" s="1"/>
      <c r="U724" s="1"/>
      <c r="V724" s="1"/>
      <c r="W724" s="1"/>
      <c r="X724" s="1"/>
      <c r="Y724" s="1"/>
      <c r="Z724" s="1"/>
    </row>
    <row r="725" spans="1:26" ht="12.75" customHeight="1" x14ac:dyDescent="0.25">
      <c r="A725" s="72" t="s">
        <v>585</v>
      </c>
      <c r="B725" s="72">
        <v>0.25</v>
      </c>
      <c r="C725" s="72" t="s">
        <v>140</v>
      </c>
      <c r="D725" s="72" t="s">
        <v>138</v>
      </c>
      <c r="E725" s="87"/>
      <c r="F725" s="169"/>
      <c r="G725" s="1"/>
      <c r="H725" s="44"/>
      <c r="I725" s="1"/>
      <c r="J725" s="1"/>
      <c r="K725" s="1"/>
      <c r="L725" s="1"/>
      <c r="M725" s="1"/>
      <c r="N725" s="1"/>
      <c r="O725" s="1"/>
      <c r="P725" s="1"/>
      <c r="Q725" s="1"/>
      <c r="R725" s="1"/>
      <c r="S725" s="1"/>
      <c r="T725" s="1"/>
      <c r="U725" s="1"/>
      <c r="V725" s="1"/>
      <c r="W725" s="1"/>
      <c r="X725" s="1"/>
      <c r="Y725" s="1"/>
      <c r="Z725" s="1"/>
    </row>
    <row r="726" spans="1:26" ht="12.75" customHeight="1" x14ac:dyDescent="0.25">
      <c r="A726" s="72" t="s">
        <v>586</v>
      </c>
      <c r="B726" s="72">
        <v>0.25</v>
      </c>
      <c r="C726" s="72" t="s">
        <v>140</v>
      </c>
      <c r="D726" s="72" t="s">
        <v>138</v>
      </c>
      <c r="E726" s="87"/>
      <c r="F726" s="169"/>
      <c r="G726" s="1"/>
      <c r="H726" s="44"/>
      <c r="I726" s="1"/>
      <c r="J726" s="1"/>
      <c r="K726" s="1"/>
      <c r="L726" s="1"/>
      <c r="M726" s="1"/>
      <c r="N726" s="1"/>
      <c r="O726" s="1"/>
      <c r="P726" s="1"/>
      <c r="Q726" s="1"/>
      <c r="R726" s="1"/>
      <c r="S726" s="1"/>
      <c r="T726" s="1"/>
      <c r="U726" s="1"/>
      <c r="V726" s="1"/>
      <c r="W726" s="1"/>
      <c r="X726" s="1"/>
      <c r="Y726" s="1"/>
      <c r="Z726" s="1"/>
    </row>
    <row r="727" spans="1:26" ht="12.75" customHeight="1" x14ac:dyDescent="0.25">
      <c r="A727" s="71" t="s">
        <v>587</v>
      </c>
      <c r="B727" s="71">
        <v>3</v>
      </c>
      <c r="C727" s="71" t="s">
        <v>140</v>
      </c>
      <c r="D727" s="71" t="s">
        <v>138</v>
      </c>
      <c r="E727" s="86"/>
      <c r="F727" s="165" t="s">
        <v>588</v>
      </c>
      <c r="G727" s="47"/>
      <c r="H727" s="48"/>
      <c r="I727" s="47"/>
      <c r="J727" s="47"/>
      <c r="K727" s="47"/>
      <c r="L727" s="1"/>
      <c r="M727" s="1"/>
      <c r="N727" s="1"/>
      <c r="O727" s="1"/>
      <c r="P727" s="1"/>
      <c r="Q727" s="1"/>
      <c r="R727" s="1"/>
      <c r="S727" s="1"/>
      <c r="T727" s="1"/>
      <c r="U727" s="1"/>
      <c r="V727" s="1"/>
      <c r="W727" s="1"/>
      <c r="X727" s="1"/>
      <c r="Y727" s="1"/>
      <c r="Z727" s="1"/>
    </row>
    <row r="728" spans="1:26" ht="12.75" customHeight="1" x14ac:dyDescent="0.25">
      <c r="A728" s="71" t="s">
        <v>589</v>
      </c>
      <c r="B728" s="71">
        <v>0.5</v>
      </c>
      <c r="C728" s="71" t="s">
        <v>140</v>
      </c>
      <c r="D728" s="71" t="s">
        <v>138</v>
      </c>
      <c r="E728" s="86"/>
      <c r="F728" s="165"/>
      <c r="G728" s="1"/>
      <c r="H728" s="44"/>
      <c r="I728" s="1"/>
      <c r="J728" s="1"/>
      <c r="K728" s="1"/>
      <c r="L728" s="1"/>
      <c r="M728" s="1"/>
      <c r="N728" s="1"/>
      <c r="O728" s="1"/>
      <c r="P728" s="1"/>
      <c r="Q728" s="1"/>
      <c r="R728" s="1"/>
      <c r="S728" s="1"/>
      <c r="T728" s="1"/>
      <c r="U728" s="1"/>
      <c r="V728" s="1"/>
      <c r="W728" s="1"/>
      <c r="X728" s="1"/>
      <c r="Y728" s="1"/>
      <c r="Z728" s="1"/>
    </row>
    <row r="729" spans="1:26" ht="12.75" customHeight="1" x14ac:dyDescent="0.25">
      <c r="A729" s="71" t="s">
        <v>590</v>
      </c>
      <c r="B729" s="71">
        <v>3</v>
      </c>
      <c r="C729" s="71" t="s">
        <v>140</v>
      </c>
      <c r="D729" s="71" t="s">
        <v>138</v>
      </c>
      <c r="E729" s="86"/>
      <c r="F729" s="165"/>
      <c r="G729" s="1"/>
      <c r="H729" s="44"/>
      <c r="I729" s="1"/>
      <c r="J729" s="1"/>
      <c r="K729" s="1"/>
      <c r="L729" s="1"/>
      <c r="M729" s="1"/>
      <c r="N729" s="1"/>
      <c r="O729" s="1"/>
      <c r="P729" s="1"/>
      <c r="Q729" s="1"/>
      <c r="R729" s="1"/>
      <c r="S729" s="1"/>
      <c r="T729" s="1"/>
      <c r="U729" s="1"/>
      <c r="V729" s="1"/>
      <c r="W729" s="1"/>
      <c r="X729" s="1"/>
      <c r="Y729" s="1"/>
      <c r="Z729" s="1"/>
    </row>
    <row r="730" spans="1:26" ht="12.75" customHeight="1" x14ac:dyDescent="0.25">
      <c r="A730" s="71" t="s">
        <v>591</v>
      </c>
      <c r="B730" s="71">
        <v>5</v>
      </c>
      <c r="C730" s="71" t="s">
        <v>140</v>
      </c>
      <c r="D730" s="71" t="s">
        <v>138</v>
      </c>
      <c r="E730" s="86"/>
      <c r="F730" s="165"/>
      <c r="G730" s="1"/>
      <c r="H730" s="44"/>
      <c r="I730" s="1"/>
      <c r="J730" s="1"/>
      <c r="K730" s="1"/>
      <c r="L730" s="1"/>
      <c r="M730" s="1"/>
      <c r="N730" s="1"/>
      <c r="O730" s="1"/>
      <c r="P730" s="1"/>
      <c r="Q730" s="1"/>
      <c r="R730" s="1"/>
      <c r="S730" s="1"/>
      <c r="T730" s="1"/>
      <c r="U730" s="1"/>
      <c r="V730" s="1"/>
      <c r="W730" s="1"/>
      <c r="X730" s="1"/>
      <c r="Y730" s="1"/>
      <c r="Z730" s="1"/>
    </row>
    <row r="731" spans="1:26" ht="12.75" customHeight="1" x14ac:dyDescent="0.25">
      <c r="A731" s="71" t="s">
        <v>592</v>
      </c>
      <c r="B731" s="71">
        <v>1</v>
      </c>
      <c r="C731" s="71" t="s">
        <v>140</v>
      </c>
      <c r="D731" s="71" t="s">
        <v>138</v>
      </c>
      <c r="E731" s="86"/>
      <c r="F731" s="165"/>
      <c r="G731" s="1"/>
      <c r="H731" s="44"/>
      <c r="I731" s="1"/>
      <c r="J731" s="1"/>
      <c r="K731" s="1"/>
      <c r="L731" s="1"/>
      <c r="M731" s="1"/>
      <c r="N731" s="1"/>
      <c r="O731" s="1"/>
      <c r="P731" s="1"/>
      <c r="Q731" s="1"/>
      <c r="R731" s="1"/>
      <c r="S731" s="1"/>
      <c r="T731" s="1"/>
      <c r="U731" s="1"/>
      <c r="V731" s="1"/>
      <c r="W731" s="1"/>
      <c r="X731" s="1"/>
      <c r="Y731" s="1"/>
      <c r="Z731" s="1"/>
    </row>
    <row r="732" spans="1:26" ht="12.75" customHeight="1" x14ac:dyDescent="0.25">
      <c r="A732" s="71" t="s">
        <v>593</v>
      </c>
      <c r="B732" s="71">
        <v>3</v>
      </c>
      <c r="C732" s="71" t="s">
        <v>140</v>
      </c>
      <c r="D732" s="71" t="s">
        <v>138</v>
      </c>
      <c r="E732" s="86"/>
      <c r="F732" s="165"/>
      <c r="G732" s="1"/>
      <c r="H732" s="44"/>
      <c r="I732" s="1"/>
      <c r="J732" s="1"/>
      <c r="K732" s="1"/>
      <c r="L732" s="1"/>
      <c r="M732" s="1"/>
      <c r="N732" s="1"/>
      <c r="O732" s="1"/>
      <c r="P732" s="1"/>
      <c r="Q732" s="1"/>
      <c r="R732" s="1"/>
      <c r="S732" s="1"/>
      <c r="T732" s="1"/>
      <c r="U732" s="1"/>
      <c r="V732" s="1"/>
      <c r="W732" s="1"/>
      <c r="X732" s="1"/>
      <c r="Y732" s="1"/>
      <c r="Z732" s="1"/>
    </row>
    <row r="733" spans="1:26" ht="12.75" customHeight="1" x14ac:dyDescent="0.25">
      <c r="A733" s="71" t="s">
        <v>594</v>
      </c>
      <c r="B733" s="71">
        <v>20</v>
      </c>
      <c r="C733" s="71" t="s">
        <v>145</v>
      </c>
      <c r="D733" s="71" t="s">
        <v>138</v>
      </c>
      <c r="E733" s="86"/>
      <c r="F733" s="165"/>
      <c r="G733" s="1"/>
      <c r="H733" s="44"/>
      <c r="I733" s="1"/>
      <c r="J733" s="1"/>
      <c r="K733" s="1"/>
      <c r="L733" s="1"/>
      <c r="M733" s="1"/>
      <c r="N733" s="1"/>
      <c r="O733" s="1"/>
      <c r="P733" s="1"/>
      <c r="Q733" s="1"/>
      <c r="R733" s="1"/>
      <c r="S733" s="1"/>
      <c r="T733" s="1"/>
      <c r="U733" s="1"/>
      <c r="V733" s="1"/>
      <c r="W733" s="1"/>
      <c r="X733" s="1"/>
      <c r="Y733" s="1"/>
      <c r="Z733" s="1"/>
    </row>
    <row r="734" spans="1:26" ht="12.75" customHeight="1" x14ac:dyDescent="0.25">
      <c r="A734" s="71" t="s">
        <v>595</v>
      </c>
      <c r="B734" s="71">
        <v>3</v>
      </c>
      <c r="C734" s="71" t="s">
        <v>145</v>
      </c>
      <c r="D734" s="71" t="s">
        <v>138</v>
      </c>
      <c r="E734" s="86"/>
      <c r="F734" s="165"/>
      <c r="G734" s="1"/>
      <c r="H734" s="44"/>
      <c r="I734" s="1"/>
      <c r="J734" s="1"/>
      <c r="K734" s="1"/>
      <c r="L734" s="1"/>
      <c r="M734" s="1"/>
      <c r="N734" s="1"/>
      <c r="O734" s="1"/>
      <c r="P734" s="1"/>
      <c r="Q734" s="1"/>
      <c r="R734" s="1"/>
      <c r="S734" s="1"/>
      <c r="T734" s="1"/>
      <c r="U734" s="1"/>
      <c r="V734" s="1"/>
      <c r="W734" s="1"/>
      <c r="X734" s="1"/>
      <c r="Y734" s="1"/>
      <c r="Z734" s="1"/>
    </row>
    <row r="735" spans="1:26" ht="56.25" customHeight="1" x14ac:dyDescent="0.25">
      <c r="A735" s="71" t="s">
        <v>596</v>
      </c>
      <c r="B735" s="71">
        <v>5</v>
      </c>
      <c r="C735" s="71" t="s">
        <v>145</v>
      </c>
      <c r="D735" s="71" t="s">
        <v>138</v>
      </c>
      <c r="E735" s="86" t="s">
        <v>597</v>
      </c>
      <c r="F735" s="165"/>
      <c r="G735" s="1"/>
      <c r="H735" s="44"/>
      <c r="I735" s="1"/>
      <c r="J735" s="1"/>
      <c r="K735" s="1"/>
      <c r="L735" s="1"/>
      <c r="M735" s="1"/>
      <c r="N735" s="1"/>
      <c r="O735" s="1"/>
      <c r="P735" s="1"/>
      <c r="Q735" s="1"/>
      <c r="R735" s="1"/>
      <c r="S735" s="1"/>
      <c r="T735" s="1"/>
      <c r="U735" s="1"/>
      <c r="V735" s="1"/>
      <c r="W735" s="1"/>
      <c r="X735" s="1"/>
      <c r="Y735" s="1"/>
      <c r="Z735" s="1"/>
    </row>
    <row r="736" spans="1:26" ht="54" customHeight="1" x14ac:dyDescent="0.25">
      <c r="A736" s="71" t="s">
        <v>598</v>
      </c>
      <c r="B736" s="71">
        <v>2</v>
      </c>
      <c r="C736" s="71" t="s">
        <v>140</v>
      </c>
      <c r="D736" s="71" t="s">
        <v>138</v>
      </c>
      <c r="E736" s="86" t="s">
        <v>599</v>
      </c>
      <c r="F736" s="165"/>
      <c r="G736" s="1"/>
      <c r="H736" s="44"/>
      <c r="I736" s="1"/>
      <c r="J736" s="1"/>
      <c r="K736" s="1"/>
      <c r="L736" s="1"/>
      <c r="M736" s="1"/>
      <c r="N736" s="1"/>
      <c r="O736" s="1"/>
      <c r="P736" s="1"/>
      <c r="Q736" s="1"/>
      <c r="R736" s="1"/>
      <c r="S736" s="1"/>
      <c r="T736" s="1"/>
      <c r="U736" s="1"/>
      <c r="V736" s="1"/>
      <c r="W736" s="1"/>
      <c r="X736" s="1"/>
      <c r="Y736" s="1"/>
      <c r="Z736" s="1"/>
    </row>
    <row r="737" spans="1:26" ht="12.75" customHeight="1" x14ac:dyDescent="0.25">
      <c r="A737" s="71" t="s">
        <v>600</v>
      </c>
      <c r="B737" s="71">
        <v>3</v>
      </c>
      <c r="C737" s="71" t="s">
        <v>140</v>
      </c>
      <c r="D737" s="71" t="s">
        <v>138</v>
      </c>
      <c r="E737" s="86"/>
      <c r="F737" s="165"/>
      <c r="G737" s="1"/>
      <c r="H737" s="44"/>
      <c r="I737" s="1"/>
      <c r="J737" s="1"/>
      <c r="K737" s="1"/>
      <c r="L737" s="1"/>
      <c r="M737" s="1"/>
      <c r="N737" s="1"/>
      <c r="O737" s="1"/>
      <c r="P737" s="1"/>
      <c r="Q737" s="1"/>
      <c r="R737" s="1"/>
      <c r="S737" s="1"/>
      <c r="T737" s="1"/>
      <c r="U737" s="1"/>
      <c r="V737" s="1"/>
      <c r="W737" s="1"/>
      <c r="X737" s="1"/>
      <c r="Y737" s="1"/>
      <c r="Z737" s="1"/>
    </row>
    <row r="738" spans="1:26" ht="12.75" customHeight="1" x14ac:dyDescent="0.25">
      <c r="A738" s="71" t="s">
        <v>601</v>
      </c>
      <c r="B738" s="71">
        <v>1</v>
      </c>
      <c r="C738" s="71" t="s">
        <v>140</v>
      </c>
      <c r="D738" s="71" t="s">
        <v>138</v>
      </c>
      <c r="E738" s="86"/>
      <c r="F738" s="165"/>
      <c r="G738" s="1"/>
      <c r="H738" s="44"/>
      <c r="I738" s="1"/>
      <c r="J738" s="1"/>
      <c r="K738" s="1"/>
      <c r="L738" s="1"/>
      <c r="M738" s="1"/>
      <c r="N738" s="1"/>
      <c r="O738" s="1"/>
      <c r="P738" s="1"/>
      <c r="Q738" s="1"/>
      <c r="R738" s="1"/>
      <c r="S738" s="1"/>
      <c r="T738" s="1"/>
      <c r="U738" s="1"/>
      <c r="V738" s="1"/>
      <c r="W738" s="1"/>
      <c r="X738" s="1"/>
      <c r="Y738" s="1"/>
      <c r="Z738" s="1"/>
    </row>
    <row r="739" spans="1:26" ht="12.75" customHeight="1" x14ac:dyDescent="0.25">
      <c r="A739" s="71" t="s">
        <v>602</v>
      </c>
      <c r="B739" s="71">
        <v>1</v>
      </c>
      <c r="C739" s="71" t="s">
        <v>140</v>
      </c>
      <c r="D739" s="71" t="s">
        <v>138</v>
      </c>
      <c r="E739" s="86"/>
      <c r="F739" s="165"/>
      <c r="G739" s="1"/>
      <c r="H739" s="44"/>
      <c r="I739" s="1"/>
      <c r="J739" s="1"/>
      <c r="K739" s="1"/>
      <c r="L739" s="1"/>
      <c r="M739" s="1"/>
      <c r="N739" s="1"/>
      <c r="O739" s="1"/>
      <c r="P739" s="1"/>
      <c r="Q739" s="1"/>
      <c r="R739" s="1"/>
      <c r="S739" s="1"/>
      <c r="T739" s="1"/>
      <c r="U739" s="1"/>
      <c r="V739" s="1"/>
      <c r="W739" s="1"/>
      <c r="X739" s="1"/>
      <c r="Y739" s="1"/>
      <c r="Z739" s="1"/>
    </row>
    <row r="740" spans="1:26" ht="12.75" customHeight="1" x14ac:dyDescent="0.25">
      <c r="A740" s="71" t="s">
        <v>603</v>
      </c>
      <c r="B740" s="71">
        <v>1</v>
      </c>
      <c r="C740" s="71" t="s">
        <v>140</v>
      </c>
      <c r="D740" s="71" t="s">
        <v>138</v>
      </c>
      <c r="E740" s="86"/>
      <c r="F740" s="165"/>
      <c r="G740" s="1"/>
      <c r="H740" s="44"/>
      <c r="I740" s="1"/>
      <c r="J740" s="1"/>
      <c r="K740" s="1"/>
      <c r="L740" s="1"/>
      <c r="M740" s="1"/>
      <c r="N740" s="1"/>
      <c r="O740" s="1"/>
      <c r="P740" s="1"/>
      <c r="Q740" s="1"/>
      <c r="R740" s="1"/>
      <c r="S740" s="1"/>
      <c r="T740" s="1"/>
      <c r="U740" s="1"/>
      <c r="V740" s="1"/>
      <c r="W740" s="1"/>
      <c r="X740" s="1"/>
      <c r="Y740" s="1"/>
      <c r="Z740" s="1"/>
    </row>
    <row r="741" spans="1:26" ht="12.75" customHeight="1" x14ac:dyDescent="0.25">
      <c r="A741" s="71" t="s">
        <v>604</v>
      </c>
      <c r="B741" s="71">
        <v>3</v>
      </c>
      <c r="C741" s="71" t="s">
        <v>140</v>
      </c>
      <c r="D741" s="71" t="s">
        <v>138</v>
      </c>
      <c r="E741" s="86"/>
      <c r="F741" s="165"/>
      <c r="G741" s="1"/>
      <c r="H741" s="44"/>
      <c r="I741" s="1"/>
      <c r="J741" s="1"/>
      <c r="K741" s="1"/>
      <c r="L741" s="1"/>
      <c r="M741" s="1"/>
      <c r="N741" s="1"/>
      <c r="O741" s="1"/>
      <c r="P741" s="1"/>
      <c r="Q741" s="1"/>
      <c r="R741" s="1"/>
      <c r="S741" s="1"/>
      <c r="T741" s="1"/>
      <c r="U741" s="1"/>
      <c r="V741" s="1"/>
      <c r="W741" s="1"/>
      <c r="X741" s="1"/>
      <c r="Y741" s="1"/>
      <c r="Z741" s="1"/>
    </row>
    <row r="742" spans="1:26" ht="12.75" customHeight="1" x14ac:dyDescent="0.25">
      <c r="A742" s="71" t="s">
        <v>605</v>
      </c>
      <c r="B742" s="71">
        <v>0</v>
      </c>
      <c r="C742" s="71" t="s">
        <v>137</v>
      </c>
      <c r="D742" s="71" t="s">
        <v>138</v>
      </c>
      <c r="E742" s="86"/>
      <c r="F742" s="165"/>
      <c r="G742" s="1"/>
      <c r="H742" s="44"/>
      <c r="I742" s="1"/>
      <c r="J742" s="1"/>
      <c r="K742" s="1"/>
      <c r="L742" s="1"/>
      <c r="M742" s="1"/>
      <c r="N742" s="1"/>
      <c r="O742" s="1"/>
      <c r="P742" s="1"/>
      <c r="Q742" s="1"/>
      <c r="R742" s="1"/>
      <c r="S742" s="1"/>
      <c r="T742" s="1"/>
      <c r="U742" s="1"/>
      <c r="V742" s="1"/>
      <c r="W742" s="1"/>
      <c r="X742" s="1"/>
      <c r="Y742" s="1"/>
      <c r="Z742" s="1"/>
    </row>
    <row r="743" spans="1:26" ht="12.75" customHeight="1" x14ac:dyDescent="0.25">
      <c r="A743" s="71" t="s">
        <v>606</v>
      </c>
      <c r="B743" s="71">
        <v>6</v>
      </c>
      <c r="C743" s="71" t="s">
        <v>145</v>
      </c>
      <c r="D743" s="71" t="s">
        <v>138</v>
      </c>
      <c r="E743" s="86"/>
      <c r="F743" s="165"/>
      <c r="G743" s="1"/>
      <c r="H743" s="44"/>
      <c r="I743" s="1"/>
      <c r="J743" s="1"/>
      <c r="K743" s="1"/>
      <c r="L743" s="1"/>
      <c r="M743" s="1"/>
      <c r="N743" s="1"/>
      <c r="O743" s="1"/>
      <c r="P743" s="1"/>
      <c r="Q743" s="1"/>
      <c r="R743" s="1"/>
      <c r="S743" s="1"/>
      <c r="T743" s="1"/>
      <c r="U743" s="1"/>
      <c r="V743" s="1"/>
      <c r="W743" s="1"/>
      <c r="X743" s="1"/>
      <c r="Y743" s="1"/>
      <c r="Z743" s="1"/>
    </row>
    <row r="744" spans="1:26" ht="12.75" customHeight="1" x14ac:dyDescent="0.25">
      <c r="A744" s="71" t="s">
        <v>607</v>
      </c>
      <c r="B744" s="71">
        <v>10</v>
      </c>
      <c r="C744" s="71" t="s">
        <v>145</v>
      </c>
      <c r="D744" s="71" t="s">
        <v>138</v>
      </c>
      <c r="E744" s="86"/>
      <c r="F744" s="165"/>
      <c r="G744" s="1"/>
      <c r="H744" s="44"/>
      <c r="I744" s="1"/>
      <c r="J744" s="1"/>
      <c r="K744" s="1"/>
      <c r="L744" s="1"/>
      <c r="M744" s="1"/>
      <c r="N744" s="1"/>
      <c r="O744" s="1"/>
      <c r="P744" s="1"/>
      <c r="Q744" s="1"/>
      <c r="R744" s="1"/>
      <c r="S744" s="1"/>
      <c r="T744" s="1"/>
      <c r="U744" s="1"/>
      <c r="V744" s="1"/>
      <c r="W744" s="1"/>
      <c r="X744" s="1"/>
      <c r="Y744" s="1"/>
      <c r="Z744" s="1"/>
    </row>
    <row r="745" spans="1:26" ht="12.75" customHeight="1" x14ac:dyDescent="0.25">
      <c r="A745" s="71" t="s">
        <v>608</v>
      </c>
      <c r="B745" s="71">
        <v>4</v>
      </c>
      <c r="C745" s="71" t="s">
        <v>145</v>
      </c>
      <c r="D745" s="71" t="s">
        <v>138</v>
      </c>
      <c r="E745" s="86"/>
      <c r="F745" s="165"/>
      <c r="G745" s="1"/>
      <c r="H745" s="44"/>
      <c r="I745" s="1"/>
      <c r="J745" s="1"/>
      <c r="K745" s="1"/>
      <c r="L745" s="1"/>
      <c r="M745" s="1"/>
      <c r="N745" s="1"/>
      <c r="O745" s="1"/>
      <c r="P745" s="1"/>
      <c r="Q745" s="1"/>
      <c r="R745" s="1"/>
      <c r="S745" s="1"/>
      <c r="T745" s="1"/>
      <c r="U745" s="1"/>
      <c r="V745" s="1"/>
      <c r="W745" s="1"/>
      <c r="X745" s="1"/>
      <c r="Y745" s="1"/>
      <c r="Z745" s="1"/>
    </row>
    <row r="746" spans="1:26" ht="12.75" customHeight="1" x14ac:dyDescent="0.25">
      <c r="A746" s="71" t="s">
        <v>609</v>
      </c>
      <c r="B746" s="71">
        <v>2</v>
      </c>
      <c r="C746" s="71" t="s">
        <v>140</v>
      </c>
      <c r="D746" s="71" t="s">
        <v>138</v>
      </c>
      <c r="E746" s="86"/>
      <c r="F746" s="165"/>
      <c r="G746" s="1"/>
      <c r="H746" s="44"/>
      <c r="I746" s="1"/>
      <c r="J746" s="1"/>
      <c r="K746" s="1"/>
      <c r="L746" s="1"/>
      <c r="M746" s="1"/>
      <c r="N746" s="1"/>
      <c r="O746" s="1"/>
      <c r="P746" s="1"/>
      <c r="Q746" s="1"/>
      <c r="R746" s="1"/>
      <c r="S746" s="1"/>
      <c r="T746" s="1"/>
      <c r="U746" s="1"/>
      <c r="V746" s="1"/>
      <c r="W746" s="1"/>
      <c r="X746" s="1"/>
      <c r="Y746" s="1"/>
      <c r="Z746" s="1"/>
    </row>
    <row r="747" spans="1:26" ht="12.75" customHeight="1" x14ac:dyDescent="0.25">
      <c r="A747" s="71" t="s">
        <v>610</v>
      </c>
      <c r="B747" s="71">
        <v>10</v>
      </c>
      <c r="C747" s="71" t="s">
        <v>140</v>
      </c>
      <c r="D747" s="71" t="s">
        <v>138</v>
      </c>
      <c r="E747" s="86"/>
      <c r="F747" s="165"/>
      <c r="G747" s="1"/>
      <c r="H747" s="44"/>
      <c r="I747" s="1"/>
      <c r="J747" s="1"/>
      <c r="K747" s="1"/>
      <c r="L747" s="1"/>
      <c r="M747" s="1"/>
      <c r="N747" s="1"/>
      <c r="O747" s="1"/>
      <c r="P747" s="1"/>
      <c r="Q747" s="1"/>
      <c r="R747" s="1"/>
      <c r="S747" s="1"/>
      <c r="T747" s="1"/>
      <c r="U747" s="1"/>
      <c r="V747" s="1"/>
      <c r="W747" s="1"/>
      <c r="X747" s="1"/>
      <c r="Y747" s="1"/>
      <c r="Z747" s="1"/>
    </row>
    <row r="748" spans="1:26" ht="12.75" customHeight="1" x14ac:dyDescent="0.25">
      <c r="A748" s="71" t="s">
        <v>611</v>
      </c>
      <c r="B748" s="71">
        <v>1</v>
      </c>
      <c r="C748" s="71" t="s">
        <v>140</v>
      </c>
      <c r="D748" s="71" t="s">
        <v>138</v>
      </c>
      <c r="E748" s="86"/>
      <c r="F748" s="165"/>
      <c r="G748" s="1"/>
      <c r="H748" s="44"/>
      <c r="I748" s="1"/>
      <c r="J748" s="1"/>
      <c r="K748" s="1"/>
      <c r="L748" s="1"/>
      <c r="M748" s="1"/>
      <c r="N748" s="1"/>
      <c r="O748" s="1"/>
      <c r="P748" s="1"/>
      <c r="Q748" s="1"/>
      <c r="R748" s="1"/>
      <c r="S748" s="1"/>
      <c r="T748" s="1"/>
      <c r="U748" s="1"/>
      <c r="V748" s="1"/>
      <c r="W748" s="1"/>
      <c r="X748" s="1"/>
      <c r="Y748" s="1"/>
      <c r="Z748" s="1"/>
    </row>
    <row r="749" spans="1:26" ht="58.5" customHeight="1" x14ac:dyDescent="0.25">
      <c r="A749" s="71" t="s">
        <v>612</v>
      </c>
      <c r="B749" s="71">
        <v>3</v>
      </c>
      <c r="C749" s="71" t="s">
        <v>140</v>
      </c>
      <c r="D749" s="71" t="s">
        <v>138</v>
      </c>
      <c r="E749" s="86" t="s">
        <v>599</v>
      </c>
      <c r="F749" s="165"/>
      <c r="G749" s="1"/>
      <c r="H749" s="44"/>
      <c r="I749" s="1"/>
      <c r="J749" s="1"/>
      <c r="K749" s="1"/>
      <c r="L749" s="1"/>
      <c r="M749" s="1"/>
      <c r="N749" s="1"/>
      <c r="O749" s="1"/>
      <c r="P749" s="1"/>
      <c r="Q749" s="1"/>
      <c r="R749" s="1"/>
      <c r="S749" s="1"/>
      <c r="T749" s="1"/>
      <c r="U749" s="1"/>
      <c r="V749" s="1"/>
      <c r="W749" s="1"/>
      <c r="X749" s="1"/>
      <c r="Y749" s="1"/>
      <c r="Z749" s="1"/>
    </row>
    <row r="750" spans="1:26" ht="12.75" customHeight="1" x14ac:dyDescent="0.25">
      <c r="A750" s="71" t="s">
        <v>613</v>
      </c>
      <c r="B750" s="71">
        <v>3</v>
      </c>
      <c r="C750" s="71" t="s">
        <v>140</v>
      </c>
      <c r="D750" s="71" t="s">
        <v>138</v>
      </c>
      <c r="E750" s="86"/>
      <c r="F750" s="165"/>
      <c r="G750" s="1"/>
      <c r="H750" s="44"/>
      <c r="I750" s="1"/>
      <c r="J750" s="1"/>
      <c r="K750" s="1"/>
      <c r="L750" s="1"/>
      <c r="M750" s="1"/>
      <c r="N750" s="1"/>
      <c r="O750" s="1"/>
      <c r="P750" s="1"/>
      <c r="Q750" s="1"/>
      <c r="R750" s="1"/>
      <c r="S750" s="1"/>
      <c r="T750" s="1"/>
      <c r="U750" s="1"/>
      <c r="V750" s="1"/>
      <c r="W750" s="1"/>
      <c r="X750" s="1"/>
      <c r="Y750" s="1"/>
      <c r="Z750" s="1"/>
    </row>
    <row r="751" spans="1:26" ht="12.75" customHeight="1" x14ac:dyDescent="0.25">
      <c r="A751" s="71" t="s">
        <v>614</v>
      </c>
      <c r="B751" s="71">
        <v>0.25</v>
      </c>
      <c r="C751" s="71" t="s">
        <v>140</v>
      </c>
      <c r="D751" s="71" t="s">
        <v>138</v>
      </c>
      <c r="E751" s="86"/>
      <c r="F751" s="165"/>
      <c r="G751" s="1"/>
      <c r="H751" s="44"/>
      <c r="I751" s="1"/>
      <c r="J751" s="1"/>
      <c r="K751" s="1"/>
      <c r="L751" s="1"/>
      <c r="M751" s="1"/>
      <c r="N751" s="1"/>
      <c r="O751" s="1"/>
      <c r="P751" s="1"/>
      <c r="Q751" s="1"/>
      <c r="R751" s="1"/>
      <c r="S751" s="1"/>
      <c r="T751" s="1"/>
      <c r="U751" s="1"/>
      <c r="V751" s="1"/>
      <c r="W751" s="1"/>
      <c r="X751" s="1"/>
      <c r="Y751" s="1"/>
      <c r="Z751" s="1"/>
    </row>
    <row r="752" spans="1:26" ht="12.75" customHeight="1" x14ac:dyDescent="0.25">
      <c r="A752" s="71" t="s">
        <v>615</v>
      </c>
      <c r="B752" s="71">
        <v>2</v>
      </c>
      <c r="C752" s="71" t="s">
        <v>140</v>
      </c>
      <c r="D752" s="71" t="s">
        <v>138</v>
      </c>
      <c r="E752" s="86"/>
      <c r="F752" s="165"/>
      <c r="G752" s="1"/>
      <c r="H752" s="44"/>
      <c r="I752" s="1"/>
      <c r="J752" s="1"/>
      <c r="K752" s="1"/>
      <c r="L752" s="1"/>
      <c r="M752" s="1"/>
      <c r="N752" s="1"/>
      <c r="O752" s="1"/>
      <c r="P752" s="1"/>
      <c r="Q752" s="1"/>
      <c r="R752" s="1"/>
      <c r="S752" s="1"/>
      <c r="T752" s="1"/>
      <c r="U752" s="1"/>
      <c r="V752" s="1"/>
      <c r="W752" s="1"/>
      <c r="X752" s="1"/>
      <c r="Y752" s="1"/>
      <c r="Z752" s="1"/>
    </row>
    <row r="753" spans="1:26" ht="12.75" customHeight="1" x14ac:dyDescent="0.25">
      <c r="A753" s="71" t="s">
        <v>616</v>
      </c>
      <c r="B753" s="71">
        <v>6</v>
      </c>
      <c r="C753" s="71" t="s">
        <v>145</v>
      </c>
      <c r="D753" s="71" t="s">
        <v>138</v>
      </c>
      <c r="E753" s="86"/>
      <c r="F753" s="165"/>
      <c r="G753" s="1"/>
      <c r="H753" s="44"/>
      <c r="I753" s="1"/>
      <c r="J753" s="1"/>
      <c r="K753" s="1"/>
      <c r="L753" s="1"/>
      <c r="M753" s="1"/>
      <c r="N753" s="1"/>
      <c r="O753" s="1"/>
      <c r="P753" s="1"/>
      <c r="Q753" s="1"/>
      <c r="R753" s="1"/>
      <c r="S753" s="1"/>
      <c r="T753" s="1"/>
      <c r="U753" s="1"/>
      <c r="V753" s="1"/>
      <c r="W753" s="1"/>
      <c r="X753" s="1"/>
      <c r="Y753" s="1"/>
      <c r="Z753" s="1"/>
    </row>
    <row r="754" spans="1:26" ht="12.75" customHeight="1" x14ac:dyDescent="0.25">
      <c r="A754" s="71" t="s">
        <v>617</v>
      </c>
      <c r="B754" s="71">
        <v>0.5</v>
      </c>
      <c r="C754" s="71" t="s">
        <v>140</v>
      </c>
      <c r="D754" s="71" t="s">
        <v>138</v>
      </c>
      <c r="E754" s="86"/>
      <c r="F754" s="165"/>
      <c r="G754" s="1"/>
      <c r="H754" s="44"/>
      <c r="I754" s="1"/>
      <c r="J754" s="1"/>
      <c r="K754" s="1"/>
      <c r="L754" s="1"/>
      <c r="M754" s="1"/>
      <c r="N754" s="1"/>
      <c r="O754" s="1"/>
      <c r="P754" s="1"/>
      <c r="Q754" s="1"/>
      <c r="R754" s="1"/>
      <c r="S754" s="1"/>
      <c r="T754" s="1"/>
      <c r="U754" s="1"/>
      <c r="V754" s="1"/>
      <c r="W754" s="1"/>
      <c r="X754" s="1"/>
      <c r="Y754" s="1"/>
      <c r="Z754" s="1"/>
    </row>
    <row r="755" spans="1:26" ht="12.75" customHeight="1" x14ac:dyDescent="0.25">
      <c r="A755" s="71" t="s">
        <v>618</v>
      </c>
      <c r="B755" s="71">
        <v>0</v>
      </c>
      <c r="C755" s="71" t="s">
        <v>137</v>
      </c>
      <c r="D755" s="71" t="s">
        <v>138</v>
      </c>
      <c r="E755" s="86"/>
      <c r="F755" s="165"/>
      <c r="G755" s="1"/>
      <c r="H755" s="44"/>
      <c r="I755" s="1"/>
      <c r="J755" s="1"/>
      <c r="K755" s="1"/>
      <c r="L755" s="1"/>
      <c r="M755" s="1"/>
      <c r="N755" s="1"/>
      <c r="O755" s="1"/>
      <c r="P755" s="1"/>
      <c r="Q755" s="1"/>
      <c r="R755" s="1"/>
      <c r="S755" s="1"/>
      <c r="T755" s="1"/>
      <c r="U755" s="1"/>
      <c r="V755" s="1"/>
      <c r="W755" s="1"/>
      <c r="X755" s="1"/>
      <c r="Y755" s="1"/>
      <c r="Z755" s="1"/>
    </row>
    <row r="756" spans="1:26" ht="24" customHeight="1" x14ac:dyDescent="0.25">
      <c r="A756" s="72" t="s">
        <v>619</v>
      </c>
      <c r="B756" s="72">
        <v>0.5</v>
      </c>
      <c r="C756" s="72" t="s">
        <v>140</v>
      </c>
      <c r="D756" s="72" t="s">
        <v>138</v>
      </c>
      <c r="E756" s="87"/>
      <c r="F756" s="167" t="s">
        <v>620</v>
      </c>
      <c r="G756" s="49"/>
      <c r="H756" s="50"/>
      <c r="I756" s="49"/>
      <c r="J756" s="49"/>
      <c r="K756" s="49"/>
      <c r="L756" s="1"/>
      <c r="M756" s="1"/>
      <c r="N756" s="1"/>
      <c r="O756" s="1"/>
      <c r="P756" s="1"/>
      <c r="Q756" s="1"/>
      <c r="R756" s="1"/>
      <c r="S756" s="1"/>
      <c r="T756" s="1"/>
      <c r="U756" s="1"/>
      <c r="V756" s="1"/>
      <c r="W756" s="1"/>
      <c r="X756" s="1"/>
      <c r="Y756" s="1"/>
      <c r="Z756" s="1"/>
    </row>
    <row r="757" spans="1:26" ht="12.75" customHeight="1" x14ac:dyDescent="0.25">
      <c r="A757" s="72" t="s">
        <v>621</v>
      </c>
      <c r="B757" s="72">
        <v>1</v>
      </c>
      <c r="C757" s="72" t="s">
        <v>140</v>
      </c>
      <c r="D757" s="72" t="s">
        <v>138</v>
      </c>
      <c r="E757" s="87"/>
      <c r="F757" s="167"/>
      <c r="G757" s="1"/>
      <c r="H757" s="44"/>
      <c r="I757" s="1"/>
      <c r="J757" s="1"/>
      <c r="K757" s="1"/>
      <c r="L757" s="1"/>
      <c r="M757" s="1"/>
      <c r="N757" s="1"/>
      <c r="O757" s="1"/>
      <c r="P757" s="1"/>
      <c r="Q757" s="1"/>
      <c r="R757" s="1"/>
      <c r="S757" s="1"/>
      <c r="T757" s="1"/>
      <c r="U757" s="1"/>
      <c r="V757" s="1"/>
      <c r="W757" s="1"/>
      <c r="X757" s="1"/>
      <c r="Y757" s="1"/>
      <c r="Z757" s="1"/>
    </row>
    <row r="758" spans="1:26" ht="12.75" customHeight="1" x14ac:dyDescent="0.25">
      <c r="A758" s="71" t="s">
        <v>622</v>
      </c>
      <c r="B758" s="71">
        <v>3</v>
      </c>
      <c r="C758" s="71" t="s">
        <v>140</v>
      </c>
      <c r="D758" s="71" t="s">
        <v>138</v>
      </c>
      <c r="E758" s="86"/>
      <c r="F758" s="107" t="s">
        <v>623</v>
      </c>
      <c r="G758" s="47"/>
      <c r="H758" s="48"/>
      <c r="I758" s="47"/>
      <c r="J758" s="47"/>
      <c r="K758" s="47"/>
      <c r="L758" s="1"/>
      <c r="M758" s="1"/>
      <c r="N758" s="1"/>
      <c r="O758" s="1"/>
      <c r="P758" s="1"/>
      <c r="Q758" s="1"/>
      <c r="R758" s="1"/>
      <c r="S758" s="1"/>
      <c r="T758" s="1"/>
      <c r="U758" s="1"/>
      <c r="V758" s="1"/>
      <c r="W758" s="1"/>
      <c r="X758" s="1"/>
      <c r="Y758" s="1"/>
      <c r="Z758" s="1"/>
    </row>
    <row r="759" spans="1:26" ht="12.75" customHeight="1" x14ac:dyDescent="0.25">
      <c r="A759" s="72" t="s">
        <v>624</v>
      </c>
      <c r="B759" s="72">
        <v>3</v>
      </c>
      <c r="C759" s="72" t="s">
        <v>140</v>
      </c>
      <c r="D759" s="72" t="s">
        <v>138</v>
      </c>
      <c r="E759" s="87"/>
      <c r="F759" s="169" t="s">
        <v>625</v>
      </c>
      <c r="G759" s="47"/>
      <c r="H759" s="48"/>
      <c r="I759" s="47"/>
      <c r="J759" s="47"/>
      <c r="K759" s="47"/>
      <c r="L759" s="1"/>
      <c r="M759" s="1"/>
      <c r="N759" s="1"/>
      <c r="O759" s="1"/>
      <c r="P759" s="1"/>
      <c r="Q759" s="1"/>
      <c r="R759" s="1"/>
      <c r="S759" s="1"/>
      <c r="T759" s="1"/>
      <c r="U759" s="1"/>
      <c r="V759" s="1"/>
      <c r="W759" s="1"/>
      <c r="X759" s="1"/>
      <c r="Y759" s="1"/>
      <c r="Z759" s="1"/>
    </row>
    <row r="760" spans="1:26" ht="33" customHeight="1" x14ac:dyDescent="0.25">
      <c r="A760" s="72" t="s">
        <v>626</v>
      </c>
      <c r="B760" s="72">
        <v>5</v>
      </c>
      <c r="C760" s="72" t="s">
        <v>145</v>
      </c>
      <c r="D760" s="72" t="s">
        <v>164</v>
      </c>
      <c r="E760" s="87" t="s">
        <v>627</v>
      </c>
      <c r="F760" s="169"/>
      <c r="G760" s="1"/>
      <c r="H760" s="44"/>
      <c r="I760" s="1"/>
      <c r="J760" s="1"/>
      <c r="K760" s="1"/>
      <c r="L760" s="1"/>
      <c r="M760" s="1"/>
      <c r="N760" s="1"/>
      <c r="O760" s="1"/>
      <c r="P760" s="1"/>
      <c r="Q760" s="1"/>
      <c r="R760" s="1"/>
      <c r="S760" s="1"/>
      <c r="T760" s="1"/>
      <c r="U760" s="1"/>
      <c r="V760" s="1"/>
      <c r="W760" s="1"/>
      <c r="X760" s="1"/>
      <c r="Y760" s="1"/>
      <c r="Z760" s="1"/>
    </row>
    <row r="761" spans="1:26" ht="12.75" customHeight="1" x14ac:dyDescent="0.25">
      <c r="A761" s="72" t="s">
        <v>628</v>
      </c>
      <c r="B761" s="72">
        <v>3</v>
      </c>
      <c r="C761" s="72" t="s">
        <v>140</v>
      </c>
      <c r="D761" s="72" t="s">
        <v>164</v>
      </c>
      <c r="E761" s="87"/>
      <c r="F761" s="169"/>
      <c r="G761" s="1"/>
      <c r="H761" s="44"/>
      <c r="I761" s="1"/>
      <c r="J761" s="1"/>
      <c r="K761" s="1"/>
      <c r="L761" s="1"/>
      <c r="M761" s="1"/>
      <c r="N761" s="1"/>
      <c r="O761" s="1"/>
      <c r="P761" s="1"/>
      <c r="Q761" s="1"/>
      <c r="R761" s="1"/>
      <c r="S761" s="1"/>
      <c r="T761" s="1"/>
      <c r="U761" s="1"/>
      <c r="V761" s="1"/>
      <c r="W761" s="1"/>
      <c r="X761" s="1"/>
      <c r="Y761" s="1"/>
      <c r="Z761" s="1"/>
    </row>
    <row r="762" spans="1:26" ht="12.75" customHeight="1" x14ac:dyDescent="0.25">
      <c r="A762" s="72" t="s">
        <v>629</v>
      </c>
      <c r="B762" s="72">
        <v>5</v>
      </c>
      <c r="C762" s="72" t="s">
        <v>145</v>
      </c>
      <c r="D762" s="72" t="s">
        <v>164</v>
      </c>
      <c r="E762" s="87"/>
      <c r="F762" s="169"/>
      <c r="G762" s="1"/>
      <c r="H762" s="44"/>
      <c r="I762" s="1"/>
      <c r="J762" s="1"/>
      <c r="K762" s="1"/>
      <c r="L762" s="1"/>
      <c r="M762" s="1"/>
      <c r="N762" s="1"/>
      <c r="O762" s="1"/>
      <c r="P762" s="1"/>
      <c r="Q762" s="1"/>
      <c r="R762" s="1"/>
      <c r="S762" s="1"/>
      <c r="T762" s="1"/>
      <c r="U762" s="1"/>
      <c r="V762" s="1"/>
      <c r="W762" s="1"/>
      <c r="X762" s="1"/>
      <c r="Y762" s="1"/>
      <c r="Z762" s="1"/>
    </row>
    <row r="763" spans="1:26" ht="12.75" customHeight="1" x14ac:dyDescent="0.25">
      <c r="A763" s="72" t="s">
        <v>630</v>
      </c>
      <c r="B763" s="72">
        <v>3</v>
      </c>
      <c r="C763" s="72" t="s">
        <v>140</v>
      </c>
      <c r="D763" s="72" t="s">
        <v>164</v>
      </c>
      <c r="E763" s="87"/>
      <c r="F763" s="169"/>
      <c r="G763" s="1"/>
      <c r="H763" s="44"/>
      <c r="I763" s="1"/>
      <c r="J763" s="1"/>
      <c r="K763" s="1"/>
      <c r="L763" s="1"/>
      <c r="M763" s="1"/>
      <c r="N763" s="1"/>
      <c r="O763" s="1"/>
      <c r="P763" s="1"/>
      <c r="Q763" s="1"/>
      <c r="R763" s="1"/>
      <c r="S763" s="1"/>
      <c r="T763" s="1"/>
      <c r="U763" s="1"/>
      <c r="V763" s="1"/>
      <c r="W763" s="1"/>
      <c r="X763" s="1"/>
      <c r="Y763" s="1"/>
      <c r="Z763" s="1"/>
    </row>
    <row r="764" spans="1:26" ht="12.75" customHeight="1" x14ac:dyDescent="0.25">
      <c r="A764" s="72" t="s">
        <v>631</v>
      </c>
      <c r="B764" s="72">
        <v>3</v>
      </c>
      <c r="C764" s="72" t="s">
        <v>140</v>
      </c>
      <c r="D764" s="72" t="s">
        <v>164</v>
      </c>
      <c r="E764" s="87"/>
      <c r="F764" s="169"/>
      <c r="G764" s="1"/>
      <c r="H764" s="44"/>
      <c r="I764" s="1"/>
      <c r="J764" s="1"/>
      <c r="K764" s="1"/>
      <c r="L764" s="1"/>
      <c r="M764" s="1"/>
      <c r="N764" s="1"/>
      <c r="O764" s="1"/>
      <c r="P764" s="1"/>
      <c r="Q764" s="1"/>
      <c r="R764" s="1"/>
      <c r="S764" s="1"/>
      <c r="T764" s="1"/>
      <c r="U764" s="1"/>
      <c r="V764" s="1"/>
      <c r="W764" s="1"/>
      <c r="X764" s="1"/>
      <c r="Y764" s="1"/>
      <c r="Z764" s="1"/>
    </row>
    <row r="765" spans="1:26" ht="12.75" customHeight="1" x14ac:dyDescent="0.25">
      <c r="A765" s="72" t="s">
        <v>632</v>
      </c>
      <c r="B765" s="72">
        <v>0</v>
      </c>
      <c r="C765" s="72" t="s">
        <v>137</v>
      </c>
      <c r="D765" s="72" t="s">
        <v>164</v>
      </c>
      <c r="E765" s="87"/>
      <c r="F765" s="169"/>
      <c r="G765" s="1"/>
      <c r="H765" s="44"/>
      <c r="I765" s="1"/>
      <c r="J765" s="1"/>
      <c r="K765" s="1"/>
      <c r="L765" s="1"/>
      <c r="M765" s="1"/>
      <c r="N765" s="1"/>
      <c r="O765" s="1"/>
      <c r="P765" s="1"/>
      <c r="Q765" s="1"/>
      <c r="R765" s="1"/>
      <c r="S765" s="1"/>
      <c r="T765" s="1"/>
      <c r="U765" s="1"/>
      <c r="V765" s="1"/>
      <c r="W765" s="1"/>
      <c r="X765" s="1"/>
      <c r="Y765" s="1"/>
      <c r="Z765" s="1"/>
    </row>
    <row r="766" spans="1:26" ht="12.75" customHeight="1" x14ac:dyDescent="0.25">
      <c r="A766" s="72" t="s">
        <v>633</v>
      </c>
      <c r="B766" s="72">
        <v>0</v>
      </c>
      <c r="C766" s="72" t="s">
        <v>137</v>
      </c>
      <c r="D766" s="72" t="s">
        <v>164</v>
      </c>
      <c r="E766" s="87"/>
      <c r="F766" s="169"/>
      <c r="G766" s="1"/>
      <c r="H766" s="44"/>
      <c r="I766" s="1"/>
      <c r="J766" s="1"/>
      <c r="K766" s="1"/>
      <c r="L766" s="1"/>
      <c r="M766" s="1"/>
      <c r="N766" s="1"/>
      <c r="O766" s="1"/>
      <c r="P766" s="1"/>
      <c r="Q766" s="1"/>
      <c r="R766" s="1"/>
      <c r="S766" s="1"/>
      <c r="T766" s="1"/>
      <c r="U766" s="1"/>
      <c r="V766" s="1"/>
      <c r="W766" s="1"/>
      <c r="X766" s="1"/>
      <c r="Y766" s="1"/>
      <c r="Z766" s="1"/>
    </row>
    <row r="767" spans="1:26" ht="12.75" customHeight="1" x14ac:dyDescent="0.25">
      <c r="A767" s="72" t="s">
        <v>634</v>
      </c>
      <c r="B767" s="72">
        <v>0</v>
      </c>
      <c r="C767" s="72" t="s">
        <v>137</v>
      </c>
      <c r="D767" s="72" t="s">
        <v>164</v>
      </c>
      <c r="E767" s="87"/>
      <c r="F767" s="169"/>
      <c r="G767" s="1"/>
      <c r="H767" s="44"/>
      <c r="I767" s="1"/>
      <c r="J767" s="1"/>
      <c r="K767" s="1"/>
      <c r="L767" s="1"/>
      <c r="M767" s="1"/>
      <c r="N767" s="1"/>
      <c r="O767" s="1"/>
      <c r="P767" s="1"/>
      <c r="Q767" s="1"/>
      <c r="R767" s="1"/>
      <c r="S767" s="1"/>
      <c r="T767" s="1"/>
      <c r="U767" s="1"/>
      <c r="V767" s="1"/>
      <c r="W767" s="1"/>
      <c r="X767" s="1"/>
      <c r="Y767" s="1"/>
      <c r="Z767" s="1"/>
    </row>
    <row r="768" spans="1:26" ht="12.75" customHeight="1" x14ac:dyDescent="0.25">
      <c r="A768" s="72" t="s">
        <v>635</v>
      </c>
      <c r="B768" s="72">
        <v>0</v>
      </c>
      <c r="C768" s="72" t="s">
        <v>137</v>
      </c>
      <c r="D768" s="72" t="s">
        <v>164</v>
      </c>
      <c r="E768" s="87"/>
      <c r="F768" s="169"/>
      <c r="G768" s="1"/>
      <c r="H768" s="44"/>
      <c r="I768" s="1"/>
      <c r="J768" s="1"/>
      <c r="K768" s="1"/>
      <c r="L768" s="1"/>
      <c r="M768" s="1"/>
      <c r="N768" s="1"/>
      <c r="O768" s="1"/>
      <c r="P768" s="1"/>
      <c r="Q768" s="1"/>
      <c r="R768" s="1"/>
      <c r="S768" s="1"/>
      <c r="T768" s="1"/>
      <c r="U768" s="1"/>
      <c r="V768" s="1"/>
      <c r="W768" s="1"/>
      <c r="X768" s="1"/>
      <c r="Y768" s="1"/>
      <c r="Z768" s="1"/>
    </row>
    <row r="769" spans="1:26" ht="12.75" customHeight="1" x14ac:dyDescent="0.25">
      <c r="A769" s="72" t="s">
        <v>636</v>
      </c>
      <c r="B769" s="72">
        <v>0.25</v>
      </c>
      <c r="C769" s="72" t="s">
        <v>140</v>
      </c>
      <c r="D769" s="72" t="s">
        <v>164</v>
      </c>
      <c r="E769" s="87"/>
      <c r="F769" s="169"/>
      <c r="G769" s="1"/>
      <c r="H769" s="44"/>
      <c r="I769" s="1"/>
      <c r="J769" s="1"/>
      <c r="K769" s="1"/>
      <c r="L769" s="1"/>
      <c r="M769" s="1"/>
      <c r="N769" s="1"/>
      <c r="O769" s="1"/>
      <c r="P769" s="1"/>
      <c r="Q769" s="1"/>
      <c r="R769" s="1"/>
      <c r="S769" s="1"/>
      <c r="T769" s="1"/>
      <c r="U769" s="1"/>
      <c r="V769" s="1"/>
      <c r="W769" s="1"/>
      <c r="X769" s="1"/>
      <c r="Y769" s="1"/>
      <c r="Z769" s="1"/>
    </row>
    <row r="770" spans="1:26" ht="12.75" customHeight="1" x14ac:dyDescent="0.25">
      <c r="A770" s="72" t="s">
        <v>637</v>
      </c>
      <c r="B770" s="72">
        <v>3</v>
      </c>
      <c r="C770" s="72" t="s">
        <v>140</v>
      </c>
      <c r="D770" s="72" t="s">
        <v>164</v>
      </c>
      <c r="E770" s="87"/>
      <c r="F770" s="169"/>
      <c r="G770" s="1"/>
      <c r="H770" s="44"/>
      <c r="I770" s="1"/>
      <c r="J770" s="1"/>
      <c r="K770" s="1"/>
      <c r="L770" s="1"/>
      <c r="M770" s="1"/>
      <c r="N770" s="1"/>
      <c r="O770" s="1"/>
      <c r="P770" s="1"/>
      <c r="Q770" s="1"/>
      <c r="R770" s="1"/>
      <c r="S770" s="1"/>
      <c r="T770" s="1"/>
      <c r="U770" s="1"/>
      <c r="V770" s="1"/>
      <c r="W770" s="1"/>
      <c r="X770" s="1"/>
      <c r="Y770" s="1"/>
      <c r="Z770" s="1"/>
    </row>
    <row r="771" spans="1:26" ht="33.75" customHeight="1" x14ac:dyDescent="0.25">
      <c r="A771" s="71" t="s">
        <v>638</v>
      </c>
      <c r="B771" s="71">
        <v>0</v>
      </c>
      <c r="C771" s="71" t="s">
        <v>137</v>
      </c>
      <c r="D771" s="71" t="s">
        <v>138</v>
      </c>
      <c r="E771" s="86"/>
      <c r="F771" s="112" t="s">
        <v>639</v>
      </c>
      <c r="G771" s="47"/>
      <c r="H771" s="48"/>
      <c r="I771" s="47"/>
      <c r="J771" s="47"/>
      <c r="K771" s="47"/>
      <c r="L771" s="1"/>
      <c r="M771" s="1"/>
      <c r="N771" s="1"/>
      <c r="O771" s="1"/>
      <c r="P771" s="1"/>
      <c r="Q771" s="1"/>
      <c r="R771" s="1"/>
      <c r="S771" s="1"/>
      <c r="T771" s="1"/>
      <c r="U771" s="1"/>
      <c r="V771" s="1"/>
      <c r="W771" s="1"/>
      <c r="X771" s="1"/>
      <c r="Y771" s="1"/>
      <c r="Z771" s="1"/>
    </row>
    <row r="772" spans="1:26" ht="70.5" customHeight="1" x14ac:dyDescent="0.25">
      <c r="A772" s="72" t="s">
        <v>640</v>
      </c>
      <c r="B772" s="72">
        <v>2</v>
      </c>
      <c r="C772" s="72" t="s">
        <v>140</v>
      </c>
      <c r="D772" s="72" t="s">
        <v>138</v>
      </c>
      <c r="E772" s="87" t="s">
        <v>641</v>
      </c>
      <c r="F772" s="169" t="s">
        <v>642</v>
      </c>
      <c r="G772" s="47"/>
      <c r="H772" s="48"/>
      <c r="I772" s="47"/>
      <c r="J772" s="47"/>
      <c r="K772" s="47"/>
      <c r="L772" s="1"/>
      <c r="M772" s="1"/>
      <c r="N772" s="1"/>
      <c r="O772" s="1"/>
      <c r="P772" s="1"/>
      <c r="Q772" s="1"/>
      <c r="R772" s="1"/>
      <c r="S772" s="1"/>
      <c r="T772" s="1"/>
      <c r="U772" s="1"/>
      <c r="V772" s="1"/>
      <c r="W772" s="1"/>
      <c r="X772" s="1"/>
      <c r="Y772" s="1"/>
      <c r="Z772" s="1"/>
    </row>
    <row r="773" spans="1:26" ht="12.75" customHeight="1" x14ac:dyDescent="0.25">
      <c r="A773" s="72" t="s">
        <v>643</v>
      </c>
      <c r="B773" s="72">
        <v>1</v>
      </c>
      <c r="C773" s="72" t="s">
        <v>140</v>
      </c>
      <c r="D773" s="72" t="s">
        <v>138</v>
      </c>
      <c r="E773" s="87"/>
      <c r="F773" s="169"/>
      <c r="G773" s="1"/>
      <c r="H773" s="44"/>
      <c r="I773" s="1"/>
      <c r="J773" s="1"/>
      <c r="K773" s="1"/>
      <c r="L773" s="1"/>
      <c r="M773" s="1"/>
      <c r="N773" s="1"/>
      <c r="O773" s="1"/>
      <c r="P773" s="1"/>
      <c r="Q773" s="1"/>
      <c r="R773" s="1"/>
      <c r="S773" s="1"/>
      <c r="T773" s="1"/>
      <c r="U773" s="1"/>
      <c r="V773" s="1"/>
      <c r="W773" s="1"/>
      <c r="X773" s="1"/>
      <c r="Y773" s="1"/>
      <c r="Z773" s="1"/>
    </row>
    <row r="774" spans="1:26" ht="12.75" customHeight="1" x14ac:dyDescent="0.25">
      <c r="A774" s="71" t="s">
        <v>644</v>
      </c>
      <c r="B774" s="71">
        <v>5</v>
      </c>
      <c r="C774" s="71" t="s">
        <v>145</v>
      </c>
      <c r="D774" s="71" t="s">
        <v>138</v>
      </c>
      <c r="E774" s="86"/>
      <c r="F774" s="107" t="s">
        <v>645</v>
      </c>
      <c r="G774" s="47"/>
      <c r="H774" s="48"/>
      <c r="I774" s="47"/>
      <c r="J774" s="47"/>
      <c r="K774" s="47"/>
      <c r="L774" s="1"/>
      <c r="M774" s="1"/>
      <c r="N774" s="1"/>
      <c r="O774" s="1"/>
      <c r="P774" s="1"/>
      <c r="Q774" s="1"/>
      <c r="R774" s="1"/>
      <c r="S774" s="1"/>
      <c r="T774" s="1"/>
      <c r="U774" s="1"/>
      <c r="V774" s="1"/>
      <c r="W774" s="1"/>
      <c r="X774" s="1"/>
      <c r="Y774" s="1"/>
      <c r="Z774" s="1"/>
    </row>
    <row r="775" spans="1:26" ht="12.75" customHeight="1" x14ac:dyDescent="0.25">
      <c r="A775" s="72" t="s">
        <v>646</v>
      </c>
      <c r="B775" s="72">
        <v>0</v>
      </c>
      <c r="C775" s="72" t="s">
        <v>137</v>
      </c>
      <c r="D775" s="72" t="s">
        <v>164</v>
      </c>
      <c r="E775" s="87"/>
      <c r="F775" s="169" t="s">
        <v>647</v>
      </c>
      <c r="G775" s="47"/>
      <c r="H775" s="48"/>
      <c r="I775" s="47"/>
      <c r="J775" s="47"/>
      <c r="K775" s="47"/>
      <c r="L775" s="1"/>
      <c r="M775" s="1"/>
      <c r="N775" s="1"/>
      <c r="O775" s="1"/>
      <c r="P775" s="1"/>
      <c r="Q775" s="1"/>
      <c r="R775" s="1"/>
      <c r="S775" s="1"/>
      <c r="T775" s="1"/>
      <c r="U775" s="1"/>
      <c r="V775" s="1"/>
      <c r="W775" s="1"/>
      <c r="X775" s="1"/>
      <c r="Y775" s="1"/>
      <c r="Z775" s="1"/>
    </row>
    <row r="776" spans="1:26" ht="12.75" customHeight="1" x14ac:dyDescent="0.25">
      <c r="A776" s="72" t="s">
        <v>648</v>
      </c>
      <c r="B776" s="72">
        <v>0</v>
      </c>
      <c r="C776" s="72" t="s">
        <v>137</v>
      </c>
      <c r="D776" s="72" t="s">
        <v>164</v>
      </c>
      <c r="E776" s="87"/>
      <c r="F776" s="169"/>
      <c r="G776" s="1"/>
      <c r="H776" s="44"/>
      <c r="I776" s="1"/>
      <c r="J776" s="1"/>
      <c r="K776" s="1"/>
      <c r="L776" s="1"/>
      <c r="M776" s="1"/>
      <c r="N776" s="1"/>
      <c r="O776" s="1"/>
      <c r="P776" s="1"/>
      <c r="Q776" s="1"/>
      <c r="R776" s="1"/>
      <c r="S776" s="1"/>
      <c r="T776" s="1"/>
      <c r="U776" s="1"/>
      <c r="V776" s="1"/>
      <c r="W776" s="1"/>
      <c r="X776" s="1"/>
      <c r="Y776" s="1"/>
      <c r="Z776" s="1"/>
    </row>
    <row r="777" spans="1:26" ht="12.75" customHeight="1" x14ac:dyDescent="0.25">
      <c r="A777" s="72" t="s">
        <v>649</v>
      </c>
      <c r="B777" s="72">
        <v>0</v>
      </c>
      <c r="C777" s="72" t="s">
        <v>137</v>
      </c>
      <c r="D777" s="72" t="s">
        <v>164</v>
      </c>
      <c r="E777" s="87"/>
      <c r="F777" s="169"/>
      <c r="G777" s="1"/>
      <c r="H777" s="44"/>
      <c r="I777" s="1"/>
      <c r="J777" s="1"/>
      <c r="K777" s="1"/>
      <c r="L777" s="1"/>
      <c r="M777" s="1"/>
      <c r="N777" s="1"/>
      <c r="O777" s="1"/>
      <c r="P777" s="1"/>
      <c r="Q777" s="1"/>
      <c r="R777" s="1"/>
      <c r="S777" s="1"/>
      <c r="T777" s="1"/>
      <c r="U777" s="1"/>
      <c r="V777" s="1"/>
      <c r="W777" s="1"/>
      <c r="X777" s="1"/>
      <c r="Y777" s="1"/>
      <c r="Z777" s="1"/>
    </row>
    <row r="778" spans="1:26" ht="12.75" customHeight="1" x14ac:dyDescent="0.25">
      <c r="A778" s="72" t="s">
        <v>650</v>
      </c>
      <c r="B778" s="72">
        <v>0</v>
      </c>
      <c r="C778" s="72" t="s">
        <v>137</v>
      </c>
      <c r="D778" s="72" t="s">
        <v>164</v>
      </c>
      <c r="E778" s="87"/>
      <c r="F778" s="169"/>
      <c r="G778" s="1"/>
      <c r="H778" s="44"/>
      <c r="I778" s="1"/>
      <c r="J778" s="1"/>
      <c r="K778" s="1"/>
      <c r="L778" s="1"/>
      <c r="M778" s="1"/>
      <c r="N778" s="1"/>
      <c r="O778" s="1"/>
      <c r="P778" s="1"/>
      <c r="Q778" s="1"/>
      <c r="R778" s="1"/>
      <c r="S778" s="1"/>
      <c r="T778" s="1"/>
      <c r="U778" s="1"/>
      <c r="V778" s="1"/>
      <c r="W778" s="1"/>
      <c r="X778" s="1"/>
      <c r="Y778" s="1"/>
      <c r="Z778" s="1"/>
    </row>
    <row r="779" spans="1:26" ht="12.75" customHeight="1" x14ac:dyDescent="0.25">
      <c r="A779" s="72" t="s">
        <v>651</v>
      </c>
      <c r="B779" s="72">
        <v>0</v>
      </c>
      <c r="C779" s="72" t="s">
        <v>137</v>
      </c>
      <c r="D779" s="72" t="s">
        <v>164</v>
      </c>
      <c r="E779" s="87"/>
      <c r="F779" s="169"/>
      <c r="G779" s="1"/>
      <c r="H779" s="44"/>
      <c r="I779" s="1"/>
      <c r="J779" s="1"/>
      <c r="K779" s="1"/>
      <c r="L779" s="1"/>
      <c r="M779" s="1"/>
      <c r="N779" s="1"/>
      <c r="O779" s="1"/>
      <c r="P779" s="1"/>
      <c r="Q779" s="1"/>
      <c r="R779" s="1"/>
      <c r="S779" s="1"/>
      <c r="T779" s="1"/>
      <c r="U779" s="1"/>
      <c r="V779" s="1"/>
      <c r="W779" s="1"/>
      <c r="X779" s="1"/>
      <c r="Y779" s="1"/>
      <c r="Z779" s="1"/>
    </row>
    <row r="780" spans="1:26" ht="12.75" customHeight="1" x14ac:dyDescent="0.25">
      <c r="A780" s="72" t="s">
        <v>652</v>
      </c>
      <c r="B780" s="72">
        <v>0</v>
      </c>
      <c r="C780" s="72" t="s">
        <v>137</v>
      </c>
      <c r="D780" s="72" t="s">
        <v>164</v>
      </c>
      <c r="E780" s="87"/>
      <c r="F780" s="169"/>
      <c r="G780" s="1"/>
      <c r="H780" s="44"/>
      <c r="I780" s="1"/>
      <c r="J780" s="1"/>
      <c r="K780" s="1"/>
      <c r="L780" s="1"/>
      <c r="M780" s="1"/>
      <c r="N780" s="1"/>
      <c r="O780" s="1"/>
      <c r="P780" s="1"/>
      <c r="Q780" s="1"/>
      <c r="R780" s="1"/>
      <c r="S780" s="1"/>
      <c r="T780" s="1"/>
      <c r="U780" s="1"/>
      <c r="V780" s="1"/>
      <c r="W780" s="1"/>
      <c r="X780" s="1"/>
      <c r="Y780" s="1"/>
      <c r="Z780" s="1"/>
    </row>
    <row r="781" spans="1:26" ht="12.75" customHeight="1" x14ac:dyDescent="0.25">
      <c r="A781" s="72" t="s">
        <v>653</v>
      </c>
      <c r="B781" s="72">
        <v>0</v>
      </c>
      <c r="C781" s="72" t="s">
        <v>137</v>
      </c>
      <c r="D781" s="72" t="s">
        <v>164</v>
      </c>
      <c r="E781" s="87"/>
      <c r="F781" s="169"/>
      <c r="G781" s="1"/>
      <c r="H781" s="44"/>
      <c r="I781" s="1"/>
      <c r="J781" s="1"/>
      <c r="K781" s="1"/>
      <c r="L781" s="1"/>
      <c r="M781" s="1"/>
      <c r="N781" s="1"/>
      <c r="O781" s="1"/>
      <c r="P781" s="1"/>
      <c r="Q781" s="1"/>
      <c r="R781" s="1"/>
      <c r="S781" s="1"/>
      <c r="T781" s="1"/>
      <c r="U781" s="1"/>
      <c r="V781" s="1"/>
      <c r="W781" s="1"/>
      <c r="X781" s="1"/>
      <c r="Y781" s="1"/>
      <c r="Z781" s="1"/>
    </row>
    <row r="782" spans="1:26" ht="12.75" customHeight="1" x14ac:dyDescent="0.25">
      <c r="A782" s="72" t="s">
        <v>654</v>
      </c>
      <c r="B782" s="72">
        <v>0</v>
      </c>
      <c r="C782" s="72" t="s">
        <v>137</v>
      </c>
      <c r="D782" s="72" t="s">
        <v>164</v>
      </c>
      <c r="E782" s="87"/>
      <c r="F782" s="169"/>
      <c r="G782" s="1"/>
      <c r="H782" s="44"/>
      <c r="I782" s="1"/>
      <c r="J782" s="1"/>
      <c r="K782" s="1"/>
      <c r="L782" s="1"/>
      <c r="M782" s="1"/>
      <c r="N782" s="1"/>
      <c r="O782" s="1"/>
      <c r="P782" s="1"/>
      <c r="Q782" s="1"/>
      <c r="R782" s="1"/>
      <c r="S782" s="1"/>
      <c r="T782" s="1"/>
      <c r="U782" s="1"/>
      <c r="V782" s="1"/>
      <c r="W782" s="1"/>
      <c r="X782" s="1"/>
      <c r="Y782" s="1"/>
      <c r="Z782" s="1"/>
    </row>
    <row r="783" spans="1:26" ht="12.75" customHeight="1" x14ac:dyDescent="0.25">
      <c r="A783" s="72" t="s">
        <v>655</v>
      </c>
      <c r="B783" s="72">
        <v>0</v>
      </c>
      <c r="C783" s="72" t="s">
        <v>137</v>
      </c>
      <c r="D783" s="72" t="s">
        <v>164</v>
      </c>
      <c r="E783" s="87"/>
      <c r="F783" s="169"/>
      <c r="G783" s="1"/>
      <c r="H783" s="44"/>
      <c r="I783" s="1"/>
      <c r="J783" s="1"/>
      <c r="K783" s="1"/>
      <c r="L783" s="1"/>
      <c r="M783" s="1"/>
      <c r="N783" s="1"/>
      <c r="O783" s="1"/>
      <c r="P783" s="1"/>
      <c r="Q783" s="1"/>
      <c r="R783" s="1"/>
      <c r="S783" s="1"/>
      <c r="T783" s="1"/>
      <c r="U783" s="1"/>
      <c r="V783" s="1"/>
      <c r="W783" s="1"/>
      <c r="X783" s="1"/>
      <c r="Y783" s="1"/>
      <c r="Z783" s="1"/>
    </row>
    <row r="784" spans="1:26" ht="12.75" customHeight="1" x14ac:dyDescent="0.25">
      <c r="A784" s="72" t="s">
        <v>656</v>
      </c>
      <c r="B784" s="72">
        <v>0</v>
      </c>
      <c r="C784" s="72" t="s">
        <v>137</v>
      </c>
      <c r="D784" s="72" t="s">
        <v>164</v>
      </c>
      <c r="E784" s="87"/>
      <c r="F784" s="169"/>
      <c r="G784" s="1"/>
      <c r="H784" s="44"/>
      <c r="I784" s="1"/>
      <c r="J784" s="1"/>
      <c r="K784" s="1"/>
      <c r="L784" s="1"/>
      <c r="M784" s="1"/>
      <c r="N784" s="1"/>
      <c r="O784" s="1"/>
      <c r="P784" s="1"/>
      <c r="Q784" s="1"/>
      <c r="R784" s="1"/>
      <c r="S784" s="1"/>
      <c r="T784" s="1"/>
      <c r="U784" s="1"/>
      <c r="V784" s="1"/>
      <c r="W784" s="1"/>
      <c r="X784" s="1"/>
      <c r="Y784" s="1"/>
      <c r="Z784" s="1"/>
    </row>
    <row r="785" spans="1:26" ht="12.75" customHeight="1" x14ac:dyDescent="0.25">
      <c r="A785" s="72" t="s">
        <v>657</v>
      </c>
      <c r="B785" s="72">
        <v>0.5</v>
      </c>
      <c r="C785" s="72" t="s">
        <v>140</v>
      </c>
      <c r="D785" s="72" t="s">
        <v>164</v>
      </c>
      <c r="E785" s="87"/>
      <c r="F785" s="169"/>
      <c r="G785" s="1"/>
      <c r="H785" s="44"/>
      <c r="I785" s="1"/>
      <c r="J785" s="1"/>
      <c r="K785" s="1"/>
      <c r="L785" s="1"/>
      <c r="M785" s="1"/>
      <c r="N785" s="1"/>
      <c r="O785" s="1"/>
      <c r="P785" s="1"/>
      <c r="Q785" s="1"/>
      <c r="R785" s="1"/>
      <c r="S785" s="1"/>
      <c r="T785" s="1"/>
      <c r="U785" s="1"/>
      <c r="V785" s="1"/>
      <c r="W785" s="1"/>
      <c r="X785" s="1"/>
      <c r="Y785" s="1"/>
      <c r="Z785" s="1"/>
    </row>
    <row r="786" spans="1:26" ht="12.75" customHeight="1" x14ac:dyDescent="0.25">
      <c r="A786" s="72" t="s">
        <v>658</v>
      </c>
      <c r="B786" s="72">
        <v>0</v>
      </c>
      <c r="C786" s="72" t="s">
        <v>137</v>
      </c>
      <c r="D786" s="72" t="s">
        <v>164</v>
      </c>
      <c r="E786" s="87"/>
      <c r="F786" s="169"/>
      <c r="G786" s="1"/>
      <c r="H786" s="44"/>
      <c r="I786" s="1"/>
      <c r="J786" s="1"/>
      <c r="K786" s="1"/>
      <c r="L786" s="1"/>
      <c r="M786" s="1"/>
      <c r="N786" s="1"/>
      <c r="O786" s="1"/>
      <c r="P786" s="1"/>
      <c r="Q786" s="1"/>
      <c r="R786" s="1"/>
      <c r="S786" s="1"/>
      <c r="T786" s="1"/>
      <c r="U786" s="1"/>
      <c r="V786" s="1"/>
      <c r="W786" s="1"/>
      <c r="X786" s="1"/>
      <c r="Y786" s="1"/>
      <c r="Z786" s="1"/>
    </row>
    <row r="787" spans="1:26" ht="12.75" customHeight="1" x14ac:dyDescent="0.25">
      <c r="A787" s="72" t="s">
        <v>659</v>
      </c>
      <c r="B787" s="72">
        <v>6</v>
      </c>
      <c r="C787" s="72" t="s">
        <v>145</v>
      </c>
      <c r="D787" s="72" t="s">
        <v>164</v>
      </c>
      <c r="E787" s="87"/>
      <c r="F787" s="169"/>
      <c r="G787" s="1"/>
      <c r="H787" s="44"/>
      <c r="I787" s="1"/>
      <c r="J787" s="1"/>
      <c r="K787" s="1"/>
      <c r="L787" s="1"/>
      <c r="M787" s="1"/>
      <c r="N787" s="1"/>
      <c r="O787" s="1"/>
      <c r="P787" s="1"/>
      <c r="Q787" s="1"/>
      <c r="R787" s="1"/>
      <c r="S787" s="1"/>
      <c r="T787" s="1"/>
      <c r="U787" s="1"/>
      <c r="V787" s="1"/>
      <c r="W787" s="1"/>
      <c r="X787" s="1"/>
      <c r="Y787" s="1"/>
      <c r="Z787" s="1"/>
    </row>
    <row r="788" spans="1:26" ht="12.75" customHeight="1" x14ac:dyDescent="0.25">
      <c r="A788" s="72" t="s">
        <v>660</v>
      </c>
      <c r="B788" s="72">
        <v>20</v>
      </c>
      <c r="C788" s="72" t="s">
        <v>145</v>
      </c>
      <c r="D788" s="72" t="s">
        <v>164</v>
      </c>
      <c r="E788" s="87"/>
      <c r="F788" s="169"/>
      <c r="G788" s="1"/>
      <c r="H788" s="44"/>
      <c r="I788" s="1"/>
      <c r="J788" s="1"/>
      <c r="K788" s="1"/>
      <c r="L788" s="1"/>
      <c r="M788" s="1"/>
      <c r="N788" s="1"/>
      <c r="O788" s="1"/>
      <c r="P788" s="1"/>
      <c r="Q788" s="1"/>
      <c r="R788" s="1"/>
      <c r="S788" s="1"/>
      <c r="T788" s="1"/>
      <c r="U788" s="1"/>
      <c r="V788" s="1"/>
      <c r="W788" s="1"/>
      <c r="X788" s="1"/>
      <c r="Y788" s="1"/>
      <c r="Z788" s="1"/>
    </row>
    <row r="789" spans="1:26" ht="12.75" customHeight="1" x14ac:dyDescent="0.25">
      <c r="A789" s="72" t="s">
        <v>661</v>
      </c>
      <c r="B789" s="72">
        <v>0.5</v>
      </c>
      <c r="C789" s="72" t="s">
        <v>140</v>
      </c>
      <c r="D789" s="72" t="s">
        <v>164</v>
      </c>
      <c r="E789" s="87"/>
      <c r="F789" s="169"/>
      <c r="G789" s="1"/>
      <c r="H789" s="44"/>
      <c r="I789" s="1"/>
      <c r="J789" s="1"/>
      <c r="K789" s="1"/>
      <c r="L789" s="1"/>
      <c r="M789" s="1"/>
      <c r="N789" s="1"/>
      <c r="O789" s="1"/>
      <c r="P789" s="1"/>
      <c r="Q789" s="1"/>
      <c r="R789" s="1"/>
      <c r="S789" s="1"/>
      <c r="T789" s="1"/>
      <c r="U789" s="1"/>
      <c r="V789" s="1"/>
      <c r="W789" s="1"/>
      <c r="X789" s="1"/>
      <c r="Y789" s="1"/>
      <c r="Z789" s="1"/>
    </row>
    <row r="790" spans="1:26" ht="12.75" customHeight="1" x14ac:dyDescent="0.25">
      <c r="A790" s="72" t="s">
        <v>662</v>
      </c>
      <c r="B790" s="72">
        <v>0.25</v>
      </c>
      <c r="C790" s="72" t="s">
        <v>140</v>
      </c>
      <c r="D790" s="72" t="s">
        <v>164</v>
      </c>
      <c r="E790" s="87"/>
      <c r="F790" s="169"/>
      <c r="G790" s="1"/>
      <c r="H790" s="44"/>
      <c r="I790" s="1"/>
      <c r="J790" s="1"/>
      <c r="K790" s="1"/>
      <c r="L790" s="1"/>
      <c r="M790" s="1"/>
      <c r="N790" s="1"/>
      <c r="O790" s="1"/>
      <c r="P790" s="1"/>
      <c r="Q790" s="1"/>
      <c r="R790" s="1"/>
      <c r="S790" s="1"/>
      <c r="T790" s="1"/>
      <c r="U790" s="1"/>
      <c r="V790" s="1"/>
      <c r="W790" s="1"/>
      <c r="X790" s="1"/>
      <c r="Y790" s="1"/>
      <c r="Z790" s="1"/>
    </row>
    <row r="791" spans="1:26" ht="12.75" customHeight="1" x14ac:dyDescent="0.25">
      <c r="A791" s="72" t="s">
        <v>663</v>
      </c>
      <c r="B791" s="72">
        <v>0.25</v>
      </c>
      <c r="C791" s="72" t="s">
        <v>140</v>
      </c>
      <c r="D791" s="72" t="s">
        <v>164</v>
      </c>
      <c r="E791" s="87"/>
      <c r="F791" s="169"/>
      <c r="G791" s="1"/>
      <c r="H791" s="44"/>
      <c r="I791" s="1"/>
      <c r="J791" s="1"/>
      <c r="K791" s="1"/>
      <c r="L791" s="1"/>
      <c r="M791" s="1"/>
      <c r="N791" s="1"/>
      <c r="O791" s="1"/>
      <c r="P791" s="1"/>
      <c r="Q791" s="1"/>
      <c r="R791" s="1"/>
      <c r="S791" s="1"/>
      <c r="T791" s="1"/>
      <c r="U791" s="1"/>
      <c r="V791" s="1"/>
      <c r="W791" s="1"/>
      <c r="X791" s="1"/>
      <c r="Y791" s="1"/>
      <c r="Z791" s="1"/>
    </row>
    <row r="792" spans="1:26" ht="12.75" customHeight="1" x14ac:dyDescent="0.25">
      <c r="A792" s="72" t="s">
        <v>664</v>
      </c>
      <c r="B792" s="72">
        <v>0.5</v>
      </c>
      <c r="C792" s="72" t="s">
        <v>140</v>
      </c>
      <c r="D792" s="72" t="s">
        <v>164</v>
      </c>
      <c r="E792" s="87"/>
      <c r="F792" s="169"/>
      <c r="G792" s="1"/>
      <c r="H792" s="44"/>
      <c r="I792" s="1"/>
      <c r="J792" s="1"/>
      <c r="K792" s="1"/>
      <c r="L792" s="1"/>
      <c r="M792" s="1"/>
      <c r="N792" s="1"/>
      <c r="O792" s="1"/>
      <c r="P792" s="1"/>
      <c r="Q792" s="1"/>
      <c r="R792" s="1"/>
      <c r="S792" s="1"/>
      <c r="T792" s="1"/>
      <c r="U792" s="1"/>
      <c r="V792" s="1"/>
      <c r="W792" s="1"/>
      <c r="X792" s="1"/>
      <c r="Y792" s="1"/>
      <c r="Z792" s="1"/>
    </row>
    <row r="793" spans="1:26" ht="12.75" customHeight="1" x14ac:dyDescent="0.25">
      <c r="A793" s="72" t="s">
        <v>665</v>
      </c>
      <c r="B793" s="72" t="s">
        <v>509</v>
      </c>
      <c r="C793" s="72" t="s">
        <v>140</v>
      </c>
      <c r="D793" s="72" t="s">
        <v>164</v>
      </c>
      <c r="E793" s="87"/>
      <c r="F793" s="169"/>
      <c r="G793" s="1"/>
      <c r="H793" s="44"/>
      <c r="I793" s="1"/>
      <c r="J793" s="1"/>
      <c r="K793" s="1"/>
      <c r="L793" s="1"/>
      <c r="M793" s="1"/>
      <c r="N793" s="1"/>
      <c r="O793" s="1"/>
      <c r="P793" s="1"/>
      <c r="Q793" s="1"/>
      <c r="R793" s="1"/>
      <c r="S793" s="1"/>
      <c r="T793" s="1"/>
      <c r="U793" s="1"/>
      <c r="V793" s="1"/>
      <c r="W793" s="1"/>
      <c r="X793" s="1"/>
      <c r="Y793" s="1"/>
      <c r="Z793" s="1"/>
    </row>
    <row r="794" spans="1:26" ht="12.75" customHeight="1" x14ac:dyDescent="0.25">
      <c r="A794" s="72" t="s">
        <v>666</v>
      </c>
      <c r="B794" s="72">
        <v>0</v>
      </c>
      <c r="C794" s="72" t="s">
        <v>137</v>
      </c>
      <c r="D794" s="72" t="s">
        <v>164</v>
      </c>
      <c r="E794" s="87"/>
      <c r="F794" s="169"/>
      <c r="G794" s="1"/>
      <c r="H794" s="44"/>
      <c r="I794" s="1"/>
      <c r="J794" s="1"/>
      <c r="K794" s="1"/>
      <c r="L794" s="1"/>
      <c r="M794" s="1"/>
      <c r="N794" s="1"/>
      <c r="O794" s="1"/>
      <c r="P794" s="1"/>
      <c r="Q794" s="1"/>
      <c r="R794" s="1"/>
      <c r="S794" s="1"/>
      <c r="T794" s="1"/>
      <c r="U794" s="1"/>
      <c r="V794" s="1"/>
      <c r="W794" s="1"/>
      <c r="X794" s="1"/>
      <c r="Y794" s="1"/>
      <c r="Z794" s="1"/>
    </row>
    <row r="795" spans="1:26" ht="12.75" customHeight="1" x14ac:dyDescent="0.25">
      <c r="A795" s="71" t="s">
        <v>667</v>
      </c>
      <c r="B795" s="71">
        <v>0</v>
      </c>
      <c r="C795" s="71" t="s">
        <v>137</v>
      </c>
      <c r="D795" s="71" t="s">
        <v>164</v>
      </c>
      <c r="E795" s="86"/>
      <c r="F795" s="107" t="s">
        <v>668</v>
      </c>
      <c r="G795" s="47"/>
      <c r="H795" s="48"/>
      <c r="I795" s="47"/>
      <c r="J795" s="47"/>
      <c r="K795" s="47"/>
      <c r="L795" s="1"/>
      <c r="M795" s="1"/>
      <c r="N795" s="1"/>
      <c r="O795" s="1"/>
      <c r="P795" s="1"/>
      <c r="Q795" s="1"/>
      <c r="R795" s="1"/>
      <c r="S795" s="1"/>
      <c r="T795" s="1"/>
      <c r="U795" s="1"/>
      <c r="V795" s="1"/>
      <c r="W795" s="1"/>
      <c r="X795" s="1"/>
      <c r="Y795" s="1"/>
      <c r="Z795" s="1"/>
    </row>
    <row r="796" spans="1:26" ht="12.75" customHeight="1" x14ac:dyDescent="0.25">
      <c r="A796" s="72" t="s">
        <v>669</v>
      </c>
      <c r="B796" s="72">
        <v>0.5</v>
      </c>
      <c r="C796" s="72" t="s">
        <v>140</v>
      </c>
      <c r="D796" s="72" t="s">
        <v>164</v>
      </c>
      <c r="E796" s="87"/>
      <c r="F796" s="169" t="s">
        <v>670</v>
      </c>
      <c r="G796" s="47"/>
      <c r="H796" s="48"/>
      <c r="I796" s="47"/>
      <c r="J796" s="47"/>
      <c r="K796" s="47"/>
      <c r="L796" s="1"/>
      <c r="M796" s="1"/>
      <c r="N796" s="1"/>
      <c r="O796" s="1"/>
      <c r="P796" s="1"/>
      <c r="Q796" s="1"/>
      <c r="R796" s="1"/>
      <c r="S796" s="1"/>
      <c r="T796" s="1"/>
      <c r="U796" s="1"/>
      <c r="V796" s="1"/>
      <c r="W796" s="1"/>
      <c r="X796" s="1"/>
      <c r="Y796" s="1"/>
      <c r="Z796" s="1"/>
    </row>
    <row r="797" spans="1:26" ht="12.75" customHeight="1" x14ac:dyDescent="0.25">
      <c r="A797" s="72" t="s">
        <v>671</v>
      </c>
      <c r="B797" s="72">
        <v>0.5</v>
      </c>
      <c r="C797" s="72" t="s">
        <v>140</v>
      </c>
      <c r="D797" s="72" t="s">
        <v>164</v>
      </c>
      <c r="E797" s="87"/>
      <c r="F797" s="169"/>
      <c r="G797" s="1"/>
      <c r="H797" s="44"/>
      <c r="I797" s="1"/>
      <c r="J797" s="1"/>
      <c r="K797" s="1"/>
      <c r="L797" s="1"/>
      <c r="M797" s="1"/>
      <c r="N797" s="1"/>
      <c r="O797" s="1"/>
      <c r="P797" s="1"/>
      <c r="Q797" s="1"/>
      <c r="R797" s="1"/>
      <c r="S797" s="1"/>
      <c r="T797" s="1"/>
      <c r="U797" s="1"/>
      <c r="V797" s="1"/>
      <c r="W797" s="1"/>
      <c r="X797" s="1"/>
      <c r="Y797" s="1"/>
      <c r="Z797" s="1"/>
    </row>
    <row r="798" spans="1:26" ht="12.75" customHeight="1" x14ac:dyDescent="0.25">
      <c r="A798" s="72" t="s">
        <v>672</v>
      </c>
      <c r="B798" s="72">
        <v>0.5</v>
      </c>
      <c r="C798" s="72" t="s">
        <v>140</v>
      </c>
      <c r="D798" s="72" t="s">
        <v>164</v>
      </c>
      <c r="E798" s="87"/>
      <c r="F798" s="169"/>
      <c r="G798" s="1"/>
      <c r="H798" s="44"/>
      <c r="I798" s="1"/>
      <c r="J798" s="1"/>
      <c r="K798" s="1"/>
      <c r="L798" s="1"/>
      <c r="M798" s="1"/>
      <c r="N798" s="1"/>
      <c r="O798" s="1"/>
      <c r="P798" s="1"/>
      <c r="Q798" s="1"/>
      <c r="R798" s="1"/>
      <c r="S798" s="1"/>
      <c r="T798" s="1"/>
      <c r="U798" s="1"/>
      <c r="V798" s="1"/>
      <c r="W798" s="1"/>
      <c r="X798" s="1"/>
      <c r="Y798" s="1"/>
      <c r="Z798" s="1"/>
    </row>
    <row r="799" spans="1:26" ht="12.75" customHeight="1" x14ac:dyDescent="0.25">
      <c r="A799" s="72" t="s">
        <v>673</v>
      </c>
      <c r="B799" s="72">
        <v>0.5</v>
      </c>
      <c r="C799" s="72" t="s">
        <v>140</v>
      </c>
      <c r="D799" s="72" t="s">
        <v>138</v>
      </c>
      <c r="E799" s="87"/>
      <c r="F799" s="169"/>
      <c r="G799" s="1"/>
      <c r="H799" s="44"/>
      <c r="I799" s="1"/>
      <c r="J799" s="1"/>
      <c r="K799" s="1"/>
      <c r="L799" s="1"/>
      <c r="M799" s="1"/>
      <c r="N799" s="1"/>
      <c r="O799" s="1"/>
      <c r="P799" s="1"/>
      <c r="Q799" s="1"/>
      <c r="R799" s="1"/>
      <c r="S799" s="1"/>
      <c r="T799" s="1"/>
      <c r="U799" s="1"/>
      <c r="V799" s="1"/>
      <c r="W799" s="1"/>
      <c r="X799" s="1"/>
      <c r="Y799" s="1"/>
      <c r="Z799" s="1"/>
    </row>
    <row r="800" spans="1:26" ht="12.75" customHeight="1" x14ac:dyDescent="0.25">
      <c r="A800" s="72" t="s">
        <v>674</v>
      </c>
      <c r="B800" s="72">
        <v>2</v>
      </c>
      <c r="C800" s="72" t="s">
        <v>140</v>
      </c>
      <c r="D800" s="72" t="s">
        <v>138</v>
      </c>
      <c r="E800" s="87"/>
      <c r="F800" s="169"/>
      <c r="G800" s="1"/>
      <c r="H800" s="44"/>
      <c r="I800" s="1"/>
      <c r="J800" s="1"/>
      <c r="K800" s="1"/>
      <c r="L800" s="1"/>
      <c r="M800" s="1"/>
      <c r="N800" s="1"/>
      <c r="O800" s="1"/>
      <c r="P800" s="1"/>
      <c r="Q800" s="1"/>
      <c r="R800" s="1"/>
      <c r="S800" s="1"/>
      <c r="T800" s="1"/>
      <c r="U800" s="1"/>
      <c r="V800" s="1"/>
      <c r="W800" s="1"/>
      <c r="X800" s="1"/>
      <c r="Y800" s="1"/>
      <c r="Z800" s="1"/>
    </row>
    <row r="801" spans="1:26" ht="12.75" customHeight="1" x14ac:dyDescent="0.25">
      <c r="A801" s="72" t="s">
        <v>675</v>
      </c>
      <c r="B801" s="72">
        <v>8.3330000000000001E-2</v>
      </c>
      <c r="C801" s="72" t="s">
        <v>140</v>
      </c>
      <c r="D801" s="72" t="s">
        <v>164</v>
      </c>
      <c r="E801" s="87"/>
      <c r="F801" s="169"/>
      <c r="G801" s="1"/>
      <c r="H801" s="44"/>
      <c r="I801" s="1"/>
      <c r="J801" s="1"/>
      <c r="K801" s="1"/>
      <c r="L801" s="1"/>
      <c r="M801" s="1"/>
      <c r="N801" s="1"/>
      <c r="O801" s="1"/>
      <c r="P801" s="1"/>
      <c r="Q801" s="1"/>
      <c r="R801" s="1"/>
      <c r="S801" s="1"/>
      <c r="T801" s="1"/>
      <c r="U801" s="1"/>
      <c r="V801" s="1"/>
      <c r="W801" s="1"/>
      <c r="X801" s="1"/>
      <c r="Y801" s="1"/>
      <c r="Z801" s="1"/>
    </row>
    <row r="802" spans="1:26" ht="12.75" customHeight="1" x14ac:dyDescent="0.25">
      <c r="A802" s="72" t="s">
        <v>676</v>
      </c>
      <c r="B802" s="72">
        <v>8.3330000000000001E-2</v>
      </c>
      <c r="C802" s="72" t="s">
        <v>140</v>
      </c>
      <c r="D802" s="72" t="s">
        <v>164</v>
      </c>
      <c r="E802" s="87"/>
      <c r="F802" s="169"/>
      <c r="G802" s="1"/>
      <c r="H802" s="44"/>
      <c r="I802" s="1"/>
      <c r="J802" s="1"/>
      <c r="K802" s="1"/>
      <c r="L802" s="1"/>
      <c r="M802" s="1"/>
      <c r="N802" s="1"/>
      <c r="O802" s="1"/>
      <c r="P802" s="1"/>
      <c r="Q802" s="1"/>
      <c r="R802" s="1"/>
      <c r="S802" s="1"/>
      <c r="T802" s="1"/>
      <c r="U802" s="1"/>
      <c r="V802" s="1"/>
      <c r="W802" s="1"/>
      <c r="X802" s="1"/>
      <c r="Y802" s="1"/>
      <c r="Z802" s="1"/>
    </row>
    <row r="803" spans="1:26" ht="12.75" customHeight="1" x14ac:dyDescent="0.25">
      <c r="A803" s="71" t="s">
        <v>677</v>
      </c>
      <c r="B803" s="71">
        <v>4.1669999999999999E-2</v>
      </c>
      <c r="C803" s="71" t="s">
        <v>140</v>
      </c>
      <c r="D803" s="71" t="s">
        <v>138</v>
      </c>
      <c r="E803" s="86"/>
      <c r="F803" s="107" t="s">
        <v>678</v>
      </c>
      <c r="G803" s="47"/>
      <c r="H803" s="48"/>
      <c r="I803" s="47"/>
      <c r="J803" s="47"/>
      <c r="K803" s="47"/>
      <c r="L803" s="1"/>
      <c r="M803" s="1"/>
      <c r="N803" s="1"/>
      <c r="O803" s="1"/>
      <c r="P803" s="1"/>
      <c r="Q803" s="1"/>
      <c r="R803" s="1"/>
      <c r="S803" s="1"/>
      <c r="T803" s="1"/>
      <c r="U803" s="1"/>
      <c r="V803" s="1"/>
      <c r="W803" s="1"/>
      <c r="X803" s="1"/>
      <c r="Y803" s="1"/>
      <c r="Z803" s="1"/>
    </row>
    <row r="804" spans="1:26" ht="12.75" customHeight="1" x14ac:dyDescent="0.25">
      <c r="A804" s="72" t="s">
        <v>679</v>
      </c>
      <c r="B804" s="72">
        <v>1</v>
      </c>
      <c r="C804" s="72" t="s">
        <v>140</v>
      </c>
      <c r="D804" s="72" t="s">
        <v>138</v>
      </c>
      <c r="E804" s="87"/>
      <c r="F804" s="169" t="s">
        <v>680</v>
      </c>
      <c r="G804" s="47"/>
      <c r="H804" s="48"/>
      <c r="I804" s="47"/>
      <c r="J804" s="47"/>
      <c r="K804" s="47"/>
      <c r="L804" s="1"/>
      <c r="M804" s="1"/>
      <c r="N804" s="1"/>
      <c r="O804" s="1"/>
      <c r="P804" s="1"/>
      <c r="Q804" s="1"/>
      <c r="R804" s="1"/>
      <c r="S804" s="1"/>
      <c r="T804" s="1"/>
      <c r="U804" s="1"/>
      <c r="V804" s="1"/>
      <c r="W804" s="1"/>
      <c r="X804" s="1"/>
      <c r="Y804" s="1"/>
      <c r="Z804" s="1"/>
    </row>
    <row r="805" spans="1:26" ht="12.75" customHeight="1" x14ac:dyDescent="0.25">
      <c r="A805" s="72" t="s">
        <v>681</v>
      </c>
      <c r="B805" s="72">
        <v>1</v>
      </c>
      <c r="C805" s="72" t="s">
        <v>140</v>
      </c>
      <c r="D805" s="72" t="s">
        <v>138</v>
      </c>
      <c r="E805" s="87"/>
      <c r="F805" s="169"/>
      <c r="G805" s="1"/>
      <c r="H805" s="44"/>
      <c r="I805" s="1"/>
      <c r="J805" s="1"/>
      <c r="K805" s="1"/>
      <c r="L805" s="1"/>
      <c r="M805" s="1"/>
      <c r="N805" s="1"/>
      <c r="O805" s="1"/>
      <c r="P805" s="1"/>
      <c r="Q805" s="1"/>
      <c r="R805" s="1"/>
      <c r="S805" s="1"/>
      <c r="T805" s="1"/>
      <c r="U805" s="1"/>
      <c r="V805" s="1"/>
      <c r="W805" s="1"/>
      <c r="X805" s="1"/>
      <c r="Y805" s="1"/>
      <c r="Z805" s="1"/>
    </row>
    <row r="806" spans="1:26" ht="12.75" customHeight="1" x14ac:dyDescent="0.25">
      <c r="A806" s="72" t="s">
        <v>682</v>
      </c>
      <c r="B806" s="72">
        <v>2</v>
      </c>
      <c r="C806" s="72" t="s">
        <v>140</v>
      </c>
      <c r="D806" s="72" t="s">
        <v>138</v>
      </c>
      <c r="E806" s="87"/>
      <c r="F806" s="169"/>
      <c r="G806" s="1"/>
      <c r="H806" s="44"/>
      <c r="I806" s="1"/>
      <c r="J806" s="1"/>
      <c r="K806" s="1"/>
      <c r="L806" s="1"/>
      <c r="M806" s="1"/>
      <c r="N806" s="1"/>
      <c r="O806" s="1"/>
      <c r="P806" s="1"/>
      <c r="Q806" s="1"/>
      <c r="R806" s="1"/>
      <c r="S806" s="1"/>
      <c r="T806" s="1"/>
      <c r="U806" s="1"/>
      <c r="V806" s="1"/>
      <c r="W806" s="1"/>
      <c r="X806" s="1"/>
      <c r="Y806" s="1"/>
      <c r="Z806" s="1"/>
    </row>
    <row r="807" spans="1:26" ht="12.75" customHeight="1" x14ac:dyDescent="0.25">
      <c r="A807" s="72" t="s">
        <v>683</v>
      </c>
      <c r="B807" s="72">
        <v>2</v>
      </c>
      <c r="C807" s="72" t="s">
        <v>140</v>
      </c>
      <c r="D807" s="72" t="s">
        <v>138</v>
      </c>
      <c r="E807" s="87"/>
      <c r="F807" s="169"/>
      <c r="G807" s="1"/>
      <c r="H807" s="44"/>
      <c r="I807" s="1"/>
      <c r="J807" s="1"/>
      <c r="K807" s="1"/>
      <c r="L807" s="1"/>
      <c r="M807" s="1"/>
      <c r="N807" s="1"/>
      <c r="O807" s="1"/>
      <c r="P807" s="1"/>
      <c r="Q807" s="1"/>
      <c r="R807" s="1"/>
      <c r="S807" s="1"/>
      <c r="T807" s="1"/>
      <c r="U807" s="1"/>
      <c r="V807" s="1"/>
      <c r="W807" s="1"/>
      <c r="X807" s="1"/>
      <c r="Y807" s="1"/>
      <c r="Z807" s="1"/>
    </row>
    <row r="808" spans="1:26" ht="12.75" customHeight="1" x14ac:dyDescent="0.25">
      <c r="A808" s="72" t="s">
        <v>684</v>
      </c>
      <c r="B808" s="72">
        <v>0</v>
      </c>
      <c r="C808" s="72" t="s">
        <v>137</v>
      </c>
      <c r="D808" s="72" t="s">
        <v>138</v>
      </c>
      <c r="E808" s="87"/>
      <c r="F808" s="169"/>
      <c r="G808" s="1"/>
      <c r="H808" s="44"/>
      <c r="I808" s="1"/>
      <c r="J808" s="1"/>
      <c r="K808" s="1"/>
      <c r="L808" s="1"/>
      <c r="M808" s="1"/>
      <c r="N808" s="1"/>
      <c r="O808" s="1"/>
      <c r="P808" s="1"/>
      <c r="Q808" s="1"/>
      <c r="R808" s="1"/>
      <c r="S808" s="1"/>
      <c r="T808" s="1"/>
      <c r="U808" s="1"/>
      <c r="V808" s="1"/>
      <c r="W808" s="1"/>
      <c r="X808" s="1"/>
      <c r="Y808" s="1"/>
      <c r="Z808" s="1"/>
    </row>
    <row r="809" spans="1:26" ht="12.75" customHeight="1" x14ac:dyDescent="0.25">
      <c r="A809" s="72" t="s">
        <v>685</v>
      </c>
      <c r="B809" s="72">
        <v>0</v>
      </c>
      <c r="C809" s="72" t="s">
        <v>137</v>
      </c>
      <c r="D809" s="72" t="s">
        <v>138</v>
      </c>
      <c r="E809" s="87"/>
      <c r="F809" s="169"/>
      <c r="G809" s="1"/>
      <c r="H809" s="44"/>
      <c r="I809" s="1"/>
      <c r="J809" s="1"/>
      <c r="K809" s="1"/>
      <c r="L809" s="1"/>
      <c r="M809" s="1"/>
      <c r="N809" s="1"/>
      <c r="O809" s="1"/>
      <c r="P809" s="1"/>
      <c r="Q809" s="1"/>
      <c r="R809" s="1"/>
      <c r="S809" s="1"/>
      <c r="T809" s="1"/>
      <c r="U809" s="1"/>
      <c r="V809" s="1"/>
      <c r="W809" s="1"/>
      <c r="X809" s="1"/>
      <c r="Y809" s="1"/>
      <c r="Z809" s="1"/>
    </row>
    <row r="810" spans="1:26" ht="12.75" customHeight="1" x14ac:dyDescent="0.25">
      <c r="A810" s="72" t="s">
        <v>686</v>
      </c>
      <c r="B810" s="72">
        <v>0</v>
      </c>
      <c r="C810" s="72" t="s">
        <v>137</v>
      </c>
      <c r="D810" s="72" t="s">
        <v>138</v>
      </c>
      <c r="E810" s="87"/>
      <c r="F810" s="169"/>
      <c r="G810" s="1"/>
      <c r="H810" s="44"/>
      <c r="I810" s="1"/>
      <c r="J810" s="1"/>
      <c r="K810" s="1"/>
      <c r="L810" s="1"/>
      <c r="M810" s="1"/>
      <c r="N810" s="1"/>
      <c r="O810" s="1"/>
      <c r="P810" s="1"/>
      <c r="Q810" s="1"/>
      <c r="R810" s="1"/>
      <c r="S810" s="1"/>
      <c r="T810" s="1"/>
      <c r="U810" s="1"/>
      <c r="V810" s="1"/>
      <c r="W810" s="1"/>
      <c r="X810" s="1"/>
      <c r="Y810" s="1"/>
      <c r="Z810" s="1"/>
    </row>
    <row r="811" spans="1:26" ht="12.75" customHeight="1" x14ac:dyDescent="0.25">
      <c r="A811" s="72" t="s">
        <v>687</v>
      </c>
      <c r="B811" s="72">
        <v>0</v>
      </c>
      <c r="C811" s="72" t="s">
        <v>137</v>
      </c>
      <c r="D811" s="72" t="s">
        <v>138</v>
      </c>
      <c r="E811" s="87"/>
      <c r="F811" s="169"/>
      <c r="G811" s="1"/>
      <c r="H811" s="44"/>
      <c r="I811" s="1"/>
      <c r="J811" s="1"/>
      <c r="K811" s="1"/>
      <c r="L811" s="1"/>
      <c r="M811" s="1"/>
      <c r="N811" s="1"/>
      <c r="O811" s="1"/>
      <c r="P811" s="1"/>
      <c r="Q811" s="1"/>
      <c r="R811" s="1"/>
      <c r="S811" s="1"/>
      <c r="T811" s="1"/>
      <c r="U811" s="1"/>
      <c r="V811" s="1"/>
      <c r="W811" s="1"/>
      <c r="X811" s="1"/>
      <c r="Y811" s="1"/>
      <c r="Z811" s="1"/>
    </row>
    <row r="812" spans="1:26" ht="12.75" customHeight="1" x14ac:dyDescent="0.25">
      <c r="A812" s="72" t="s">
        <v>688</v>
      </c>
      <c r="B812" s="72">
        <v>0</v>
      </c>
      <c r="C812" s="72" t="s">
        <v>137</v>
      </c>
      <c r="D812" s="72" t="s">
        <v>138</v>
      </c>
      <c r="E812" s="87"/>
      <c r="F812" s="169"/>
      <c r="G812" s="1"/>
      <c r="H812" s="44"/>
      <c r="I812" s="1"/>
      <c r="J812" s="1"/>
      <c r="K812" s="1"/>
      <c r="L812" s="1"/>
      <c r="M812" s="1"/>
      <c r="N812" s="1"/>
      <c r="O812" s="1"/>
      <c r="P812" s="1"/>
      <c r="Q812" s="1"/>
      <c r="R812" s="1"/>
      <c r="S812" s="1"/>
      <c r="T812" s="1"/>
      <c r="U812" s="1"/>
      <c r="V812" s="1"/>
      <c r="W812" s="1"/>
      <c r="X812" s="1"/>
      <c r="Y812" s="1"/>
      <c r="Z812" s="1"/>
    </row>
    <row r="813" spans="1:26" ht="12.75" customHeight="1" x14ac:dyDescent="0.25">
      <c r="A813" s="72" t="s">
        <v>689</v>
      </c>
      <c r="B813" s="72">
        <v>0</v>
      </c>
      <c r="C813" s="72" t="s">
        <v>137</v>
      </c>
      <c r="D813" s="72" t="s">
        <v>138</v>
      </c>
      <c r="E813" s="87"/>
      <c r="F813" s="169"/>
      <c r="G813" s="1"/>
      <c r="H813" s="44"/>
      <c r="I813" s="1"/>
      <c r="J813" s="1"/>
      <c r="K813" s="1"/>
      <c r="L813" s="1"/>
      <c r="M813" s="1"/>
      <c r="N813" s="1"/>
      <c r="O813" s="1"/>
      <c r="P813" s="1"/>
      <c r="Q813" s="1"/>
      <c r="R813" s="1"/>
      <c r="S813" s="1"/>
      <c r="T813" s="1"/>
      <c r="U813" s="1"/>
      <c r="V813" s="1"/>
      <c r="W813" s="1"/>
      <c r="X813" s="1"/>
      <c r="Y813" s="1"/>
      <c r="Z813" s="1"/>
    </row>
    <row r="814" spans="1:26" ht="12.75" customHeight="1" x14ac:dyDescent="0.25">
      <c r="A814" s="72" t="s">
        <v>690</v>
      </c>
      <c r="B814" s="72">
        <v>0</v>
      </c>
      <c r="C814" s="72" t="s">
        <v>137</v>
      </c>
      <c r="D814" s="72" t="s">
        <v>138</v>
      </c>
      <c r="E814" s="87"/>
      <c r="F814" s="169"/>
      <c r="G814" s="1"/>
      <c r="H814" s="44"/>
      <c r="I814" s="1"/>
      <c r="J814" s="1"/>
      <c r="K814" s="1"/>
      <c r="L814" s="1"/>
      <c r="M814" s="1"/>
      <c r="N814" s="1"/>
      <c r="O814" s="1"/>
      <c r="P814" s="1"/>
      <c r="Q814" s="1"/>
      <c r="R814" s="1"/>
      <c r="S814" s="1"/>
      <c r="T814" s="1"/>
      <c r="U814" s="1"/>
      <c r="V814" s="1"/>
      <c r="W814" s="1"/>
      <c r="X814" s="1"/>
      <c r="Y814" s="1"/>
      <c r="Z814" s="1"/>
    </row>
    <row r="815" spans="1:26" ht="12.75" customHeight="1" x14ac:dyDescent="0.25">
      <c r="A815" s="72" t="s">
        <v>691</v>
      </c>
      <c r="B815" s="72">
        <v>0</v>
      </c>
      <c r="C815" s="72" t="s">
        <v>137</v>
      </c>
      <c r="D815" s="72" t="s">
        <v>138</v>
      </c>
      <c r="E815" s="87"/>
      <c r="F815" s="169"/>
      <c r="G815" s="1"/>
      <c r="H815" s="44"/>
      <c r="I815" s="1"/>
      <c r="J815" s="1"/>
      <c r="K815" s="1"/>
      <c r="L815" s="1"/>
      <c r="M815" s="1"/>
      <c r="N815" s="1"/>
      <c r="O815" s="1"/>
      <c r="P815" s="1"/>
      <c r="Q815" s="1"/>
      <c r="R815" s="1"/>
      <c r="S815" s="1"/>
      <c r="T815" s="1"/>
      <c r="U815" s="1"/>
      <c r="V815" s="1"/>
      <c r="W815" s="1"/>
      <c r="X815" s="1"/>
      <c r="Y815" s="1"/>
      <c r="Z815" s="1"/>
    </row>
    <row r="816" spans="1:26" ht="12.75" customHeight="1" x14ac:dyDescent="0.25">
      <c r="A816" s="72" t="s">
        <v>692</v>
      </c>
      <c r="B816" s="72">
        <v>0</v>
      </c>
      <c r="C816" s="72" t="s">
        <v>137</v>
      </c>
      <c r="D816" s="72" t="s">
        <v>138</v>
      </c>
      <c r="E816" s="87"/>
      <c r="F816" s="169"/>
      <c r="G816" s="1"/>
      <c r="H816" s="44"/>
      <c r="I816" s="1"/>
      <c r="J816" s="1"/>
      <c r="K816" s="1"/>
      <c r="L816" s="1"/>
      <c r="M816" s="1"/>
      <c r="N816" s="1"/>
      <c r="O816" s="1"/>
      <c r="P816" s="1"/>
      <c r="Q816" s="1"/>
      <c r="R816" s="1"/>
      <c r="S816" s="1"/>
      <c r="T816" s="1"/>
      <c r="U816" s="1"/>
      <c r="V816" s="1"/>
      <c r="W816" s="1"/>
      <c r="X816" s="1"/>
      <c r="Y816" s="1"/>
      <c r="Z816" s="1"/>
    </row>
    <row r="817" spans="1:26" ht="12.75" customHeight="1" x14ac:dyDescent="0.25">
      <c r="A817" s="72" t="s">
        <v>693</v>
      </c>
      <c r="B817" s="72">
        <v>0</v>
      </c>
      <c r="C817" s="72" t="s">
        <v>137</v>
      </c>
      <c r="D817" s="72" t="s">
        <v>138</v>
      </c>
      <c r="E817" s="87"/>
      <c r="F817" s="169"/>
      <c r="G817" s="1"/>
      <c r="H817" s="44"/>
      <c r="I817" s="1"/>
      <c r="J817" s="1"/>
      <c r="K817" s="1"/>
      <c r="L817" s="1"/>
      <c r="M817" s="1"/>
      <c r="N817" s="1"/>
      <c r="O817" s="1"/>
      <c r="P817" s="1"/>
      <c r="Q817" s="1"/>
      <c r="R817" s="1"/>
      <c r="S817" s="1"/>
      <c r="T817" s="1"/>
      <c r="U817" s="1"/>
      <c r="V817" s="1"/>
      <c r="W817" s="1"/>
      <c r="X817" s="1"/>
      <c r="Y817" s="1"/>
      <c r="Z817" s="1"/>
    </row>
    <row r="818" spans="1:26" ht="12.75" customHeight="1" x14ac:dyDescent="0.25">
      <c r="A818" s="72" t="s">
        <v>694</v>
      </c>
      <c r="B818" s="72">
        <v>0</v>
      </c>
      <c r="C818" s="72" t="s">
        <v>137</v>
      </c>
      <c r="D818" s="72" t="s">
        <v>138</v>
      </c>
      <c r="E818" s="87"/>
      <c r="F818" s="169"/>
      <c r="G818" s="1"/>
      <c r="H818" s="44"/>
      <c r="I818" s="1"/>
      <c r="J818" s="1"/>
      <c r="K818" s="1"/>
      <c r="L818" s="1"/>
      <c r="M818" s="1"/>
      <c r="N818" s="1"/>
      <c r="O818" s="1"/>
      <c r="P818" s="1"/>
      <c r="Q818" s="1"/>
      <c r="R818" s="1"/>
      <c r="S818" s="1"/>
      <c r="T818" s="1"/>
      <c r="U818" s="1"/>
      <c r="V818" s="1"/>
      <c r="W818" s="1"/>
      <c r="X818" s="1"/>
      <c r="Y818" s="1"/>
      <c r="Z818" s="1"/>
    </row>
    <row r="819" spans="1:26" ht="12.75" customHeight="1" x14ac:dyDescent="0.25">
      <c r="A819" s="72" t="s">
        <v>695</v>
      </c>
      <c r="B819" s="72">
        <v>0</v>
      </c>
      <c r="C819" s="72" t="s">
        <v>137</v>
      </c>
      <c r="D819" s="72" t="s">
        <v>138</v>
      </c>
      <c r="E819" s="87"/>
      <c r="F819" s="169"/>
      <c r="G819" s="1"/>
      <c r="H819" s="44"/>
      <c r="I819" s="1"/>
      <c r="J819" s="1"/>
      <c r="K819" s="1"/>
      <c r="L819" s="1"/>
      <c r="M819" s="1"/>
      <c r="N819" s="1"/>
      <c r="O819" s="1"/>
      <c r="P819" s="1"/>
      <c r="Q819" s="1"/>
      <c r="R819" s="1"/>
      <c r="S819" s="1"/>
      <c r="T819" s="1"/>
      <c r="U819" s="1"/>
      <c r="V819" s="1"/>
      <c r="W819" s="1"/>
      <c r="X819" s="1"/>
      <c r="Y819" s="1"/>
      <c r="Z819" s="1"/>
    </row>
    <row r="820" spans="1:26" ht="12.75" customHeight="1" x14ac:dyDescent="0.25">
      <c r="A820" s="72" t="s">
        <v>696</v>
      </c>
      <c r="B820" s="72">
        <v>2</v>
      </c>
      <c r="C820" s="72" t="s">
        <v>140</v>
      </c>
      <c r="D820" s="72" t="s">
        <v>138</v>
      </c>
      <c r="E820" s="87"/>
      <c r="F820" s="169"/>
      <c r="G820" s="1"/>
      <c r="H820" s="44"/>
      <c r="I820" s="1"/>
      <c r="J820" s="1"/>
      <c r="K820" s="1"/>
      <c r="L820" s="1"/>
      <c r="M820" s="1"/>
      <c r="N820" s="1"/>
      <c r="O820" s="1"/>
      <c r="P820" s="1"/>
      <c r="Q820" s="1"/>
      <c r="R820" s="1"/>
      <c r="S820" s="1"/>
      <c r="T820" s="1"/>
      <c r="U820" s="1"/>
      <c r="V820" s="1"/>
      <c r="W820" s="1"/>
      <c r="X820" s="1"/>
      <c r="Y820" s="1"/>
      <c r="Z820" s="1"/>
    </row>
    <row r="821" spans="1:26" ht="12.75" customHeight="1" x14ac:dyDescent="0.25">
      <c r="A821" s="72" t="s">
        <v>697</v>
      </c>
      <c r="B821" s="72">
        <v>2</v>
      </c>
      <c r="C821" s="72" t="s">
        <v>140</v>
      </c>
      <c r="D821" s="72" t="s">
        <v>138</v>
      </c>
      <c r="E821" s="87"/>
      <c r="F821" s="169"/>
      <c r="G821" s="1"/>
      <c r="H821" s="44"/>
      <c r="I821" s="1"/>
      <c r="J821" s="1"/>
      <c r="K821" s="1"/>
      <c r="L821" s="1"/>
      <c r="M821" s="1"/>
      <c r="N821" s="1"/>
      <c r="O821" s="1"/>
      <c r="P821" s="1"/>
      <c r="Q821" s="1"/>
      <c r="R821" s="1"/>
      <c r="S821" s="1"/>
      <c r="T821" s="1"/>
      <c r="U821" s="1"/>
      <c r="V821" s="1"/>
      <c r="W821" s="1"/>
      <c r="X821" s="1"/>
      <c r="Y821" s="1"/>
      <c r="Z821" s="1"/>
    </row>
    <row r="822" spans="1:26" ht="12.75" customHeight="1" x14ac:dyDescent="0.25">
      <c r="A822" s="71" t="s">
        <v>698</v>
      </c>
      <c r="B822" s="71">
        <v>3</v>
      </c>
      <c r="C822" s="71" t="s">
        <v>140</v>
      </c>
      <c r="D822" s="71" t="s">
        <v>138</v>
      </c>
      <c r="E822" s="86"/>
      <c r="F822" s="165" t="s">
        <v>699</v>
      </c>
      <c r="G822" s="47"/>
      <c r="H822" s="48"/>
      <c r="I822" s="47"/>
      <c r="J822" s="47"/>
      <c r="K822" s="47"/>
      <c r="L822" s="1"/>
      <c r="M822" s="1"/>
      <c r="N822" s="1"/>
      <c r="O822" s="1"/>
      <c r="P822" s="1"/>
      <c r="Q822" s="1"/>
      <c r="R822" s="1"/>
      <c r="S822" s="1"/>
      <c r="T822" s="1"/>
      <c r="U822" s="1"/>
      <c r="V822" s="1"/>
      <c r="W822" s="1"/>
      <c r="X822" s="1"/>
      <c r="Y822" s="1"/>
      <c r="Z822" s="1"/>
    </row>
    <row r="823" spans="1:26" ht="12.75" customHeight="1" x14ac:dyDescent="0.25">
      <c r="A823" s="71" t="s">
        <v>700</v>
      </c>
      <c r="B823" s="71">
        <v>3</v>
      </c>
      <c r="C823" s="71" t="s">
        <v>140</v>
      </c>
      <c r="D823" s="71" t="s">
        <v>164</v>
      </c>
      <c r="E823" s="86"/>
      <c r="F823" s="165"/>
      <c r="G823" s="1"/>
      <c r="H823" s="44"/>
      <c r="I823" s="1"/>
      <c r="J823" s="1"/>
      <c r="K823" s="1"/>
      <c r="L823" s="1"/>
      <c r="M823" s="1"/>
      <c r="N823" s="1"/>
      <c r="O823" s="1"/>
      <c r="P823" s="1"/>
      <c r="Q823" s="1"/>
      <c r="R823" s="1"/>
      <c r="S823" s="1"/>
      <c r="T823" s="1"/>
      <c r="U823" s="1"/>
      <c r="V823" s="1"/>
      <c r="W823" s="1"/>
      <c r="X823" s="1"/>
      <c r="Y823" s="1"/>
      <c r="Z823" s="1"/>
    </row>
    <row r="824" spans="1:26" ht="12.75" customHeight="1" x14ac:dyDescent="0.25">
      <c r="A824" s="71" t="s">
        <v>701</v>
      </c>
      <c r="B824" s="71">
        <v>3</v>
      </c>
      <c r="C824" s="71" t="s">
        <v>140</v>
      </c>
      <c r="D824" s="71" t="s">
        <v>164</v>
      </c>
      <c r="E824" s="86"/>
      <c r="F824" s="165"/>
      <c r="G824" s="1"/>
      <c r="H824" s="44"/>
      <c r="I824" s="1"/>
      <c r="J824" s="1"/>
      <c r="K824" s="1"/>
      <c r="L824" s="1"/>
      <c r="M824" s="1"/>
      <c r="N824" s="1"/>
      <c r="O824" s="1"/>
      <c r="P824" s="1"/>
      <c r="Q824" s="1"/>
      <c r="R824" s="1"/>
      <c r="S824" s="1"/>
      <c r="T824" s="1"/>
      <c r="U824" s="1"/>
      <c r="V824" s="1"/>
      <c r="W824" s="1"/>
      <c r="X824" s="1"/>
      <c r="Y824" s="1"/>
      <c r="Z824" s="1"/>
    </row>
    <row r="825" spans="1:26" ht="12.75" customHeight="1" x14ac:dyDescent="0.25">
      <c r="A825" s="71" t="s">
        <v>702</v>
      </c>
      <c r="B825" s="71">
        <v>3</v>
      </c>
      <c r="C825" s="71" t="s">
        <v>140</v>
      </c>
      <c r="D825" s="71" t="s">
        <v>164</v>
      </c>
      <c r="E825" s="86"/>
      <c r="F825" s="165"/>
      <c r="G825" s="1"/>
      <c r="H825" s="44"/>
      <c r="I825" s="1"/>
      <c r="J825" s="1"/>
      <c r="K825" s="1"/>
      <c r="L825" s="1"/>
      <c r="M825" s="1"/>
      <c r="N825" s="1"/>
      <c r="O825" s="1"/>
      <c r="P825" s="1"/>
      <c r="Q825" s="1"/>
      <c r="R825" s="1"/>
      <c r="S825" s="1"/>
      <c r="T825" s="1"/>
      <c r="U825" s="1"/>
      <c r="V825" s="1"/>
      <c r="W825" s="1"/>
      <c r="X825" s="1"/>
      <c r="Y825" s="1"/>
      <c r="Z825" s="1"/>
    </row>
    <row r="826" spans="1:26" ht="12.75" customHeight="1" x14ac:dyDescent="0.25">
      <c r="A826" s="71" t="s">
        <v>703</v>
      </c>
      <c r="B826" s="71">
        <v>3</v>
      </c>
      <c r="C826" s="71" t="s">
        <v>140</v>
      </c>
      <c r="D826" s="71" t="s">
        <v>164</v>
      </c>
      <c r="E826" s="86"/>
      <c r="F826" s="165"/>
      <c r="G826" s="1"/>
      <c r="H826" s="44"/>
      <c r="I826" s="1"/>
      <c r="J826" s="1"/>
      <c r="K826" s="1"/>
      <c r="L826" s="1"/>
      <c r="M826" s="1"/>
      <c r="N826" s="1"/>
      <c r="O826" s="1"/>
      <c r="P826" s="1"/>
      <c r="Q826" s="1"/>
      <c r="R826" s="1"/>
      <c r="S826" s="1"/>
      <c r="T826" s="1"/>
      <c r="U826" s="1"/>
      <c r="V826" s="1"/>
      <c r="W826" s="1"/>
      <c r="X826" s="1"/>
      <c r="Y826" s="1"/>
      <c r="Z826" s="1"/>
    </row>
    <row r="827" spans="1:26" ht="12.75" customHeight="1" x14ac:dyDescent="0.25">
      <c r="A827" s="71" t="s">
        <v>704</v>
      </c>
      <c r="B827" s="71">
        <v>3</v>
      </c>
      <c r="C827" s="71" t="s">
        <v>140</v>
      </c>
      <c r="D827" s="71" t="s">
        <v>164</v>
      </c>
      <c r="E827" s="86"/>
      <c r="F827" s="165"/>
      <c r="G827" s="1"/>
      <c r="H827" s="44"/>
      <c r="I827" s="1"/>
      <c r="J827" s="1"/>
      <c r="K827" s="1"/>
      <c r="L827" s="1"/>
      <c r="M827" s="1"/>
      <c r="N827" s="1"/>
      <c r="O827" s="1"/>
      <c r="P827" s="1"/>
      <c r="Q827" s="1"/>
      <c r="R827" s="1"/>
      <c r="S827" s="1"/>
      <c r="T827" s="1"/>
      <c r="U827" s="1"/>
      <c r="V827" s="1"/>
      <c r="W827" s="1"/>
      <c r="X827" s="1"/>
      <c r="Y827" s="1"/>
      <c r="Z827" s="1"/>
    </row>
    <row r="828" spans="1:26" ht="12.75" customHeight="1" x14ac:dyDescent="0.25">
      <c r="A828" s="71" t="s">
        <v>705</v>
      </c>
      <c r="B828" s="71">
        <v>20</v>
      </c>
      <c r="C828" s="71" t="s">
        <v>145</v>
      </c>
      <c r="D828" s="71" t="s">
        <v>164</v>
      </c>
      <c r="E828" s="86"/>
      <c r="F828" s="165"/>
      <c r="G828" s="1"/>
      <c r="H828" s="44"/>
      <c r="I828" s="1"/>
      <c r="J828" s="1"/>
      <c r="K828" s="1"/>
      <c r="L828" s="1"/>
      <c r="M828" s="1"/>
      <c r="N828" s="1"/>
      <c r="O828" s="1"/>
      <c r="P828" s="1"/>
      <c r="Q828" s="1"/>
      <c r="R828" s="1"/>
      <c r="S828" s="1"/>
      <c r="T828" s="1"/>
      <c r="U828" s="1"/>
      <c r="V828" s="1"/>
      <c r="W828" s="1"/>
      <c r="X828" s="1"/>
      <c r="Y828" s="1"/>
      <c r="Z828" s="1"/>
    </row>
    <row r="829" spans="1:26" ht="12.75" customHeight="1" x14ac:dyDescent="0.25">
      <c r="A829" s="71" t="s">
        <v>706</v>
      </c>
      <c r="B829" s="71">
        <v>3</v>
      </c>
      <c r="C829" s="71" t="s">
        <v>140</v>
      </c>
      <c r="D829" s="71" t="s">
        <v>164</v>
      </c>
      <c r="E829" s="86"/>
      <c r="F829" s="165"/>
      <c r="G829" s="1"/>
      <c r="H829" s="44"/>
      <c r="I829" s="1"/>
      <c r="J829" s="1"/>
      <c r="K829" s="1"/>
      <c r="L829" s="1"/>
      <c r="M829" s="1"/>
      <c r="N829" s="1"/>
      <c r="O829" s="1"/>
      <c r="P829" s="1"/>
      <c r="Q829" s="1"/>
      <c r="R829" s="1"/>
      <c r="S829" s="1"/>
      <c r="T829" s="1"/>
      <c r="U829" s="1"/>
      <c r="V829" s="1"/>
      <c r="W829" s="1"/>
      <c r="X829" s="1"/>
      <c r="Y829" s="1"/>
      <c r="Z829" s="1"/>
    </row>
    <row r="830" spans="1:26" ht="12.75" customHeight="1" x14ac:dyDescent="0.25">
      <c r="A830" s="71" t="s">
        <v>707</v>
      </c>
      <c r="B830" s="71">
        <v>5</v>
      </c>
      <c r="C830" s="71" t="s">
        <v>145</v>
      </c>
      <c r="D830" s="71" t="s">
        <v>138</v>
      </c>
      <c r="E830" s="86" t="s">
        <v>579</v>
      </c>
      <c r="F830" s="165"/>
      <c r="G830" s="1"/>
      <c r="H830" s="44"/>
      <c r="I830" s="1"/>
      <c r="J830" s="1"/>
      <c r="K830" s="1"/>
      <c r="L830" s="1"/>
      <c r="M830" s="1"/>
      <c r="N830" s="1"/>
      <c r="O830" s="1"/>
      <c r="P830" s="1"/>
      <c r="Q830" s="1"/>
      <c r="R830" s="1"/>
      <c r="S830" s="1"/>
      <c r="T830" s="1"/>
      <c r="U830" s="1"/>
      <c r="V830" s="1"/>
      <c r="W830" s="1"/>
      <c r="X830" s="1"/>
      <c r="Y830" s="1"/>
      <c r="Z830" s="1"/>
    </row>
    <row r="831" spans="1:26" ht="12.75" customHeight="1" x14ac:dyDescent="0.25">
      <c r="A831" s="71" t="s">
        <v>708</v>
      </c>
      <c r="B831" s="71">
        <v>5</v>
      </c>
      <c r="C831" s="71" t="s">
        <v>145</v>
      </c>
      <c r="D831" s="71" t="s">
        <v>164</v>
      </c>
      <c r="E831" s="86"/>
      <c r="F831" s="165"/>
      <c r="G831" s="1"/>
      <c r="H831" s="44"/>
      <c r="I831" s="1"/>
      <c r="J831" s="1"/>
      <c r="K831" s="1"/>
      <c r="L831" s="1"/>
      <c r="M831" s="1"/>
      <c r="N831" s="1"/>
      <c r="O831" s="1"/>
      <c r="P831" s="1"/>
      <c r="Q831" s="1"/>
      <c r="R831" s="1"/>
      <c r="S831" s="1"/>
      <c r="T831" s="1"/>
      <c r="U831" s="1"/>
      <c r="V831" s="1"/>
      <c r="W831" s="1"/>
      <c r="X831" s="1"/>
      <c r="Y831" s="1"/>
      <c r="Z831" s="1"/>
    </row>
    <row r="832" spans="1:26" ht="12.75" customHeight="1" x14ac:dyDescent="0.25">
      <c r="A832" s="71" t="s">
        <v>709</v>
      </c>
      <c r="B832" s="71">
        <v>10</v>
      </c>
      <c r="C832" s="71" t="s">
        <v>145</v>
      </c>
      <c r="D832" s="71" t="s">
        <v>138</v>
      </c>
      <c r="E832" s="86" t="s">
        <v>579</v>
      </c>
      <c r="F832" s="165"/>
      <c r="G832" s="1"/>
      <c r="H832" s="44"/>
      <c r="I832" s="1"/>
      <c r="J832" s="1"/>
      <c r="K832" s="1"/>
      <c r="L832" s="1"/>
      <c r="M832" s="1"/>
      <c r="N832" s="1"/>
      <c r="O832" s="1"/>
      <c r="P832" s="1"/>
      <c r="Q832" s="1"/>
      <c r="R832" s="1"/>
      <c r="S832" s="1"/>
      <c r="T832" s="1"/>
      <c r="U832" s="1"/>
      <c r="V832" s="1"/>
      <c r="W832" s="1"/>
      <c r="X832" s="1"/>
      <c r="Y832" s="1"/>
      <c r="Z832" s="1"/>
    </row>
    <row r="833" spans="1:26" ht="12.75" customHeight="1" x14ac:dyDescent="0.25">
      <c r="A833" s="71" t="s">
        <v>710</v>
      </c>
      <c r="B833" s="71">
        <v>5</v>
      </c>
      <c r="C833" s="71" t="s">
        <v>145</v>
      </c>
      <c r="D833" s="71" t="s">
        <v>164</v>
      </c>
      <c r="E833" s="86"/>
      <c r="F833" s="165"/>
      <c r="G833" s="1"/>
      <c r="H833" s="44"/>
      <c r="I833" s="1"/>
      <c r="J833" s="1"/>
      <c r="K833" s="1"/>
      <c r="L833" s="1"/>
      <c r="M833" s="1"/>
      <c r="N833" s="1"/>
      <c r="O833" s="1"/>
      <c r="P833" s="1"/>
      <c r="Q833" s="1"/>
      <c r="R833" s="1"/>
      <c r="S833" s="1"/>
      <c r="T833" s="1"/>
      <c r="U833" s="1"/>
      <c r="V833" s="1"/>
      <c r="W833" s="1"/>
      <c r="X833" s="1"/>
      <c r="Y833" s="1"/>
      <c r="Z833" s="1"/>
    </row>
    <row r="834" spans="1:26" ht="12.75" customHeight="1" x14ac:dyDescent="0.25">
      <c r="A834" s="71" t="s">
        <v>711</v>
      </c>
      <c r="B834" s="71">
        <v>7</v>
      </c>
      <c r="C834" s="71" t="s">
        <v>145</v>
      </c>
      <c r="D834" s="71" t="s">
        <v>164</v>
      </c>
      <c r="E834" s="86" t="s">
        <v>579</v>
      </c>
      <c r="F834" s="165"/>
      <c r="G834" s="1"/>
      <c r="H834" s="44"/>
      <c r="I834" s="1"/>
      <c r="J834" s="1"/>
      <c r="K834" s="1"/>
      <c r="L834" s="1"/>
      <c r="M834" s="1"/>
      <c r="N834" s="1"/>
      <c r="O834" s="1"/>
      <c r="P834" s="1"/>
      <c r="Q834" s="1"/>
      <c r="R834" s="1"/>
      <c r="S834" s="1"/>
      <c r="T834" s="1"/>
      <c r="U834" s="1"/>
      <c r="V834" s="1"/>
      <c r="W834" s="1"/>
      <c r="X834" s="1"/>
      <c r="Y834" s="1"/>
      <c r="Z834" s="1"/>
    </row>
    <row r="835" spans="1:26" ht="12.75" customHeight="1" x14ac:dyDescent="0.25">
      <c r="A835" s="71" t="s">
        <v>712</v>
      </c>
      <c r="B835" s="71">
        <v>3</v>
      </c>
      <c r="C835" s="71" t="s">
        <v>140</v>
      </c>
      <c r="D835" s="71" t="s">
        <v>164</v>
      </c>
      <c r="E835" s="86"/>
      <c r="F835" s="165"/>
      <c r="G835" s="1"/>
      <c r="H835" s="44"/>
      <c r="I835" s="1"/>
      <c r="J835" s="1"/>
      <c r="K835" s="1"/>
      <c r="L835" s="1"/>
      <c r="M835" s="1"/>
      <c r="N835" s="1"/>
      <c r="O835" s="1"/>
      <c r="P835" s="1"/>
      <c r="Q835" s="1"/>
      <c r="R835" s="1"/>
      <c r="S835" s="1"/>
      <c r="T835" s="1"/>
      <c r="U835" s="1"/>
      <c r="V835" s="1"/>
      <c r="W835" s="1"/>
      <c r="X835" s="1"/>
      <c r="Y835" s="1"/>
      <c r="Z835" s="1"/>
    </row>
    <row r="836" spans="1:26" ht="12.75" customHeight="1" x14ac:dyDescent="0.25">
      <c r="A836" s="71" t="s">
        <v>713</v>
      </c>
      <c r="B836" s="71">
        <v>2</v>
      </c>
      <c r="C836" s="71" t="s">
        <v>140</v>
      </c>
      <c r="D836" s="71" t="s">
        <v>164</v>
      </c>
      <c r="E836" s="86"/>
      <c r="F836" s="165"/>
      <c r="G836" s="1"/>
      <c r="H836" s="44"/>
      <c r="I836" s="1"/>
      <c r="J836" s="1"/>
      <c r="K836" s="1"/>
      <c r="L836" s="1"/>
      <c r="M836" s="1"/>
      <c r="N836" s="1"/>
      <c r="O836" s="1"/>
      <c r="P836" s="1"/>
      <c r="Q836" s="1"/>
      <c r="R836" s="1"/>
      <c r="S836" s="1"/>
      <c r="T836" s="1"/>
      <c r="U836" s="1"/>
      <c r="V836" s="1"/>
      <c r="W836" s="1"/>
      <c r="X836" s="1"/>
      <c r="Y836" s="1"/>
      <c r="Z836" s="1"/>
    </row>
    <row r="837" spans="1:26" ht="12.75" customHeight="1" x14ac:dyDescent="0.25">
      <c r="A837" s="71" t="s">
        <v>714</v>
      </c>
      <c r="B837" s="71">
        <v>7</v>
      </c>
      <c r="C837" s="71" t="s">
        <v>145</v>
      </c>
      <c r="D837" s="71" t="s">
        <v>164</v>
      </c>
      <c r="E837" s="86"/>
      <c r="F837" s="165"/>
      <c r="G837" s="1"/>
      <c r="H837" s="44"/>
      <c r="I837" s="1"/>
      <c r="J837" s="1"/>
      <c r="K837" s="1"/>
      <c r="L837" s="1"/>
      <c r="M837" s="1"/>
      <c r="N837" s="1"/>
      <c r="O837" s="1"/>
      <c r="P837" s="1"/>
      <c r="Q837" s="1"/>
      <c r="R837" s="1"/>
      <c r="S837" s="1"/>
      <c r="T837" s="1"/>
      <c r="U837" s="1"/>
      <c r="V837" s="1"/>
      <c r="W837" s="1"/>
      <c r="X837" s="1"/>
      <c r="Y837" s="1"/>
      <c r="Z837" s="1"/>
    </row>
    <row r="838" spans="1:26" ht="12.75" customHeight="1" x14ac:dyDescent="0.25">
      <c r="A838" s="71" t="s">
        <v>715</v>
      </c>
      <c r="B838" s="71">
        <v>7</v>
      </c>
      <c r="C838" s="71" t="s">
        <v>145</v>
      </c>
      <c r="D838" s="71" t="s">
        <v>164</v>
      </c>
      <c r="E838" s="86"/>
      <c r="F838" s="165"/>
      <c r="G838" s="1"/>
      <c r="H838" s="44"/>
      <c r="I838" s="1"/>
      <c r="J838" s="1"/>
      <c r="K838" s="1"/>
      <c r="L838" s="1"/>
      <c r="M838" s="1"/>
      <c r="N838" s="1"/>
      <c r="O838" s="1"/>
      <c r="P838" s="1"/>
      <c r="Q838" s="1"/>
      <c r="R838" s="1"/>
      <c r="S838" s="1"/>
      <c r="T838" s="1"/>
      <c r="U838" s="1"/>
      <c r="V838" s="1"/>
      <c r="W838" s="1"/>
      <c r="X838" s="1"/>
      <c r="Y838" s="1"/>
      <c r="Z838" s="1"/>
    </row>
    <row r="839" spans="1:26" ht="12.75" customHeight="1" x14ac:dyDescent="0.25">
      <c r="A839" s="71" t="s">
        <v>716</v>
      </c>
      <c r="B839" s="71">
        <v>3</v>
      </c>
      <c r="C839" s="71" t="s">
        <v>140</v>
      </c>
      <c r="D839" s="71" t="s">
        <v>164</v>
      </c>
      <c r="E839" s="86"/>
      <c r="F839" s="165"/>
      <c r="G839" s="1"/>
      <c r="H839" s="44"/>
      <c r="I839" s="1"/>
      <c r="J839" s="1"/>
      <c r="K839" s="1"/>
      <c r="L839" s="1"/>
      <c r="M839" s="1"/>
      <c r="N839" s="1"/>
      <c r="O839" s="1"/>
      <c r="P839" s="1"/>
      <c r="Q839" s="1"/>
      <c r="R839" s="1"/>
      <c r="S839" s="1"/>
      <c r="T839" s="1"/>
      <c r="U839" s="1"/>
      <c r="V839" s="1"/>
      <c r="W839" s="1"/>
      <c r="X839" s="1"/>
      <c r="Y839" s="1"/>
      <c r="Z839" s="1"/>
    </row>
    <row r="840" spans="1:26" ht="12.75" customHeight="1" x14ac:dyDescent="0.25">
      <c r="A840" s="71" t="s">
        <v>717</v>
      </c>
      <c r="B840" s="71">
        <v>10</v>
      </c>
      <c r="C840" s="71" t="s">
        <v>145</v>
      </c>
      <c r="D840" s="71" t="s">
        <v>164</v>
      </c>
      <c r="E840" s="86"/>
      <c r="F840" s="165"/>
      <c r="G840" s="1"/>
      <c r="H840" s="44"/>
      <c r="I840" s="1"/>
      <c r="J840" s="1"/>
      <c r="K840" s="1"/>
      <c r="L840" s="1"/>
      <c r="M840" s="1"/>
      <c r="N840" s="1"/>
      <c r="O840" s="1"/>
      <c r="P840" s="1"/>
      <c r="Q840" s="1"/>
      <c r="R840" s="1"/>
      <c r="S840" s="1"/>
      <c r="T840" s="1"/>
      <c r="U840" s="1"/>
      <c r="V840" s="1"/>
      <c r="W840" s="1"/>
      <c r="X840" s="1"/>
      <c r="Y840" s="1"/>
      <c r="Z840" s="1"/>
    </row>
    <row r="841" spans="1:26" ht="12.75" customHeight="1" x14ac:dyDescent="0.25">
      <c r="A841" s="71" t="s">
        <v>718</v>
      </c>
      <c r="B841" s="71">
        <v>1</v>
      </c>
      <c r="C841" s="71" t="s">
        <v>140</v>
      </c>
      <c r="D841" s="71" t="s">
        <v>164</v>
      </c>
      <c r="E841" s="86"/>
      <c r="F841" s="165"/>
      <c r="G841" s="1"/>
      <c r="H841" s="44"/>
      <c r="I841" s="1"/>
      <c r="J841" s="1"/>
      <c r="K841" s="1"/>
      <c r="L841" s="1"/>
      <c r="M841" s="1"/>
      <c r="N841" s="1"/>
      <c r="O841" s="1"/>
      <c r="P841" s="1"/>
      <c r="Q841" s="1"/>
      <c r="R841" s="1"/>
      <c r="S841" s="1"/>
      <c r="T841" s="1"/>
      <c r="U841" s="1"/>
      <c r="V841" s="1"/>
      <c r="W841" s="1"/>
      <c r="X841" s="1"/>
      <c r="Y841" s="1"/>
      <c r="Z841" s="1"/>
    </row>
    <row r="842" spans="1:26" ht="12.75" customHeight="1" x14ac:dyDescent="0.25">
      <c r="A842" s="71" t="s">
        <v>719</v>
      </c>
      <c r="B842" s="71">
        <v>2</v>
      </c>
      <c r="C842" s="71" t="s">
        <v>140</v>
      </c>
      <c r="D842" s="71" t="s">
        <v>164</v>
      </c>
      <c r="E842" s="86"/>
      <c r="F842" s="165"/>
      <c r="G842" s="1"/>
      <c r="H842" s="44"/>
      <c r="I842" s="1"/>
      <c r="J842" s="1"/>
      <c r="K842" s="1"/>
      <c r="L842" s="1"/>
      <c r="M842" s="1"/>
      <c r="N842" s="1"/>
      <c r="O842" s="1"/>
      <c r="P842" s="1"/>
      <c r="Q842" s="1"/>
      <c r="R842" s="1"/>
      <c r="S842" s="1"/>
      <c r="T842" s="1"/>
      <c r="U842" s="1"/>
      <c r="V842" s="1"/>
      <c r="W842" s="1"/>
      <c r="X842" s="1"/>
      <c r="Y842" s="1"/>
      <c r="Z842" s="1"/>
    </row>
    <row r="843" spans="1:26" ht="12.75" customHeight="1" x14ac:dyDescent="0.25">
      <c r="A843" s="71" t="s">
        <v>720</v>
      </c>
      <c r="B843" s="71">
        <v>2</v>
      </c>
      <c r="C843" s="71" t="s">
        <v>140</v>
      </c>
      <c r="D843" s="71" t="s">
        <v>164</v>
      </c>
      <c r="E843" s="86"/>
      <c r="F843" s="165"/>
      <c r="G843" s="1"/>
      <c r="H843" s="44"/>
      <c r="I843" s="1"/>
      <c r="J843" s="1"/>
      <c r="K843" s="1"/>
      <c r="L843" s="1"/>
      <c r="M843" s="1"/>
      <c r="N843" s="1"/>
      <c r="O843" s="1"/>
      <c r="P843" s="1"/>
      <c r="Q843" s="1"/>
      <c r="R843" s="1"/>
      <c r="S843" s="1"/>
      <c r="T843" s="1"/>
      <c r="U843" s="1"/>
      <c r="V843" s="1"/>
      <c r="W843" s="1"/>
      <c r="X843" s="1"/>
      <c r="Y843" s="1"/>
      <c r="Z843" s="1"/>
    </row>
    <row r="844" spans="1:26" ht="12.75" customHeight="1" x14ac:dyDescent="0.25">
      <c r="A844" s="71" t="s">
        <v>721</v>
      </c>
      <c r="B844" s="71">
        <v>3</v>
      </c>
      <c r="C844" s="71" t="s">
        <v>140</v>
      </c>
      <c r="D844" s="71" t="s">
        <v>164</v>
      </c>
      <c r="E844" s="86"/>
      <c r="F844" s="165"/>
      <c r="G844" s="1"/>
      <c r="H844" s="44"/>
      <c r="I844" s="1"/>
      <c r="J844" s="1"/>
      <c r="K844" s="1"/>
      <c r="L844" s="1"/>
      <c r="M844" s="1"/>
      <c r="N844" s="1"/>
      <c r="O844" s="1"/>
      <c r="P844" s="1"/>
      <c r="Q844" s="1"/>
      <c r="R844" s="1"/>
      <c r="S844" s="1"/>
      <c r="T844" s="1"/>
      <c r="U844" s="1"/>
      <c r="V844" s="1"/>
      <c r="W844" s="1"/>
      <c r="X844" s="1"/>
      <c r="Y844" s="1"/>
      <c r="Z844" s="1"/>
    </row>
    <row r="845" spans="1:26" ht="12.75" customHeight="1" x14ac:dyDescent="0.25">
      <c r="A845" s="71" t="s">
        <v>722</v>
      </c>
      <c r="B845" s="71">
        <v>2</v>
      </c>
      <c r="C845" s="71" t="s">
        <v>140</v>
      </c>
      <c r="D845" s="71" t="s">
        <v>164</v>
      </c>
      <c r="E845" s="86"/>
      <c r="F845" s="165"/>
      <c r="G845" s="1"/>
      <c r="H845" s="44"/>
      <c r="I845" s="1"/>
      <c r="J845" s="1"/>
      <c r="K845" s="1"/>
      <c r="L845" s="1"/>
      <c r="M845" s="1"/>
      <c r="N845" s="1"/>
      <c r="O845" s="1"/>
      <c r="P845" s="1"/>
      <c r="Q845" s="1"/>
      <c r="R845" s="1"/>
      <c r="S845" s="1"/>
      <c r="T845" s="1"/>
      <c r="U845" s="1"/>
      <c r="V845" s="1"/>
      <c r="W845" s="1"/>
      <c r="X845" s="1"/>
      <c r="Y845" s="1"/>
      <c r="Z845" s="1"/>
    </row>
    <row r="846" spans="1:26" ht="12.75" customHeight="1" x14ac:dyDescent="0.25">
      <c r="A846" s="71" t="s">
        <v>723</v>
      </c>
      <c r="B846" s="71">
        <v>2</v>
      </c>
      <c r="C846" s="71" t="s">
        <v>140</v>
      </c>
      <c r="D846" s="71" t="s">
        <v>164</v>
      </c>
      <c r="E846" s="86"/>
      <c r="F846" s="165"/>
      <c r="G846" s="1"/>
      <c r="H846" s="44"/>
      <c r="I846" s="1"/>
      <c r="J846" s="1"/>
      <c r="K846" s="1"/>
      <c r="L846" s="1"/>
      <c r="M846" s="1"/>
      <c r="N846" s="1"/>
      <c r="O846" s="1"/>
      <c r="P846" s="1"/>
      <c r="Q846" s="1"/>
      <c r="R846" s="1"/>
      <c r="S846" s="1"/>
      <c r="T846" s="1"/>
      <c r="U846" s="1"/>
      <c r="V846" s="1"/>
      <c r="W846" s="1"/>
      <c r="X846" s="1"/>
      <c r="Y846" s="1"/>
      <c r="Z846" s="1"/>
    </row>
    <row r="847" spans="1:26" ht="12.75" customHeight="1" x14ac:dyDescent="0.25">
      <c r="A847" s="71" t="s">
        <v>724</v>
      </c>
      <c r="B847" s="71" t="s">
        <v>509</v>
      </c>
      <c r="C847" s="71" t="s">
        <v>140</v>
      </c>
      <c r="D847" s="71" t="s">
        <v>164</v>
      </c>
      <c r="E847" s="86"/>
      <c r="F847" s="165"/>
      <c r="G847" s="1"/>
      <c r="H847" s="44"/>
      <c r="I847" s="1"/>
      <c r="J847" s="1"/>
      <c r="K847" s="1"/>
      <c r="L847" s="1"/>
      <c r="M847" s="1"/>
      <c r="N847" s="1"/>
      <c r="O847" s="1"/>
      <c r="P847" s="1"/>
      <c r="Q847" s="1"/>
      <c r="R847" s="1"/>
      <c r="S847" s="1"/>
      <c r="T847" s="1"/>
      <c r="U847" s="1"/>
      <c r="V847" s="1"/>
      <c r="W847" s="1"/>
      <c r="X847" s="1"/>
      <c r="Y847" s="1"/>
      <c r="Z847" s="1"/>
    </row>
    <row r="848" spans="1:26" ht="12.75" customHeight="1" x14ac:dyDescent="0.25">
      <c r="A848" s="72" t="s">
        <v>725</v>
      </c>
      <c r="B848" s="72">
        <v>0.5</v>
      </c>
      <c r="C848" s="72" t="s">
        <v>140</v>
      </c>
      <c r="D848" s="72" t="s">
        <v>138</v>
      </c>
      <c r="E848" s="87"/>
      <c r="F848" s="167" t="s">
        <v>726</v>
      </c>
      <c r="G848" s="47"/>
      <c r="H848" s="48"/>
      <c r="I848" s="47"/>
      <c r="J848" s="47"/>
      <c r="K848" s="47"/>
      <c r="L848" s="1"/>
      <c r="M848" s="1"/>
      <c r="N848" s="1"/>
      <c r="O848" s="1"/>
      <c r="P848" s="1"/>
      <c r="Q848" s="1"/>
      <c r="R848" s="1"/>
      <c r="S848" s="1"/>
      <c r="T848" s="1"/>
      <c r="U848" s="1"/>
      <c r="V848" s="1"/>
      <c r="W848" s="1"/>
      <c r="X848" s="1"/>
      <c r="Y848" s="1"/>
      <c r="Z848" s="1"/>
    </row>
    <row r="849" spans="1:26" ht="12.75" customHeight="1" x14ac:dyDescent="0.25">
      <c r="A849" s="72" t="s">
        <v>727</v>
      </c>
      <c r="B849" s="72">
        <v>3</v>
      </c>
      <c r="C849" s="72" t="s">
        <v>140</v>
      </c>
      <c r="D849" s="72" t="s">
        <v>138</v>
      </c>
      <c r="E849" s="87"/>
      <c r="F849" s="167"/>
      <c r="G849" s="1"/>
      <c r="H849" s="44"/>
      <c r="I849" s="1"/>
      <c r="J849" s="1"/>
      <c r="K849" s="1"/>
      <c r="L849" s="1"/>
      <c r="M849" s="1"/>
      <c r="N849" s="1"/>
      <c r="O849" s="1"/>
      <c r="P849" s="1"/>
      <c r="Q849" s="1"/>
      <c r="R849" s="1"/>
      <c r="S849" s="1"/>
      <c r="T849" s="1"/>
      <c r="U849" s="1"/>
      <c r="V849" s="1"/>
      <c r="W849" s="1"/>
      <c r="X849" s="1"/>
      <c r="Y849" s="1"/>
      <c r="Z849" s="1"/>
    </row>
    <row r="850" spans="1:26" ht="12.75" customHeight="1" x14ac:dyDescent="0.25">
      <c r="A850" s="72" t="s">
        <v>728</v>
      </c>
      <c r="B850" s="72">
        <v>1</v>
      </c>
      <c r="C850" s="72" t="s">
        <v>140</v>
      </c>
      <c r="D850" s="72" t="s">
        <v>138</v>
      </c>
      <c r="E850" s="87"/>
      <c r="F850" s="167"/>
      <c r="G850" s="1"/>
      <c r="H850" s="44"/>
      <c r="I850" s="1"/>
      <c r="J850" s="1"/>
      <c r="K850" s="1"/>
      <c r="L850" s="1"/>
      <c r="M850" s="1"/>
      <c r="N850" s="1"/>
      <c r="O850" s="1"/>
      <c r="P850" s="1"/>
      <c r="Q850" s="1"/>
      <c r="R850" s="1"/>
      <c r="S850" s="1"/>
      <c r="T850" s="1"/>
      <c r="U850" s="1"/>
      <c r="V850" s="1"/>
      <c r="W850" s="1"/>
      <c r="X850" s="1"/>
      <c r="Y850" s="1"/>
      <c r="Z850" s="1"/>
    </row>
    <row r="851" spans="1:26" ht="12.75" customHeight="1" x14ac:dyDescent="0.25">
      <c r="A851" s="72" t="s">
        <v>729</v>
      </c>
      <c r="B851" s="72">
        <v>3</v>
      </c>
      <c r="C851" s="72" t="s">
        <v>140</v>
      </c>
      <c r="D851" s="72" t="s">
        <v>138</v>
      </c>
      <c r="E851" s="87"/>
      <c r="F851" s="167"/>
      <c r="G851" s="1"/>
      <c r="H851" s="44"/>
      <c r="I851" s="1"/>
      <c r="J851" s="1"/>
      <c r="K851" s="1"/>
      <c r="L851" s="1"/>
      <c r="M851" s="1"/>
      <c r="N851" s="1"/>
      <c r="O851" s="1"/>
      <c r="P851" s="1"/>
      <c r="Q851" s="1"/>
      <c r="R851" s="1"/>
      <c r="S851" s="1"/>
      <c r="T851" s="1"/>
      <c r="U851" s="1"/>
      <c r="V851" s="1"/>
      <c r="W851" s="1"/>
      <c r="X851" s="1"/>
      <c r="Y851" s="1"/>
      <c r="Z851" s="1"/>
    </row>
    <row r="852" spans="1:26" ht="12.75" customHeight="1" x14ac:dyDescent="0.25">
      <c r="A852" s="72" t="s">
        <v>730</v>
      </c>
      <c r="B852" s="72">
        <v>3</v>
      </c>
      <c r="C852" s="72" t="s">
        <v>140</v>
      </c>
      <c r="D852" s="72" t="s">
        <v>138</v>
      </c>
      <c r="E852" s="87"/>
      <c r="F852" s="167"/>
      <c r="G852" s="1"/>
      <c r="H852" s="44"/>
      <c r="I852" s="1"/>
      <c r="J852" s="1"/>
      <c r="K852" s="1"/>
      <c r="L852" s="1"/>
      <c r="M852" s="1"/>
      <c r="N852" s="1"/>
      <c r="O852" s="1"/>
      <c r="P852" s="1"/>
      <c r="Q852" s="1"/>
      <c r="R852" s="1"/>
      <c r="S852" s="1"/>
      <c r="T852" s="1"/>
      <c r="U852" s="1"/>
      <c r="V852" s="1"/>
      <c r="W852" s="1"/>
      <c r="X852" s="1"/>
      <c r="Y852" s="1"/>
      <c r="Z852" s="1"/>
    </row>
    <row r="853" spans="1:26" ht="12.75" customHeight="1" x14ac:dyDescent="0.25">
      <c r="A853" s="71" t="s">
        <v>731</v>
      </c>
      <c r="B853" s="71">
        <v>2</v>
      </c>
      <c r="C853" s="71" t="s">
        <v>140</v>
      </c>
      <c r="D853" s="71" t="s">
        <v>138</v>
      </c>
      <c r="E853" s="86"/>
      <c r="F853" s="165" t="s">
        <v>732</v>
      </c>
      <c r="G853" s="47"/>
      <c r="H853" s="48"/>
      <c r="I853" s="47"/>
      <c r="J853" s="47"/>
      <c r="K853" s="47"/>
      <c r="L853" s="1"/>
      <c r="M853" s="1"/>
      <c r="N853" s="1"/>
      <c r="O853" s="1"/>
      <c r="P853" s="1"/>
      <c r="Q853" s="1"/>
      <c r="R853" s="1"/>
      <c r="S853" s="1"/>
      <c r="T853" s="1"/>
      <c r="U853" s="1"/>
      <c r="V853" s="1"/>
      <c r="W853" s="1"/>
      <c r="X853" s="1"/>
      <c r="Y853" s="1"/>
      <c r="Z853" s="1"/>
    </row>
    <row r="854" spans="1:26" ht="12.75" customHeight="1" x14ac:dyDescent="0.25">
      <c r="A854" s="71" t="s">
        <v>733</v>
      </c>
      <c r="B854" s="71">
        <v>2</v>
      </c>
      <c r="C854" s="71" t="s">
        <v>140</v>
      </c>
      <c r="D854" s="71" t="s">
        <v>138</v>
      </c>
      <c r="E854" s="86"/>
      <c r="F854" s="165"/>
      <c r="G854" s="1"/>
      <c r="H854" s="44"/>
      <c r="I854" s="1"/>
      <c r="J854" s="1"/>
      <c r="K854" s="1"/>
      <c r="L854" s="1"/>
      <c r="M854" s="1"/>
      <c r="N854" s="1"/>
      <c r="O854" s="1"/>
      <c r="P854" s="1"/>
      <c r="Q854" s="1"/>
      <c r="R854" s="1"/>
      <c r="S854" s="1"/>
      <c r="T854" s="1"/>
      <c r="U854" s="1"/>
      <c r="V854" s="1"/>
      <c r="W854" s="1"/>
      <c r="X854" s="1"/>
      <c r="Y854" s="1"/>
      <c r="Z854" s="1"/>
    </row>
    <row r="855" spans="1:26" ht="12.75" customHeight="1" x14ac:dyDescent="0.25">
      <c r="A855" s="72" t="s">
        <v>734</v>
      </c>
      <c r="B855" s="72">
        <v>100</v>
      </c>
      <c r="C855" s="72" t="s">
        <v>145</v>
      </c>
      <c r="D855" s="72" t="s">
        <v>138</v>
      </c>
      <c r="E855" s="87"/>
      <c r="F855" s="169" t="s">
        <v>735</v>
      </c>
      <c r="G855" s="47"/>
      <c r="H855" s="48"/>
      <c r="I855" s="47"/>
      <c r="J855" s="47"/>
      <c r="K855" s="47"/>
      <c r="L855" s="1"/>
      <c r="M855" s="1"/>
      <c r="N855" s="1"/>
      <c r="O855" s="1"/>
      <c r="P855" s="1"/>
      <c r="Q855" s="1"/>
      <c r="R855" s="1"/>
      <c r="S855" s="1"/>
      <c r="T855" s="1"/>
      <c r="U855" s="1"/>
      <c r="V855" s="1"/>
      <c r="W855" s="1"/>
      <c r="X855" s="1"/>
      <c r="Y855" s="1"/>
      <c r="Z855" s="1"/>
    </row>
    <row r="856" spans="1:26" ht="12.75" customHeight="1" x14ac:dyDescent="0.25">
      <c r="A856" s="72" t="s">
        <v>736</v>
      </c>
      <c r="B856" s="72">
        <v>20</v>
      </c>
      <c r="C856" s="72" t="s">
        <v>145</v>
      </c>
      <c r="D856" s="72" t="s">
        <v>138</v>
      </c>
      <c r="E856" s="87"/>
      <c r="F856" s="169"/>
      <c r="G856" s="1"/>
      <c r="H856" s="44"/>
      <c r="I856" s="1"/>
      <c r="J856" s="1"/>
      <c r="K856" s="1"/>
      <c r="L856" s="1"/>
      <c r="M856" s="1"/>
      <c r="N856" s="1"/>
      <c r="O856" s="1"/>
      <c r="P856" s="1"/>
      <c r="Q856" s="1"/>
      <c r="R856" s="1"/>
      <c r="S856" s="1"/>
      <c r="T856" s="1"/>
      <c r="U856" s="1"/>
      <c r="V856" s="1"/>
      <c r="W856" s="1"/>
      <c r="X856" s="1"/>
      <c r="Y856" s="1"/>
      <c r="Z856" s="1"/>
    </row>
    <row r="857" spans="1:26" ht="12.75" customHeight="1" x14ac:dyDescent="0.25">
      <c r="A857" s="72" t="s">
        <v>737</v>
      </c>
      <c r="B857" s="72">
        <v>20</v>
      </c>
      <c r="C857" s="72" t="s">
        <v>145</v>
      </c>
      <c r="D857" s="72" t="s">
        <v>138</v>
      </c>
      <c r="E857" s="87"/>
      <c r="F857" s="169"/>
      <c r="G857" s="1"/>
      <c r="H857" s="44"/>
      <c r="I857" s="1"/>
      <c r="J857" s="1"/>
      <c r="K857" s="1"/>
      <c r="L857" s="1"/>
      <c r="M857" s="1"/>
      <c r="N857" s="1"/>
      <c r="O857" s="1"/>
      <c r="P857" s="1"/>
      <c r="Q857" s="1"/>
      <c r="R857" s="1"/>
      <c r="S857" s="1"/>
      <c r="T857" s="1"/>
      <c r="U857" s="1"/>
      <c r="V857" s="1"/>
      <c r="W857" s="1"/>
      <c r="X857" s="1"/>
      <c r="Y857" s="1"/>
      <c r="Z857" s="1"/>
    </row>
    <row r="858" spans="1:26" ht="12.75" customHeight="1" x14ac:dyDescent="0.25">
      <c r="A858" s="72" t="s">
        <v>738</v>
      </c>
      <c r="B858" s="72">
        <v>20</v>
      </c>
      <c r="C858" s="72" t="s">
        <v>145</v>
      </c>
      <c r="D858" s="72" t="s">
        <v>138</v>
      </c>
      <c r="E858" s="87"/>
      <c r="F858" s="169"/>
      <c r="G858" s="1"/>
      <c r="H858" s="44"/>
      <c r="I858" s="1"/>
      <c r="J858" s="1"/>
      <c r="K858" s="1"/>
      <c r="L858" s="1"/>
      <c r="M858" s="1"/>
      <c r="N858" s="1"/>
      <c r="O858" s="1"/>
      <c r="P858" s="1"/>
      <c r="Q858" s="1"/>
      <c r="R858" s="1"/>
      <c r="S858" s="1"/>
      <c r="T858" s="1"/>
      <c r="U858" s="1"/>
      <c r="V858" s="1"/>
      <c r="W858" s="1"/>
      <c r="X858" s="1"/>
      <c r="Y858" s="1"/>
      <c r="Z858" s="1"/>
    </row>
    <row r="859" spans="1:26" ht="12.75" customHeight="1" x14ac:dyDescent="0.25">
      <c r="A859" s="72" t="s">
        <v>739</v>
      </c>
      <c r="B859" s="72">
        <v>20</v>
      </c>
      <c r="C859" s="72" t="s">
        <v>145</v>
      </c>
      <c r="D859" s="72" t="s">
        <v>138</v>
      </c>
      <c r="E859" s="87"/>
      <c r="F859" s="169"/>
      <c r="G859" s="1"/>
      <c r="H859" s="44"/>
      <c r="I859" s="1"/>
      <c r="J859" s="1"/>
      <c r="K859" s="1"/>
      <c r="L859" s="1"/>
      <c r="M859" s="1"/>
      <c r="N859" s="1"/>
      <c r="O859" s="1"/>
      <c r="P859" s="1"/>
      <c r="Q859" s="1"/>
      <c r="R859" s="1"/>
      <c r="S859" s="1"/>
      <c r="T859" s="1"/>
      <c r="U859" s="1"/>
      <c r="V859" s="1"/>
      <c r="W859" s="1"/>
      <c r="X859" s="1"/>
      <c r="Y859" s="1"/>
      <c r="Z859" s="1"/>
    </row>
    <row r="860" spans="1:26" ht="12.75" customHeight="1" x14ac:dyDescent="0.25">
      <c r="A860" s="72" t="s">
        <v>740</v>
      </c>
      <c r="B860" s="72">
        <v>10</v>
      </c>
      <c r="C860" s="72" t="s">
        <v>145</v>
      </c>
      <c r="D860" s="72" t="s">
        <v>138</v>
      </c>
      <c r="E860" s="87"/>
      <c r="F860" s="169"/>
      <c r="G860" s="1"/>
      <c r="H860" s="44"/>
      <c r="I860" s="1"/>
      <c r="J860" s="1"/>
      <c r="K860" s="1"/>
      <c r="L860" s="1"/>
      <c r="M860" s="1"/>
      <c r="N860" s="1"/>
      <c r="O860" s="1"/>
      <c r="P860" s="1"/>
      <c r="Q860" s="1"/>
      <c r="R860" s="1"/>
      <c r="S860" s="1"/>
      <c r="T860" s="1"/>
      <c r="U860" s="1"/>
      <c r="V860" s="1"/>
      <c r="W860" s="1"/>
      <c r="X860" s="1"/>
      <c r="Y860" s="1"/>
      <c r="Z860" s="1"/>
    </row>
    <row r="861" spans="1:26" ht="12.75" customHeight="1" x14ac:dyDescent="0.25">
      <c r="A861" s="72" t="s">
        <v>741</v>
      </c>
      <c r="B861" s="72">
        <v>1</v>
      </c>
      <c r="C861" s="72" t="s">
        <v>140</v>
      </c>
      <c r="D861" s="72" t="s">
        <v>138</v>
      </c>
      <c r="E861" s="87"/>
      <c r="F861" s="169"/>
      <c r="G861" s="1"/>
      <c r="H861" s="44"/>
      <c r="I861" s="1"/>
      <c r="J861" s="1"/>
      <c r="K861" s="1"/>
      <c r="L861" s="1"/>
      <c r="M861" s="1"/>
      <c r="N861" s="1"/>
      <c r="O861" s="1"/>
      <c r="P861" s="1"/>
      <c r="Q861" s="1"/>
      <c r="R861" s="1"/>
      <c r="S861" s="1"/>
      <c r="T861" s="1"/>
      <c r="U861" s="1"/>
      <c r="V861" s="1"/>
      <c r="W861" s="1"/>
      <c r="X861" s="1"/>
      <c r="Y861" s="1"/>
      <c r="Z861" s="1"/>
    </row>
    <row r="862" spans="1:26" ht="12.75" customHeight="1" x14ac:dyDescent="0.25">
      <c r="A862" s="72" t="s">
        <v>742</v>
      </c>
      <c r="B862" s="72">
        <v>3</v>
      </c>
      <c r="C862" s="72" t="s">
        <v>140</v>
      </c>
      <c r="D862" s="72" t="s">
        <v>138</v>
      </c>
      <c r="E862" s="87"/>
      <c r="F862" s="169"/>
      <c r="G862" s="1"/>
      <c r="H862" s="44"/>
      <c r="I862" s="1"/>
      <c r="J862" s="1"/>
      <c r="K862" s="1"/>
      <c r="L862" s="1"/>
      <c r="M862" s="1"/>
      <c r="N862" s="1"/>
      <c r="O862" s="1"/>
      <c r="P862" s="1"/>
      <c r="Q862" s="1"/>
      <c r="R862" s="1"/>
      <c r="S862" s="1"/>
      <c r="T862" s="1"/>
      <c r="U862" s="1"/>
      <c r="V862" s="1"/>
      <c r="W862" s="1"/>
      <c r="X862" s="1"/>
      <c r="Y862" s="1"/>
      <c r="Z862" s="1"/>
    </row>
    <row r="863" spans="1:26" ht="12.75" customHeight="1" x14ac:dyDescent="0.25">
      <c r="A863" s="71" t="s">
        <v>743</v>
      </c>
      <c r="B863" s="71">
        <v>7</v>
      </c>
      <c r="C863" s="71" t="s">
        <v>145</v>
      </c>
      <c r="D863" s="71" t="s">
        <v>138</v>
      </c>
      <c r="E863" s="86"/>
      <c r="F863" s="165" t="s">
        <v>744</v>
      </c>
      <c r="G863" s="47"/>
      <c r="H863" s="48"/>
      <c r="I863" s="47"/>
      <c r="J863" s="47"/>
      <c r="K863" s="47"/>
      <c r="L863" s="1"/>
      <c r="M863" s="1"/>
      <c r="N863" s="1"/>
      <c r="O863" s="1"/>
      <c r="P863" s="1"/>
      <c r="Q863" s="1"/>
      <c r="R863" s="1"/>
      <c r="S863" s="1"/>
      <c r="T863" s="1"/>
      <c r="U863" s="1"/>
      <c r="V863" s="1"/>
      <c r="W863" s="1"/>
      <c r="X863" s="1"/>
      <c r="Y863" s="1"/>
      <c r="Z863" s="1"/>
    </row>
    <row r="864" spans="1:26" ht="12.75" customHeight="1" x14ac:dyDescent="0.25">
      <c r="A864" s="71" t="s">
        <v>745</v>
      </c>
      <c r="B864" s="71">
        <v>7</v>
      </c>
      <c r="C864" s="71" t="s">
        <v>145</v>
      </c>
      <c r="D864" s="71" t="s">
        <v>138</v>
      </c>
      <c r="E864" s="86"/>
      <c r="F864" s="165"/>
      <c r="G864" s="1"/>
      <c r="H864" s="44"/>
      <c r="I864" s="1"/>
      <c r="J864" s="1"/>
      <c r="K864" s="1"/>
      <c r="L864" s="1"/>
      <c r="M864" s="1"/>
      <c r="N864" s="1"/>
      <c r="O864" s="1"/>
      <c r="P864" s="1"/>
      <c r="Q864" s="1"/>
      <c r="R864" s="1"/>
      <c r="S864" s="1"/>
      <c r="T864" s="1"/>
      <c r="U864" s="1"/>
      <c r="V864" s="1"/>
      <c r="W864" s="1"/>
      <c r="X864" s="1"/>
      <c r="Y864" s="1"/>
      <c r="Z864" s="1"/>
    </row>
    <row r="865" spans="1:26" ht="12.75" customHeight="1" x14ac:dyDescent="0.25">
      <c r="A865" s="71" t="s">
        <v>746</v>
      </c>
      <c r="B865" s="71">
        <v>7</v>
      </c>
      <c r="C865" s="71" t="s">
        <v>145</v>
      </c>
      <c r="D865" s="71" t="s">
        <v>138</v>
      </c>
      <c r="E865" s="86"/>
      <c r="F865" s="165"/>
      <c r="G865" s="1"/>
      <c r="H865" s="44"/>
      <c r="I865" s="1"/>
      <c r="J865" s="1"/>
      <c r="K865" s="1"/>
      <c r="L865" s="1"/>
      <c r="M865" s="1"/>
      <c r="N865" s="1"/>
      <c r="O865" s="1"/>
      <c r="P865" s="1"/>
      <c r="Q865" s="1"/>
      <c r="R865" s="1"/>
      <c r="S865" s="1"/>
      <c r="T865" s="1"/>
      <c r="U865" s="1"/>
      <c r="V865" s="1"/>
      <c r="W865" s="1"/>
      <c r="X865" s="1"/>
      <c r="Y865" s="1"/>
      <c r="Z865" s="1"/>
    </row>
    <row r="866" spans="1:26" ht="12.75" customHeight="1" x14ac:dyDescent="0.25">
      <c r="A866" s="122" t="s">
        <v>747</v>
      </c>
      <c r="B866" s="122">
        <v>0.5</v>
      </c>
      <c r="C866" s="122" t="s">
        <v>140</v>
      </c>
      <c r="D866" s="122" t="s">
        <v>138</v>
      </c>
      <c r="E866" s="123"/>
      <c r="F866" s="173" t="s">
        <v>1211</v>
      </c>
      <c r="G866" s="47"/>
      <c r="H866" s="48"/>
      <c r="I866" s="47"/>
      <c r="J866" s="47"/>
      <c r="K866" s="47"/>
      <c r="L866" s="1"/>
      <c r="M866" s="1"/>
      <c r="N866" s="1"/>
      <c r="O866" s="1"/>
      <c r="P866" s="1"/>
      <c r="Q866" s="1"/>
      <c r="R866" s="1"/>
      <c r="S866" s="1"/>
      <c r="T866" s="1"/>
      <c r="U866" s="1"/>
      <c r="V866" s="1"/>
      <c r="W866" s="1"/>
      <c r="X866" s="1"/>
      <c r="Y866" s="1"/>
      <c r="Z866" s="1"/>
    </row>
    <row r="867" spans="1:26" ht="13.5" customHeight="1" x14ac:dyDescent="0.25">
      <c r="A867" s="122" t="s">
        <v>748</v>
      </c>
      <c r="B867" s="122">
        <v>0</v>
      </c>
      <c r="C867" s="122" t="s">
        <v>137</v>
      </c>
      <c r="D867" s="122" t="s">
        <v>138</v>
      </c>
      <c r="E867" s="123"/>
      <c r="F867" s="173"/>
      <c r="G867" s="1"/>
      <c r="H867" s="44"/>
      <c r="I867" s="1"/>
      <c r="J867" s="1"/>
      <c r="K867" s="1"/>
      <c r="L867" s="1"/>
      <c r="M867" s="1"/>
      <c r="N867" s="1"/>
      <c r="O867" s="1"/>
      <c r="P867" s="1"/>
      <c r="Q867" s="1"/>
      <c r="R867" s="1"/>
      <c r="S867" s="1"/>
      <c r="T867" s="1"/>
      <c r="U867" s="1"/>
      <c r="V867" s="1"/>
      <c r="W867" s="1"/>
      <c r="X867" s="1"/>
      <c r="Y867" s="1"/>
      <c r="Z867" s="1"/>
    </row>
    <row r="868" spans="1:26" ht="12.75" customHeight="1" x14ac:dyDescent="0.25">
      <c r="A868" s="122" t="s">
        <v>749</v>
      </c>
      <c r="B868" s="122">
        <v>2</v>
      </c>
      <c r="C868" s="122" t="s">
        <v>140</v>
      </c>
      <c r="D868" s="122" t="s">
        <v>138</v>
      </c>
      <c r="E868" s="123"/>
      <c r="F868" s="173"/>
      <c r="G868" s="1"/>
      <c r="H868" s="44"/>
      <c r="I868" s="1"/>
      <c r="J868" s="1"/>
      <c r="K868" s="1"/>
      <c r="L868" s="1"/>
      <c r="M868" s="1"/>
      <c r="N868" s="1"/>
      <c r="O868" s="1"/>
      <c r="P868" s="1"/>
      <c r="Q868" s="1"/>
      <c r="R868" s="1"/>
      <c r="S868" s="1"/>
      <c r="T868" s="1"/>
      <c r="U868" s="1"/>
      <c r="V868" s="1"/>
      <c r="W868" s="1"/>
      <c r="X868" s="1"/>
      <c r="Y868" s="1"/>
      <c r="Z868" s="1"/>
    </row>
    <row r="869" spans="1:26" ht="25.5" customHeight="1" x14ac:dyDescent="0.25">
      <c r="A869" s="122" t="s">
        <v>750</v>
      </c>
      <c r="B869" s="122" t="s">
        <v>509</v>
      </c>
      <c r="C869" s="122" t="s">
        <v>137</v>
      </c>
      <c r="D869" s="122" t="s">
        <v>138</v>
      </c>
      <c r="E869" s="124" t="s">
        <v>751</v>
      </c>
      <c r="F869" s="173"/>
      <c r="G869" s="1"/>
      <c r="H869" s="44"/>
      <c r="I869" s="1"/>
      <c r="J869" s="1"/>
      <c r="K869" s="1"/>
      <c r="L869" s="1"/>
      <c r="M869" s="1"/>
      <c r="N869" s="1"/>
      <c r="O869" s="1"/>
      <c r="P869" s="1"/>
      <c r="Q869" s="1"/>
      <c r="R869" s="1"/>
      <c r="S869" s="1"/>
      <c r="T869" s="1"/>
      <c r="U869" s="1"/>
      <c r="V869" s="1"/>
      <c r="W869" s="1"/>
      <c r="X869" s="1"/>
      <c r="Y869" s="1"/>
      <c r="Z869" s="1"/>
    </row>
    <row r="870" spans="1:26" ht="12.75" customHeight="1" x14ac:dyDescent="0.25">
      <c r="A870" s="122" t="s">
        <v>752</v>
      </c>
      <c r="B870" s="122">
        <v>0.5</v>
      </c>
      <c r="C870" s="122" t="s">
        <v>140</v>
      </c>
      <c r="D870" s="122" t="s">
        <v>138</v>
      </c>
      <c r="E870" s="123"/>
      <c r="F870" s="173"/>
      <c r="G870" s="1"/>
      <c r="H870" s="44"/>
      <c r="I870" s="1"/>
      <c r="J870" s="1"/>
      <c r="K870" s="1"/>
      <c r="L870" s="1"/>
      <c r="M870" s="1"/>
      <c r="N870" s="1"/>
      <c r="O870" s="1"/>
      <c r="P870" s="1"/>
      <c r="Q870" s="1"/>
      <c r="R870" s="1"/>
      <c r="S870" s="1"/>
      <c r="T870" s="1"/>
      <c r="U870" s="1"/>
      <c r="V870" s="1"/>
      <c r="W870" s="1"/>
      <c r="X870" s="1"/>
      <c r="Y870" s="1"/>
      <c r="Z870" s="1"/>
    </row>
    <row r="871" spans="1:26" ht="12.75" customHeight="1" x14ac:dyDescent="0.25">
      <c r="A871" s="73" t="s">
        <v>753</v>
      </c>
      <c r="B871" s="73">
        <v>3</v>
      </c>
      <c r="C871" s="73" t="s">
        <v>140</v>
      </c>
      <c r="D871" s="71" t="s">
        <v>138</v>
      </c>
      <c r="E871" s="88"/>
      <c r="F871" s="110" t="s">
        <v>754</v>
      </c>
      <c r="G871" s="52"/>
      <c r="H871" s="53"/>
      <c r="I871" s="52"/>
      <c r="J871" s="52"/>
      <c r="K871" s="52"/>
      <c r="L871" s="1"/>
      <c r="M871" s="1"/>
      <c r="N871" s="1"/>
      <c r="O871" s="1"/>
      <c r="P871" s="1"/>
      <c r="Q871" s="1"/>
      <c r="R871" s="1"/>
      <c r="S871" s="1"/>
      <c r="T871" s="1"/>
      <c r="U871" s="1"/>
      <c r="V871" s="1"/>
      <c r="W871" s="1"/>
      <c r="X871" s="1"/>
      <c r="Y871" s="1"/>
      <c r="Z871" s="1"/>
    </row>
    <row r="872" spans="1:26" ht="12.75" customHeight="1" x14ac:dyDescent="0.25">
      <c r="A872" s="74" t="s">
        <v>755</v>
      </c>
      <c r="B872" s="74">
        <v>1</v>
      </c>
      <c r="C872" s="74" t="s">
        <v>140</v>
      </c>
      <c r="D872" s="72" t="s">
        <v>138</v>
      </c>
      <c r="E872" s="89"/>
      <c r="F872" s="111" t="s">
        <v>756</v>
      </c>
      <c r="G872" s="52"/>
      <c r="H872" s="53"/>
      <c r="I872" s="52"/>
      <c r="J872" s="52"/>
      <c r="K872" s="52"/>
      <c r="L872" s="1"/>
      <c r="M872" s="1"/>
      <c r="N872" s="1"/>
      <c r="O872" s="1"/>
      <c r="P872" s="1"/>
      <c r="Q872" s="1"/>
      <c r="R872" s="1"/>
      <c r="S872" s="1"/>
      <c r="T872" s="1"/>
      <c r="U872" s="1"/>
      <c r="V872" s="1"/>
      <c r="W872" s="1"/>
      <c r="X872" s="1"/>
      <c r="Y872" s="1"/>
      <c r="Z872" s="1"/>
    </row>
    <row r="873" spans="1:26" ht="12.75" customHeight="1" x14ac:dyDescent="0.25">
      <c r="A873" s="71" t="s">
        <v>757</v>
      </c>
      <c r="B873" s="71">
        <v>5</v>
      </c>
      <c r="C873" s="71" t="s">
        <v>145</v>
      </c>
      <c r="D873" s="71" t="s">
        <v>138</v>
      </c>
      <c r="E873" s="86"/>
      <c r="F873" s="165" t="s">
        <v>758</v>
      </c>
      <c r="G873" s="47"/>
      <c r="H873" s="48"/>
      <c r="I873" s="47"/>
      <c r="J873" s="47"/>
      <c r="K873" s="47"/>
      <c r="L873" s="1"/>
      <c r="M873" s="1"/>
      <c r="N873" s="1"/>
      <c r="O873" s="1"/>
      <c r="P873" s="1"/>
      <c r="Q873" s="1"/>
      <c r="R873" s="1"/>
      <c r="S873" s="1"/>
      <c r="T873" s="1"/>
      <c r="U873" s="1"/>
      <c r="V873" s="1"/>
      <c r="W873" s="1"/>
      <c r="X873" s="1"/>
      <c r="Y873" s="1"/>
      <c r="Z873" s="1"/>
    </row>
    <row r="874" spans="1:26" ht="12.75" customHeight="1" x14ac:dyDescent="0.25">
      <c r="A874" s="71" t="s">
        <v>759</v>
      </c>
      <c r="B874" s="71" t="s">
        <v>509</v>
      </c>
      <c r="C874" s="71" t="s">
        <v>140</v>
      </c>
      <c r="D874" s="71" t="s">
        <v>138</v>
      </c>
      <c r="E874" s="86"/>
      <c r="F874" s="165"/>
      <c r="G874" s="1"/>
      <c r="H874" s="44"/>
      <c r="I874" s="1"/>
      <c r="J874" s="1"/>
      <c r="K874" s="1"/>
      <c r="L874" s="1"/>
      <c r="M874" s="1"/>
      <c r="N874" s="1"/>
      <c r="O874" s="1"/>
      <c r="P874" s="1"/>
      <c r="Q874" s="1"/>
      <c r="R874" s="1"/>
      <c r="S874" s="1"/>
      <c r="T874" s="1"/>
      <c r="U874" s="1"/>
      <c r="V874" s="1"/>
      <c r="W874" s="1"/>
      <c r="X874" s="1"/>
      <c r="Y874" s="1"/>
      <c r="Z874" s="1"/>
    </row>
    <row r="875" spans="1:26" ht="12.75" customHeight="1" x14ac:dyDescent="0.25">
      <c r="A875" s="72" t="s">
        <v>760</v>
      </c>
      <c r="B875" s="72">
        <v>2</v>
      </c>
      <c r="C875" s="72" t="s">
        <v>140</v>
      </c>
      <c r="D875" s="72" t="s">
        <v>138</v>
      </c>
      <c r="E875" s="87"/>
      <c r="F875" s="169" t="s">
        <v>761</v>
      </c>
      <c r="G875" s="47"/>
      <c r="H875" s="48"/>
      <c r="I875" s="47"/>
      <c r="J875" s="47"/>
      <c r="K875" s="47"/>
      <c r="L875" s="1"/>
      <c r="M875" s="1"/>
      <c r="N875" s="1"/>
      <c r="O875" s="1"/>
      <c r="P875" s="1"/>
      <c r="Q875" s="1"/>
      <c r="R875" s="1"/>
      <c r="S875" s="1"/>
      <c r="T875" s="1"/>
      <c r="U875" s="1"/>
      <c r="V875" s="1"/>
      <c r="W875" s="1"/>
      <c r="X875" s="1"/>
      <c r="Y875" s="1"/>
      <c r="Z875" s="1"/>
    </row>
    <row r="876" spans="1:26" ht="12.75" customHeight="1" x14ac:dyDescent="0.25">
      <c r="A876" s="72" t="s">
        <v>762</v>
      </c>
      <c r="B876" s="72">
        <v>5</v>
      </c>
      <c r="C876" s="72" t="s">
        <v>145</v>
      </c>
      <c r="D876" s="72" t="s">
        <v>138</v>
      </c>
      <c r="E876" s="87"/>
      <c r="F876" s="169"/>
      <c r="G876" s="1"/>
      <c r="H876" s="44"/>
      <c r="I876" s="1"/>
      <c r="J876" s="1"/>
      <c r="K876" s="1"/>
      <c r="L876" s="1"/>
      <c r="M876" s="1"/>
      <c r="N876" s="1"/>
      <c r="O876" s="1"/>
      <c r="P876" s="1"/>
      <c r="Q876" s="1"/>
      <c r="R876" s="1"/>
      <c r="S876" s="1"/>
      <c r="T876" s="1"/>
      <c r="U876" s="1"/>
      <c r="V876" s="1"/>
      <c r="W876" s="1"/>
      <c r="X876" s="1"/>
      <c r="Y876" s="1"/>
      <c r="Z876" s="1"/>
    </row>
    <row r="877" spans="1:26" ht="12.75" customHeight="1" x14ac:dyDescent="0.25">
      <c r="A877" s="72" t="s">
        <v>763</v>
      </c>
      <c r="B877" s="72" t="s">
        <v>509</v>
      </c>
      <c r="C877" s="72" t="s">
        <v>140</v>
      </c>
      <c r="D877" s="72" t="s">
        <v>138</v>
      </c>
      <c r="E877" s="87"/>
      <c r="F877" s="169"/>
      <c r="G877" s="1"/>
      <c r="H877" s="44"/>
      <c r="I877" s="1"/>
      <c r="J877" s="1"/>
      <c r="K877" s="1"/>
      <c r="L877" s="1"/>
      <c r="M877" s="1"/>
      <c r="N877" s="1"/>
      <c r="O877" s="1"/>
      <c r="P877" s="1"/>
      <c r="Q877" s="1"/>
      <c r="R877" s="1"/>
      <c r="S877" s="1"/>
      <c r="T877" s="1"/>
      <c r="U877" s="1"/>
      <c r="V877" s="1"/>
      <c r="W877" s="1"/>
      <c r="X877" s="1"/>
      <c r="Y877" s="1"/>
      <c r="Z877" s="1"/>
    </row>
    <row r="878" spans="1:26" ht="12.75" customHeight="1" x14ac:dyDescent="0.25">
      <c r="A878" s="72" t="s">
        <v>764</v>
      </c>
      <c r="B878" s="72">
        <v>0.25</v>
      </c>
      <c r="C878" s="72" t="s">
        <v>140</v>
      </c>
      <c r="D878" s="72" t="s">
        <v>138</v>
      </c>
      <c r="E878" s="87"/>
      <c r="F878" s="169"/>
      <c r="G878" s="1"/>
      <c r="H878" s="44"/>
      <c r="I878" s="1"/>
      <c r="J878" s="1"/>
      <c r="K878" s="1"/>
      <c r="L878" s="1"/>
      <c r="M878" s="1"/>
      <c r="N878" s="1"/>
      <c r="O878" s="1"/>
      <c r="P878" s="1"/>
      <c r="Q878" s="1"/>
      <c r="R878" s="1"/>
      <c r="S878" s="1"/>
      <c r="T878" s="1"/>
      <c r="U878" s="1"/>
      <c r="V878" s="1"/>
      <c r="W878" s="1"/>
      <c r="X878" s="1"/>
      <c r="Y878" s="1"/>
      <c r="Z878" s="1"/>
    </row>
    <row r="879" spans="1:26" ht="12.75" customHeight="1" x14ac:dyDescent="0.25">
      <c r="A879" s="72" t="s">
        <v>765</v>
      </c>
      <c r="B879" s="72" t="s">
        <v>509</v>
      </c>
      <c r="C879" s="72" t="s">
        <v>140</v>
      </c>
      <c r="D879" s="72" t="s">
        <v>138</v>
      </c>
      <c r="E879" s="87"/>
      <c r="F879" s="169"/>
      <c r="G879" s="1"/>
      <c r="H879" s="44"/>
      <c r="I879" s="1"/>
      <c r="J879" s="1"/>
      <c r="K879" s="1"/>
      <c r="L879" s="1"/>
      <c r="M879" s="1"/>
      <c r="N879" s="1"/>
      <c r="O879" s="1"/>
      <c r="P879" s="1"/>
      <c r="Q879" s="1"/>
      <c r="R879" s="1"/>
      <c r="S879" s="1"/>
      <c r="T879" s="1"/>
      <c r="U879" s="1"/>
      <c r="V879" s="1"/>
      <c r="W879" s="1"/>
      <c r="X879" s="1"/>
      <c r="Y879" s="1"/>
      <c r="Z879" s="1"/>
    </row>
    <row r="880" spans="1:26" ht="12.75" customHeight="1" x14ac:dyDescent="0.25">
      <c r="A880" s="71" t="s">
        <v>766</v>
      </c>
      <c r="B880" s="71">
        <v>3</v>
      </c>
      <c r="C880" s="71" t="s">
        <v>140</v>
      </c>
      <c r="D880" s="71" t="s">
        <v>138</v>
      </c>
      <c r="E880" s="86"/>
      <c r="F880" s="165" t="s">
        <v>767</v>
      </c>
      <c r="G880" s="47"/>
      <c r="H880" s="48"/>
      <c r="I880" s="47"/>
      <c r="J880" s="47"/>
      <c r="K880" s="47"/>
      <c r="L880" s="1"/>
      <c r="M880" s="1"/>
      <c r="N880" s="1"/>
      <c r="O880" s="1"/>
      <c r="P880" s="1"/>
      <c r="Q880" s="1"/>
      <c r="R880" s="1"/>
      <c r="S880" s="1"/>
      <c r="T880" s="1"/>
      <c r="U880" s="1"/>
      <c r="V880" s="1"/>
      <c r="W880" s="1"/>
      <c r="X880" s="1"/>
      <c r="Y880" s="1"/>
      <c r="Z880" s="1"/>
    </row>
    <row r="881" spans="1:26" ht="12.75" customHeight="1" x14ac:dyDescent="0.25">
      <c r="A881" s="71" t="s">
        <v>768</v>
      </c>
      <c r="B881" s="71" t="s">
        <v>509</v>
      </c>
      <c r="C881" s="71" t="s">
        <v>140</v>
      </c>
      <c r="D881" s="71" t="s">
        <v>138</v>
      </c>
      <c r="E881" s="86"/>
      <c r="F881" s="165"/>
      <c r="G881" s="1"/>
      <c r="H881" s="44"/>
      <c r="I881" s="1"/>
      <c r="J881" s="1"/>
      <c r="K881" s="1"/>
      <c r="L881" s="1"/>
      <c r="M881" s="1"/>
      <c r="N881" s="1"/>
      <c r="O881" s="1"/>
      <c r="P881" s="1"/>
      <c r="Q881" s="1"/>
      <c r="R881" s="1"/>
      <c r="S881" s="1"/>
      <c r="T881" s="1"/>
      <c r="U881" s="1"/>
      <c r="V881" s="1"/>
      <c r="W881" s="1"/>
      <c r="X881" s="1"/>
      <c r="Y881" s="1"/>
      <c r="Z881" s="1"/>
    </row>
    <row r="882" spans="1:26" ht="12.75" customHeight="1" x14ac:dyDescent="0.25">
      <c r="A882" s="71" t="s">
        <v>769</v>
      </c>
      <c r="B882" s="71" t="s">
        <v>509</v>
      </c>
      <c r="C882" s="71" t="s">
        <v>140</v>
      </c>
      <c r="D882" s="71" t="s">
        <v>138</v>
      </c>
      <c r="E882" s="86"/>
      <c r="F882" s="165"/>
      <c r="G882" s="1"/>
      <c r="H882" s="44"/>
      <c r="I882" s="1"/>
      <c r="J882" s="1"/>
      <c r="K882" s="1"/>
      <c r="L882" s="1"/>
      <c r="M882" s="1"/>
      <c r="N882" s="1"/>
      <c r="O882" s="1"/>
      <c r="P882" s="1"/>
      <c r="Q882" s="1"/>
      <c r="R882" s="1"/>
      <c r="S882" s="1"/>
      <c r="T882" s="1"/>
      <c r="U882" s="1"/>
      <c r="V882" s="1"/>
      <c r="W882" s="1"/>
      <c r="X882" s="1"/>
      <c r="Y882" s="1"/>
      <c r="Z882" s="1"/>
    </row>
    <row r="883" spans="1:26" ht="12.75" customHeight="1" x14ac:dyDescent="0.25">
      <c r="A883" s="72" t="s">
        <v>770</v>
      </c>
      <c r="B883" s="72">
        <v>0.25</v>
      </c>
      <c r="C883" s="72" t="s">
        <v>140</v>
      </c>
      <c r="D883" s="72" t="s">
        <v>138</v>
      </c>
      <c r="E883" s="87"/>
      <c r="F883" s="169" t="s">
        <v>771</v>
      </c>
      <c r="G883" s="47"/>
      <c r="H883" s="48"/>
      <c r="I883" s="47"/>
      <c r="J883" s="47"/>
      <c r="K883" s="47"/>
      <c r="L883" s="1"/>
      <c r="M883" s="1"/>
      <c r="N883" s="1"/>
      <c r="O883" s="1"/>
      <c r="P883" s="1"/>
      <c r="Q883" s="1"/>
      <c r="R883" s="1"/>
      <c r="S883" s="1"/>
      <c r="T883" s="1"/>
      <c r="U883" s="1"/>
      <c r="V883" s="1"/>
      <c r="W883" s="1"/>
      <c r="X883" s="1"/>
      <c r="Y883" s="1"/>
      <c r="Z883" s="1"/>
    </row>
    <row r="884" spans="1:26" ht="12.75" customHeight="1" x14ac:dyDescent="0.25">
      <c r="A884" s="72" t="s">
        <v>772</v>
      </c>
      <c r="B884" s="72">
        <v>0.5</v>
      </c>
      <c r="C884" s="72" t="s">
        <v>140</v>
      </c>
      <c r="D884" s="72" t="s">
        <v>138</v>
      </c>
      <c r="E884" s="87"/>
      <c r="F884" s="169"/>
      <c r="G884" s="1"/>
      <c r="H884" s="44"/>
      <c r="I884" s="1"/>
      <c r="J884" s="1"/>
      <c r="K884" s="1"/>
      <c r="L884" s="1"/>
      <c r="M884" s="1"/>
      <c r="N884" s="1"/>
      <c r="O884" s="1"/>
      <c r="P884" s="1"/>
      <c r="Q884" s="1"/>
      <c r="R884" s="1"/>
      <c r="S884" s="1"/>
      <c r="T884" s="1"/>
      <c r="U884" s="1"/>
      <c r="V884" s="1"/>
      <c r="W884" s="1"/>
      <c r="X884" s="1"/>
      <c r="Y884" s="1"/>
      <c r="Z884" s="1"/>
    </row>
    <row r="885" spans="1:26" ht="12.75" customHeight="1" x14ac:dyDescent="0.25">
      <c r="A885" s="71" t="s">
        <v>773</v>
      </c>
      <c r="B885" s="71">
        <v>0.5</v>
      </c>
      <c r="C885" s="71" t="s">
        <v>140</v>
      </c>
      <c r="D885" s="71" t="s">
        <v>138</v>
      </c>
      <c r="E885" s="86"/>
      <c r="F885" s="165" t="s">
        <v>774</v>
      </c>
      <c r="G885" s="47"/>
      <c r="H885" s="48"/>
      <c r="I885" s="47"/>
      <c r="J885" s="47"/>
      <c r="K885" s="47"/>
      <c r="L885" s="1"/>
      <c r="M885" s="1"/>
      <c r="N885" s="1"/>
      <c r="O885" s="1"/>
      <c r="P885" s="1"/>
      <c r="Q885" s="1"/>
      <c r="R885" s="1"/>
      <c r="S885" s="1"/>
      <c r="T885" s="1"/>
      <c r="U885" s="1"/>
      <c r="V885" s="1"/>
      <c r="W885" s="1"/>
      <c r="X885" s="1"/>
      <c r="Y885" s="1"/>
      <c r="Z885" s="1"/>
    </row>
    <row r="886" spans="1:26" ht="12.75" customHeight="1" x14ac:dyDescent="0.25">
      <c r="A886" s="71" t="s">
        <v>775</v>
      </c>
      <c r="B886" s="71">
        <v>0.25</v>
      </c>
      <c r="C886" s="71" t="s">
        <v>140</v>
      </c>
      <c r="D886" s="71" t="s">
        <v>138</v>
      </c>
      <c r="E886" s="86"/>
      <c r="F886" s="165"/>
      <c r="G886" s="1"/>
      <c r="H886" s="44"/>
      <c r="I886" s="1"/>
      <c r="J886" s="1"/>
      <c r="K886" s="1"/>
      <c r="L886" s="1"/>
      <c r="M886" s="1"/>
      <c r="N886" s="1"/>
      <c r="O886" s="1"/>
      <c r="P886" s="1"/>
      <c r="Q886" s="1"/>
      <c r="R886" s="1"/>
      <c r="S886" s="1"/>
      <c r="T886" s="1"/>
      <c r="U886" s="1"/>
      <c r="V886" s="1"/>
      <c r="W886" s="1"/>
      <c r="X886" s="1"/>
      <c r="Y886" s="1"/>
      <c r="Z886" s="1"/>
    </row>
    <row r="887" spans="1:26" ht="12.75" customHeight="1" x14ac:dyDescent="0.25">
      <c r="A887" s="71" t="s">
        <v>776</v>
      </c>
      <c r="B887" s="71">
        <v>0</v>
      </c>
      <c r="C887" s="71" t="s">
        <v>137</v>
      </c>
      <c r="D887" s="71" t="s">
        <v>138</v>
      </c>
      <c r="E887" s="86"/>
      <c r="F887" s="165"/>
      <c r="G887" s="1"/>
      <c r="H887" s="44"/>
      <c r="I887" s="1"/>
      <c r="J887" s="1"/>
      <c r="K887" s="1"/>
      <c r="L887" s="1"/>
      <c r="M887" s="1"/>
      <c r="N887" s="1"/>
      <c r="O887" s="1"/>
      <c r="P887" s="1"/>
      <c r="Q887" s="1"/>
      <c r="R887" s="1"/>
      <c r="S887" s="1"/>
      <c r="T887" s="1"/>
      <c r="U887" s="1"/>
      <c r="V887" s="1"/>
      <c r="W887" s="1"/>
      <c r="X887" s="1"/>
      <c r="Y887" s="1"/>
      <c r="Z887" s="1"/>
    </row>
    <row r="888" spans="1:26" ht="12.75" customHeight="1" x14ac:dyDescent="0.25">
      <c r="A888" s="71" t="s">
        <v>777</v>
      </c>
      <c r="B888" s="73">
        <v>2.1999999999999999E-2</v>
      </c>
      <c r="C888" s="71" t="s">
        <v>140</v>
      </c>
      <c r="D888" s="71" t="s">
        <v>138</v>
      </c>
      <c r="E888" s="86"/>
      <c r="F888" s="165"/>
      <c r="G888" s="1"/>
      <c r="H888" s="44"/>
      <c r="I888" s="1"/>
      <c r="J888" s="1"/>
      <c r="K888" s="1"/>
      <c r="L888" s="1"/>
      <c r="M888" s="1"/>
      <c r="N888" s="1"/>
      <c r="O888" s="1"/>
      <c r="P888" s="1"/>
      <c r="Q888" s="1"/>
      <c r="R888" s="1"/>
      <c r="S888" s="1"/>
      <c r="T888" s="1"/>
      <c r="U888" s="1"/>
      <c r="V888" s="1"/>
      <c r="W888" s="1"/>
      <c r="X888" s="1"/>
      <c r="Y888" s="1"/>
      <c r="Z888" s="1"/>
    </row>
    <row r="889" spans="1:26" ht="12.75" customHeight="1" x14ac:dyDescent="0.25">
      <c r="A889" s="72" t="s">
        <v>778</v>
      </c>
      <c r="B889" s="72">
        <v>2</v>
      </c>
      <c r="C889" s="72" t="s">
        <v>140</v>
      </c>
      <c r="D889" s="72" t="s">
        <v>138</v>
      </c>
      <c r="E889" s="87"/>
      <c r="F889" s="108" t="s">
        <v>779</v>
      </c>
      <c r="G889" s="47"/>
      <c r="H889" s="48"/>
      <c r="I889" s="47"/>
      <c r="J889" s="47"/>
      <c r="K889" s="47"/>
      <c r="L889" s="1"/>
      <c r="M889" s="1"/>
      <c r="N889" s="1"/>
      <c r="O889" s="1"/>
      <c r="P889" s="1"/>
      <c r="Q889" s="1"/>
      <c r="R889" s="1"/>
      <c r="S889" s="1"/>
      <c r="T889" s="1"/>
      <c r="U889" s="1"/>
      <c r="V889" s="1"/>
      <c r="W889" s="1"/>
      <c r="X889" s="1"/>
      <c r="Y889" s="1"/>
      <c r="Z889" s="1"/>
    </row>
    <row r="890" spans="1:26" ht="12.75" customHeight="1" x14ac:dyDescent="0.25">
      <c r="A890" s="71" t="s">
        <v>780</v>
      </c>
      <c r="B890" s="71">
        <v>0.5</v>
      </c>
      <c r="C890" s="71" t="s">
        <v>140</v>
      </c>
      <c r="D890" s="71" t="s">
        <v>138</v>
      </c>
      <c r="E890" s="86"/>
      <c r="F890" s="107" t="s">
        <v>781</v>
      </c>
      <c r="G890" s="47"/>
      <c r="H890" s="48"/>
      <c r="I890" s="47"/>
      <c r="J890" s="47"/>
      <c r="K890" s="47"/>
      <c r="L890" s="1"/>
      <c r="M890" s="1"/>
      <c r="N890" s="1"/>
      <c r="O890" s="1"/>
      <c r="P890" s="1"/>
      <c r="Q890" s="1"/>
      <c r="R890" s="1"/>
      <c r="S890" s="1"/>
      <c r="T890" s="1"/>
      <c r="U890" s="1"/>
      <c r="V890" s="1"/>
      <c r="W890" s="1"/>
      <c r="X890" s="1"/>
      <c r="Y890" s="1"/>
      <c r="Z890" s="1"/>
    </row>
    <row r="891" spans="1:26" ht="12.75" customHeight="1" x14ac:dyDescent="0.25">
      <c r="A891" s="72" t="s">
        <v>782</v>
      </c>
      <c r="B891" s="72">
        <v>3</v>
      </c>
      <c r="C891" s="72" t="s">
        <v>140</v>
      </c>
      <c r="D891" s="72" t="s">
        <v>138</v>
      </c>
      <c r="E891" s="87"/>
      <c r="F891" s="167" t="s">
        <v>783</v>
      </c>
      <c r="G891" s="54"/>
      <c r="H891" s="54"/>
      <c r="I891" s="54"/>
      <c r="J891" s="54"/>
      <c r="K891" s="54"/>
      <c r="L891" s="1"/>
      <c r="M891" s="1"/>
      <c r="N891" s="1"/>
      <c r="O891" s="1"/>
      <c r="P891" s="1"/>
      <c r="Q891" s="1"/>
      <c r="R891" s="1"/>
      <c r="S891" s="1"/>
      <c r="T891" s="1"/>
      <c r="U891" s="1"/>
      <c r="V891" s="1"/>
      <c r="W891" s="1"/>
      <c r="X891" s="1"/>
      <c r="Y891" s="1"/>
      <c r="Z891" s="1"/>
    </row>
    <row r="892" spans="1:26" ht="12.75" customHeight="1" x14ac:dyDescent="0.25">
      <c r="A892" s="72" t="s">
        <v>784</v>
      </c>
      <c r="B892" s="72">
        <v>3</v>
      </c>
      <c r="C892" s="72" t="s">
        <v>140</v>
      </c>
      <c r="D892" s="72" t="s">
        <v>138</v>
      </c>
      <c r="E892" s="87"/>
      <c r="F892" s="167"/>
      <c r="G892" s="1"/>
      <c r="H892" s="44"/>
      <c r="I892" s="1"/>
      <c r="J892" s="1"/>
      <c r="K892" s="1"/>
      <c r="L892" s="1"/>
      <c r="M892" s="1"/>
      <c r="N892" s="1"/>
      <c r="O892" s="1"/>
      <c r="P892" s="1"/>
      <c r="Q892" s="1"/>
      <c r="R892" s="1"/>
      <c r="S892" s="1"/>
      <c r="T892" s="1"/>
      <c r="U892" s="1"/>
      <c r="V892" s="1"/>
      <c r="W892" s="1"/>
      <c r="X892" s="1"/>
      <c r="Y892" s="1"/>
      <c r="Z892" s="1"/>
    </row>
    <row r="893" spans="1:26" ht="12.75" customHeight="1" x14ac:dyDescent="0.25">
      <c r="A893" s="72" t="s">
        <v>785</v>
      </c>
      <c r="B893" s="72">
        <v>5</v>
      </c>
      <c r="C893" s="72" t="s">
        <v>145</v>
      </c>
      <c r="D893" s="72" t="s">
        <v>138</v>
      </c>
      <c r="E893" s="87" t="s">
        <v>786</v>
      </c>
      <c r="F893" s="167"/>
      <c r="G893" s="1"/>
      <c r="H893" s="44"/>
      <c r="I893" s="1"/>
      <c r="J893" s="1"/>
      <c r="K893" s="1"/>
      <c r="L893" s="1"/>
      <c r="M893" s="1"/>
      <c r="N893" s="1"/>
      <c r="O893" s="1"/>
      <c r="P893" s="1"/>
      <c r="Q893" s="1"/>
      <c r="R893" s="1"/>
      <c r="S893" s="1"/>
      <c r="T893" s="1"/>
      <c r="U893" s="1"/>
      <c r="V893" s="1"/>
      <c r="W893" s="1"/>
      <c r="X893" s="1"/>
      <c r="Y893" s="1"/>
      <c r="Z893" s="1"/>
    </row>
    <row r="894" spans="1:26" ht="48.75" customHeight="1" x14ac:dyDescent="0.25">
      <c r="A894" s="72" t="s">
        <v>787</v>
      </c>
      <c r="B894" s="72" t="s">
        <v>137</v>
      </c>
      <c r="C894" s="72" t="s">
        <v>141</v>
      </c>
      <c r="D894" s="72" t="s">
        <v>138</v>
      </c>
      <c r="E894" s="87" t="s">
        <v>788</v>
      </c>
      <c r="F894" s="167"/>
      <c r="G894" s="1"/>
      <c r="H894" s="44"/>
      <c r="I894" s="1"/>
      <c r="J894" s="1"/>
      <c r="K894" s="1"/>
      <c r="L894" s="1"/>
      <c r="M894" s="1"/>
      <c r="N894" s="1"/>
      <c r="O894" s="1"/>
      <c r="P894" s="1"/>
      <c r="Q894" s="1"/>
      <c r="R894" s="1"/>
      <c r="S894" s="1"/>
      <c r="T894" s="1"/>
      <c r="U894" s="1"/>
      <c r="V894" s="1"/>
      <c r="W894" s="1"/>
      <c r="X894" s="1"/>
      <c r="Y894" s="1"/>
      <c r="Z894" s="1"/>
    </row>
    <row r="895" spans="1:26" ht="12.75" customHeight="1" x14ac:dyDescent="0.25">
      <c r="A895" s="72" t="s">
        <v>789</v>
      </c>
      <c r="B895" s="72">
        <v>3</v>
      </c>
      <c r="C895" s="72" t="s">
        <v>140</v>
      </c>
      <c r="D895" s="72" t="s">
        <v>138</v>
      </c>
      <c r="E895" s="87"/>
      <c r="F895" s="167"/>
      <c r="G895" s="1"/>
      <c r="H895" s="44"/>
      <c r="I895" s="1"/>
      <c r="J895" s="1"/>
      <c r="K895" s="1"/>
      <c r="L895" s="1"/>
      <c r="M895" s="1"/>
      <c r="N895" s="1"/>
      <c r="O895" s="1"/>
      <c r="P895" s="1"/>
      <c r="Q895" s="1"/>
      <c r="R895" s="1"/>
      <c r="S895" s="1"/>
      <c r="T895" s="1"/>
      <c r="U895" s="1"/>
      <c r="V895" s="1"/>
      <c r="W895" s="1"/>
      <c r="X895" s="1"/>
      <c r="Y895" s="1"/>
      <c r="Z895" s="1"/>
    </row>
    <row r="896" spans="1:26" ht="12.75" customHeight="1" x14ac:dyDescent="0.25">
      <c r="A896" s="72" t="s">
        <v>790</v>
      </c>
      <c r="B896" s="72">
        <v>5</v>
      </c>
      <c r="C896" s="72" t="s">
        <v>145</v>
      </c>
      <c r="D896" s="72" t="s">
        <v>138</v>
      </c>
      <c r="E896" s="87" t="s">
        <v>786</v>
      </c>
      <c r="F896" s="167"/>
      <c r="G896" s="1"/>
      <c r="H896" s="44"/>
      <c r="I896" s="1"/>
      <c r="J896" s="1"/>
      <c r="K896" s="1"/>
      <c r="L896" s="1"/>
      <c r="M896" s="1"/>
      <c r="N896" s="1"/>
      <c r="O896" s="1"/>
      <c r="P896" s="1"/>
      <c r="Q896" s="1"/>
      <c r="R896" s="1"/>
      <c r="S896" s="1"/>
      <c r="T896" s="1"/>
      <c r="U896" s="1"/>
      <c r="V896" s="1"/>
      <c r="W896" s="1"/>
      <c r="X896" s="1"/>
      <c r="Y896" s="1"/>
      <c r="Z896" s="1"/>
    </row>
    <row r="897" spans="1:26" ht="12.75" customHeight="1" x14ac:dyDescent="0.25">
      <c r="A897" s="72" t="s">
        <v>791</v>
      </c>
      <c r="B897" s="72">
        <v>0.25</v>
      </c>
      <c r="C897" s="72" t="s">
        <v>140</v>
      </c>
      <c r="D897" s="72" t="s">
        <v>138</v>
      </c>
      <c r="E897" s="87"/>
      <c r="F897" s="167"/>
      <c r="G897" s="1"/>
      <c r="H897" s="44"/>
      <c r="I897" s="1"/>
      <c r="J897" s="1"/>
      <c r="K897" s="1"/>
      <c r="L897" s="1"/>
      <c r="M897" s="1"/>
      <c r="N897" s="1"/>
      <c r="O897" s="1"/>
      <c r="P897" s="1"/>
      <c r="Q897" s="1"/>
      <c r="R897" s="1"/>
      <c r="S897" s="1"/>
      <c r="T897" s="1"/>
      <c r="U897" s="1"/>
      <c r="V897" s="1"/>
      <c r="W897" s="1"/>
      <c r="X897" s="1"/>
      <c r="Y897" s="1"/>
      <c r="Z897" s="1"/>
    </row>
    <row r="898" spans="1:26" ht="12.75" customHeight="1" x14ac:dyDescent="0.25">
      <c r="A898" s="71" t="s">
        <v>792</v>
      </c>
      <c r="B898" s="71">
        <v>0.5</v>
      </c>
      <c r="C898" s="71" t="s">
        <v>140</v>
      </c>
      <c r="D898" s="71" t="s">
        <v>138</v>
      </c>
      <c r="E898" s="86"/>
      <c r="F898" s="165" t="s">
        <v>793</v>
      </c>
      <c r="G898" s="47"/>
      <c r="H898" s="48"/>
      <c r="I898" s="47"/>
      <c r="J898" s="47"/>
      <c r="K898" s="47"/>
      <c r="L898" s="1"/>
      <c r="M898" s="1"/>
      <c r="N898" s="1"/>
      <c r="O898" s="1"/>
      <c r="P898" s="1"/>
      <c r="Q898" s="1"/>
      <c r="R898" s="1"/>
      <c r="S898" s="1"/>
      <c r="T898" s="1"/>
      <c r="U898" s="1"/>
      <c r="V898" s="1"/>
      <c r="W898" s="1"/>
      <c r="X898" s="1"/>
      <c r="Y898" s="1"/>
      <c r="Z898" s="1"/>
    </row>
    <row r="899" spans="1:26" ht="12.75" customHeight="1" x14ac:dyDescent="0.25">
      <c r="A899" s="71" t="s">
        <v>794</v>
      </c>
      <c r="B899" s="71">
        <v>0.5</v>
      </c>
      <c r="C899" s="71" t="s">
        <v>140</v>
      </c>
      <c r="D899" s="71" t="s">
        <v>138</v>
      </c>
      <c r="E899" s="86"/>
      <c r="F899" s="165"/>
      <c r="G899" s="1"/>
      <c r="H899" s="44"/>
      <c r="I899" s="1"/>
      <c r="J899" s="1"/>
      <c r="K899" s="1"/>
      <c r="L899" s="1"/>
      <c r="M899" s="1"/>
      <c r="N899" s="1"/>
      <c r="O899" s="1"/>
      <c r="P899" s="1"/>
      <c r="Q899" s="1"/>
      <c r="R899" s="1"/>
      <c r="S899" s="1"/>
      <c r="T899" s="1"/>
      <c r="U899" s="1"/>
      <c r="V899" s="1"/>
      <c r="W899" s="1"/>
      <c r="X899" s="1"/>
      <c r="Y899" s="1"/>
      <c r="Z899" s="1"/>
    </row>
    <row r="900" spans="1:26" ht="12.75" customHeight="1" x14ac:dyDescent="0.25">
      <c r="A900" s="71" t="s">
        <v>795</v>
      </c>
      <c r="B900" s="71">
        <v>0.5</v>
      </c>
      <c r="C900" s="71" t="s">
        <v>140</v>
      </c>
      <c r="D900" s="71" t="s">
        <v>138</v>
      </c>
      <c r="E900" s="86"/>
      <c r="F900" s="165"/>
      <c r="G900" s="1"/>
      <c r="H900" s="44"/>
      <c r="I900" s="1"/>
      <c r="J900" s="1"/>
      <c r="K900" s="1"/>
      <c r="L900" s="1"/>
      <c r="M900" s="1"/>
      <c r="N900" s="1"/>
      <c r="O900" s="1"/>
      <c r="P900" s="1"/>
      <c r="Q900" s="1"/>
      <c r="R900" s="1"/>
      <c r="S900" s="1"/>
      <c r="T900" s="1"/>
      <c r="U900" s="1"/>
      <c r="V900" s="1"/>
      <c r="W900" s="1"/>
      <c r="X900" s="1"/>
      <c r="Y900" s="1"/>
      <c r="Z900" s="1"/>
    </row>
    <row r="901" spans="1:26" ht="12.75" customHeight="1" x14ac:dyDescent="0.25">
      <c r="A901" s="71" t="s">
        <v>796</v>
      </c>
      <c r="B901" s="71">
        <v>0.5</v>
      </c>
      <c r="C901" s="71" t="s">
        <v>140</v>
      </c>
      <c r="D901" s="71" t="s">
        <v>138</v>
      </c>
      <c r="E901" s="86"/>
      <c r="F901" s="165"/>
      <c r="G901" s="1"/>
      <c r="H901" s="44"/>
      <c r="I901" s="1"/>
      <c r="J901" s="1"/>
      <c r="K901" s="1"/>
      <c r="L901" s="1"/>
      <c r="M901" s="1"/>
      <c r="N901" s="1"/>
      <c r="O901" s="1"/>
      <c r="P901" s="1"/>
      <c r="Q901" s="1"/>
      <c r="R901" s="1"/>
      <c r="S901" s="1"/>
      <c r="T901" s="1"/>
      <c r="U901" s="1"/>
      <c r="V901" s="1"/>
      <c r="W901" s="1"/>
      <c r="X901" s="1"/>
      <c r="Y901" s="1"/>
      <c r="Z901" s="1"/>
    </row>
    <row r="902" spans="1:26" ht="12.75" customHeight="1" x14ac:dyDescent="0.25">
      <c r="A902" s="71" t="s">
        <v>797</v>
      </c>
      <c r="B902" s="71">
        <v>0</v>
      </c>
      <c r="C902" s="71" t="s">
        <v>137</v>
      </c>
      <c r="D902" s="71" t="s">
        <v>138</v>
      </c>
      <c r="E902" s="86"/>
      <c r="F902" s="165"/>
      <c r="G902" s="1"/>
      <c r="H902" s="44"/>
      <c r="I902" s="1"/>
      <c r="J902" s="1"/>
      <c r="K902" s="1"/>
      <c r="L902" s="1"/>
      <c r="M902" s="1"/>
      <c r="N902" s="1"/>
      <c r="O902" s="1"/>
      <c r="P902" s="1"/>
      <c r="Q902" s="1"/>
      <c r="R902" s="1"/>
      <c r="S902" s="1"/>
      <c r="T902" s="1"/>
      <c r="U902" s="1"/>
      <c r="V902" s="1"/>
      <c r="W902" s="1"/>
      <c r="X902" s="1"/>
      <c r="Y902" s="1"/>
      <c r="Z902" s="1"/>
    </row>
    <row r="903" spans="1:26" ht="12.75" customHeight="1" x14ac:dyDescent="0.25">
      <c r="A903" s="71" t="s">
        <v>798</v>
      </c>
      <c r="B903" s="71">
        <v>0</v>
      </c>
      <c r="C903" s="71" t="s">
        <v>137</v>
      </c>
      <c r="D903" s="71" t="s">
        <v>138</v>
      </c>
      <c r="E903" s="86"/>
      <c r="F903" s="165"/>
      <c r="G903" s="1"/>
      <c r="H903" s="44"/>
      <c r="I903" s="1"/>
      <c r="J903" s="1"/>
      <c r="K903" s="1"/>
      <c r="L903" s="1"/>
      <c r="M903" s="1"/>
      <c r="N903" s="1"/>
      <c r="O903" s="1"/>
      <c r="P903" s="1"/>
      <c r="Q903" s="1"/>
      <c r="R903" s="1"/>
      <c r="S903" s="1"/>
      <c r="T903" s="1"/>
      <c r="U903" s="1"/>
      <c r="V903" s="1"/>
      <c r="W903" s="1"/>
      <c r="X903" s="1"/>
      <c r="Y903" s="1"/>
      <c r="Z903" s="1"/>
    </row>
    <row r="904" spans="1:26" ht="12.75" customHeight="1" x14ac:dyDescent="0.25">
      <c r="A904" s="71" t="s">
        <v>799</v>
      </c>
      <c r="B904" s="71">
        <v>0</v>
      </c>
      <c r="C904" s="71" t="s">
        <v>137</v>
      </c>
      <c r="D904" s="71" t="s">
        <v>138</v>
      </c>
      <c r="E904" s="86"/>
      <c r="F904" s="165"/>
      <c r="G904" s="1"/>
      <c r="H904" s="44"/>
      <c r="I904" s="1"/>
      <c r="J904" s="1"/>
      <c r="K904" s="1"/>
      <c r="L904" s="1"/>
      <c r="M904" s="1"/>
      <c r="N904" s="1"/>
      <c r="O904" s="1"/>
      <c r="P904" s="1"/>
      <c r="Q904" s="1"/>
      <c r="R904" s="1"/>
      <c r="S904" s="1"/>
      <c r="T904" s="1"/>
      <c r="U904" s="1"/>
      <c r="V904" s="1"/>
      <c r="W904" s="1"/>
      <c r="X904" s="1"/>
      <c r="Y904" s="1"/>
      <c r="Z904" s="1"/>
    </row>
    <row r="905" spans="1:26" ht="12.75" customHeight="1" x14ac:dyDescent="0.25">
      <c r="A905" s="71" t="s">
        <v>800</v>
      </c>
      <c r="B905" s="71">
        <v>0</v>
      </c>
      <c r="C905" s="71" t="s">
        <v>137</v>
      </c>
      <c r="D905" s="71" t="s">
        <v>138</v>
      </c>
      <c r="E905" s="86"/>
      <c r="F905" s="165"/>
      <c r="G905" s="1"/>
      <c r="H905" s="44"/>
      <c r="I905" s="1"/>
      <c r="J905" s="1"/>
      <c r="K905" s="1"/>
      <c r="L905" s="1"/>
      <c r="M905" s="1"/>
      <c r="N905" s="1"/>
      <c r="O905" s="1"/>
      <c r="P905" s="1"/>
      <c r="Q905" s="1"/>
      <c r="R905" s="1"/>
      <c r="S905" s="1"/>
      <c r="T905" s="1"/>
      <c r="U905" s="1"/>
      <c r="V905" s="1"/>
      <c r="W905" s="1"/>
      <c r="X905" s="1"/>
      <c r="Y905" s="1"/>
      <c r="Z905" s="1"/>
    </row>
    <row r="906" spans="1:26" ht="12.75" customHeight="1" x14ac:dyDescent="0.25">
      <c r="A906" s="71" t="s">
        <v>801</v>
      </c>
      <c r="B906" s="71">
        <v>0</v>
      </c>
      <c r="C906" s="71" t="s">
        <v>137</v>
      </c>
      <c r="D906" s="71" t="s">
        <v>138</v>
      </c>
      <c r="E906" s="86"/>
      <c r="F906" s="165"/>
      <c r="G906" s="1"/>
      <c r="H906" s="44"/>
      <c r="I906" s="1"/>
      <c r="J906" s="1"/>
      <c r="K906" s="1"/>
      <c r="L906" s="1"/>
      <c r="M906" s="1"/>
      <c r="N906" s="1"/>
      <c r="O906" s="1"/>
      <c r="P906" s="1"/>
      <c r="Q906" s="1"/>
      <c r="R906" s="1"/>
      <c r="S906" s="1"/>
      <c r="T906" s="1"/>
      <c r="U906" s="1"/>
      <c r="V906" s="1"/>
      <c r="W906" s="1"/>
      <c r="X906" s="1"/>
      <c r="Y906" s="1"/>
      <c r="Z906" s="1"/>
    </row>
    <row r="907" spans="1:26" ht="12.75" customHeight="1" x14ac:dyDescent="0.25">
      <c r="A907" s="71" t="s">
        <v>802</v>
      </c>
      <c r="B907" s="71">
        <v>0.5</v>
      </c>
      <c r="C907" s="71" t="s">
        <v>140</v>
      </c>
      <c r="D907" s="71" t="s">
        <v>138</v>
      </c>
      <c r="E907" s="86"/>
      <c r="F907" s="165"/>
      <c r="G907" s="1"/>
      <c r="H907" s="44"/>
      <c r="I907" s="1"/>
      <c r="J907" s="1"/>
      <c r="K907" s="1"/>
      <c r="L907" s="1"/>
      <c r="M907" s="1"/>
      <c r="N907" s="1"/>
      <c r="O907" s="1"/>
      <c r="P907" s="1"/>
      <c r="Q907" s="1"/>
      <c r="R907" s="1"/>
      <c r="S907" s="1"/>
      <c r="T907" s="1"/>
      <c r="U907" s="1"/>
      <c r="V907" s="1"/>
      <c r="W907" s="1"/>
      <c r="X907" s="1"/>
      <c r="Y907" s="1"/>
      <c r="Z907" s="1"/>
    </row>
    <row r="908" spans="1:26" ht="38.25" customHeight="1" x14ac:dyDescent="0.25">
      <c r="A908" s="72" t="s">
        <v>803</v>
      </c>
      <c r="B908" s="72">
        <v>1</v>
      </c>
      <c r="C908" s="72" t="s">
        <v>140</v>
      </c>
      <c r="D908" s="72" t="s">
        <v>138</v>
      </c>
      <c r="E908" s="87"/>
      <c r="F908" s="109" t="s">
        <v>804</v>
      </c>
      <c r="G908" s="49"/>
      <c r="H908" s="50"/>
      <c r="I908" s="49"/>
      <c r="J908" s="49"/>
      <c r="K908" s="49"/>
      <c r="L908" s="1"/>
      <c r="M908" s="1"/>
      <c r="N908" s="1"/>
      <c r="O908" s="1"/>
      <c r="P908" s="1"/>
      <c r="Q908" s="1"/>
      <c r="R908" s="1"/>
      <c r="S908" s="1"/>
      <c r="T908" s="1"/>
      <c r="U908" s="1"/>
      <c r="V908" s="1"/>
      <c r="W908" s="1"/>
      <c r="X908" s="1"/>
      <c r="Y908" s="1"/>
      <c r="Z908" s="1"/>
    </row>
    <row r="909" spans="1:26" ht="12.75" customHeight="1" x14ac:dyDescent="0.25">
      <c r="A909" s="71" t="s">
        <v>805</v>
      </c>
      <c r="B909" s="71">
        <v>5</v>
      </c>
      <c r="C909" s="71" t="s">
        <v>145</v>
      </c>
      <c r="D909" s="71" t="s">
        <v>138</v>
      </c>
      <c r="E909" s="86"/>
      <c r="F909" s="165" t="s">
        <v>806</v>
      </c>
      <c r="G909" s="47"/>
      <c r="H909" s="48"/>
      <c r="I909" s="47"/>
      <c r="J909" s="47"/>
      <c r="K909" s="47"/>
      <c r="L909" s="1"/>
      <c r="M909" s="1"/>
      <c r="N909" s="1"/>
      <c r="O909" s="1"/>
      <c r="P909" s="1"/>
      <c r="Q909" s="1"/>
      <c r="R909" s="1"/>
      <c r="S909" s="1"/>
      <c r="T909" s="1"/>
      <c r="U909" s="1"/>
      <c r="V909" s="1"/>
      <c r="W909" s="1"/>
      <c r="X909" s="1"/>
      <c r="Y909" s="1"/>
      <c r="Z909" s="1"/>
    </row>
    <row r="910" spans="1:26" ht="12.75" customHeight="1" x14ac:dyDescent="0.25">
      <c r="A910" s="71" t="s">
        <v>807</v>
      </c>
      <c r="B910" s="71">
        <v>5</v>
      </c>
      <c r="C910" s="71" t="s">
        <v>145</v>
      </c>
      <c r="D910" s="71" t="s">
        <v>138</v>
      </c>
      <c r="E910" s="86"/>
      <c r="F910" s="165"/>
      <c r="G910" s="1"/>
      <c r="H910" s="44"/>
      <c r="I910" s="1"/>
      <c r="J910" s="1"/>
      <c r="K910" s="1"/>
      <c r="L910" s="1"/>
      <c r="M910" s="1"/>
      <c r="N910" s="1"/>
      <c r="O910" s="1"/>
      <c r="P910" s="1"/>
      <c r="Q910" s="1"/>
      <c r="R910" s="1"/>
      <c r="S910" s="1"/>
      <c r="T910" s="1"/>
      <c r="U910" s="1"/>
      <c r="V910" s="1"/>
      <c r="W910" s="1"/>
      <c r="X910" s="1"/>
      <c r="Y910" s="1"/>
      <c r="Z910" s="1"/>
    </row>
    <row r="911" spans="1:26" ht="12.75" customHeight="1" x14ac:dyDescent="0.25">
      <c r="A911" s="71" t="s">
        <v>808</v>
      </c>
      <c r="B911" s="71">
        <v>5</v>
      </c>
      <c r="C911" s="71" t="s">
        <v>145</v>
      </c>
      <c r="D911" s="71" t="s">
        <v>138</v>
      </c>
      <c r="E911" s="86"/>
      <c r="F911" s="165"/>
      <c r="G911" s="1"/>
      <c r="H911" s="44"/>
      <c r="I911" s="1"/>
      <c r="J911" s="1"/>
      <c r="K911" s="1"/>
      <c r="L911" s="1"/>
      <c r="M911" s="1"/>
      <c r="N911" s="1"/>
      <c r="O911" s="1"/>
      <c r="P911" s="1"/>
      <c r="Q911" s="1"/>
      <c r="R911" s="1"/>
      <c r="S911" s="1"/>
      <c r="T911" s="1"/>
      <c r="U911" s="1"/>
      <c r="V911" s="1"/>
      <c r="W911" s="1"/>
      <c r="X911" s="1"/>
      <c r="Y911" s="1"/>
      <c r="Z911" s="1"/>
    </row>
    <row r="912" spans="1:26" ht="12.75" customHeight="1" x14ac:dyDescent="0.25">
      <c r="A912" s="71" t="s">
        <v>809</v>
      </c>
      <c r="B912" s="71">
        <v>5</v>
      </c>
      <c r="C912" s="71" t="s">
        <v>145</v>
      </c>
      <c r="D912" s="71" t="s">
        <v>138</v>
      </c>
      <c r="E912" s="86"/>
      <c r="F912" s="165"/>
      <c r="G912" s="1"/>
      <c r="H912" s="44"/>
      <c r="I912" s="1"/>
      <c r="J912" s="1"/>
      <c r="K912" s="1"/>
      <c r="L912" s="1"/>
      <c r="M912" s="1"/>
      <c r="N912" s="1"/>
      <c r="O912" s="1"/>
      <c r="P912" s="1"/>
      <c r="Q912" s="1"/>
      <c r="R912" s="1"/>
      <c r="S912" s="1"/>
      <c r="T912" s="1"/>
      <c r="U912" s="1"/>
      <c r="V912" s="1"/>
      <c r="W912" s="1"/>
      <c r="X912" s="1"/>
      <c r="Y912" s="1"/>
      <c r="Z912" s="1"/>
    </row>
    <row r="913" spans="1:26" ht="12.75" customHeight="1" x14ac:dyDescent="0.25">
      <c r="A913" s="71" t="s">
        <v>810</v>
      </c>
      <c r="B913" s="71">
        <v>5</v>
      </c>
      <c r="C913" s="71" t="s">
        <v>145</v>
      </c>
      <c r="D913" s="71" t="s">
        <v>138</v>
      </c>
      <c r="E913" s="86"/>
      <c r="F913" s="165"/>
      <c r="G913" s="1"/>
      <c r="H913" s="44"/>
      <c r="I913" s="1"/>
      <c r="J913" s="1"/>
      <c r="K913" s="1"/>
      <c r="L913" s="1"/>
      <c r="M913" s="1"/>
      <c r="N913" s="1"/>
      <c r="O913" s="1"/>
      <c r="P913" s="1"/>
      <c r="Q913" s="1"/>
      <c r="R913" s="1"/>
      <c r="S913" s="1"/>
      <c r="T913" s="1"/>
      <c r="U913" s="1"/>
      <c r="V913" s="1"/>
      <c r="W913" s="1"/>
      <c r="X913" s="1"/>
      <c r="Y913" s="1"/>
      <c r="Z913" s="1"/>
    </row>
    <row r="914" spans="1:26" ht="12.75" customHeight="1" x14ac:dyDescent="0.25">
      <c r="A914" s="71" t="s">
        <v>811</v>
      </c>
      <c r="B914" s="71">
        <v>5</v>
      </c>
      <c r="C914" s="71" t="s">
        <v>145</v>
      </c>
      <c r="D914" s="71" t="s">
        <v>138</v>
      </c>
      <c r="E914" s="86"/>
      <c r="F914" s="165"/>
      <c r="G914" s="1"/>
      <c r="H914" s="44"/>
      <c r="I914" s="1"/>
      <c r="J914" s="1"/>
      <c r="K914" s="1"/>
      <c r="L914" s="1"/>
      <c r="M914" s="1"/>
      <c r="N914" s="1"/>
      <c r="O914" s="1"/>
      <c r="P914" s="1"/>
      <c r="Q914" s="1"/>
      <c r="R914" s="1"/>
      <c r="S914" s="1"/>
      <c r="T914" s="1"/>
      <c r="U914" s="1"/>
      <c r="V914" s="1"/>
      <c r="W914" s="1"/>
      <c r="X914" s="1"/>
      <c r="Y914" s="1"/>
      <c r="Z914" s="1"/>
    </row>
    <row r="915" spans="1:26" ht="12.75" customHeight="1" x14ac:dyDescent="0.25">
      <c r="A915" s="71" t="s">
        <v>812</v>
      </c>
      <c r="B915" s="71">
        <v>7</v>
      </c>
      <c r="C915" s="71" t="s">
        <v>145</v>
      </c>
      <c r="D915" s="71" t="s">
        <v>138</v>
      </c>
      <c r="E915" s="86"/>
      <c r="F915" s="165"/>
      <c r="G915" s="1"/>
      <c r="H915" s="44"/>
      <c r="I915" s="1"/>
      <c r="J915" s="1"/>
      <c r="K915" s="1"/>
      <c r="L915" s="1"/>
      <c r="M915" s="1"/>
      <c r="N915" s="1"/>
      <c r="O915" s="1"/>
      <c r="P915" s="1"/>
      <c r="Q915" s="1"/>
      <c r="R915" s="1"/>
      <c r="S915" s="1"/>
      <c r="T915" s="1"/>
      <c r="U915" s="1"/>
      <c r="V915" s="1"/>
      <c r="W915" s="1"/>
      <c r="X915" s="1"/>
      <c r="Y915" s="1"/>
      <c r="Z915" s="1"/>
    </row>
    <row r="916" spans="1:26" ht="12.75" customHeight="1" x14ac:dyDescent="0.25">
      <c r="A916" s="71" t="s">
        <v>813</v>
      </c>
      <c r="B916" s="71">
        <v>7</v>
      </c>
      <c r="C916" s="71" t="s">
        <v>145</v>
      </c>
      <c r="D916" s="71" t="s">
        <v>138</v>
      </c>
      <c r="E916" s="86"/>
      <c r="F916" s="165"/>
      <c r="G916" s="1"/>
      <c r="H916" s="44"/>
      <c r="I916" s="1"/>
      <c r="J916" s="1"/>
      <c r="K916" s="1"/>
      <c r="L916" s="1"/>
      <c r="M916" s="1"/>
      <c r="N916" s="1"/>
      <c r="O916" s="1"/>
      <c r="P916" s="1"/>
      <c r="Q916" s="1"/>
      <c r="R916" s="1"/>
      <c r="S916" s="1"/>
      <c r="T916" s="1"/>
      <c r="U916" s="1"/>
      <c r="V916" s="1"/>
      <c r="W916" s="1"/>
      <c r="X916" s="1"/>
      <c r="Y916" s="1"/>
      <c r="Z916" s="1"/>
    </row>
    <row r="917" spans="1:26" ht="12.75" customHeight="1" x14ac:dyDescent="0.25">
      <c r="A917" s="71" t="s">
        <v>814</v>
      </c>
      <c r="B917" s="71">
        <v>3</v>
      </c>
      <c r="C917" s="71" t="s">
        <v>140</v>
      </c>
      <c r="D917" s="71" t="s">
        <v>138</v>
      </c>
      <c r="E917" s="86"/>
      <c r="F917" s="165"/>
      <c r="G917" s="1"/>
      <c r="H917" s="44"/>
      <c r="I917" s="1"/>
      <c r="J917" s="1"/>
      <c r="K917" s="1"/>
      <c r="L917" s="1"/>
      <c r="M917" s="1"/>
      <c r="N917" s="1"/>
      <c r="O917" s="1"/>
      <c r="P917" s="1"/>
      <c r="Q917" s="1"/>
      <c r="R917" s="1"/>
      <c r="S917" s="1"/>
      <c r="T917" s="1"/>
      <c r="U917" s="1"/>
      <c r="V917" s="1"/>
      <c r="W917" s="1"/>
      <c r="X917" s="1"/>
      <c r="Y917" s="1"/>
      <c r="Z917" s="1"/>
    </row>
    <row r="918" spans="1:26" ht="24.75" customHeight="1" x14ac:dyDescent="0.25">
      <c r="A918" s="72" t="s">
        <v>815</v>
      </c>
      <c r="B918" s="72">
        <v>0.25</v>
      </c>
      <c r="C918" s="72" t="s">
        <v>140</v>
      </c>
      <c r="D918" s="72" t="s">
        <v>138</v>
      </c>
      <c r="E918" s="87" t="s">
        <v>816</v>
      </c>
      <c r="F918" s="169" t="s">
        <v>817</v>
      </c>
      <c r="G918" s="47"/>
      <c r="H918" s="48"/>
      <c r="I918" s="47"/>
      <c r="J918" s="47"/>
      <c r="K918" s="47"/>
      <c r="L918" s="1"/>
      <c r="M918" s="1"/>
      <c r="N918" s="1"/>
      <c r="O918" s="1"/>
      <c r="P918" s="1"/>
      <c r="Q918" s="1"/>
      <c r="R918" s="1"/>
      <c r="S918" s="1"/>
      <c r="T918" s="1"/>
      <c r="U918" s="1"/>
      <c r="V918" s="1"/>
      <c r="W918" s="1"/>
      <c r="X918" s="1"/>
      <c r="Y918" s="1"/>
      <c r="Z918" s="1"/>
    </row>
    <row r="919" spans="1:26" ht="12.75" customHeight="1" x14ac:dyDescent="0.25">
      <c r="A919" s="72" t="s">
        <v>818</v>
      </c>
      <c r="B919" s="72">
        <v>2</v>
      </c>
      <c r="C919" s="72" t="s">
        <v>140</v>
      </c>
      <c r="D919" s="72" t="s">
        <v>138</v>
      </c>
      <c r="E919" s="87"/>
      <c r="F919" s="169"/>
      <c r="G919" s="1"/>
      <c r="H919" s="44"/>
      <c r="I919" s="1"/>
      <c r="J919" s="1"/>
      <c r="K919" s="1"/>
      <c r="L919" s="1"/>
      <c r="M919" s="1"/>
      <c r="N919" s="1"/>
      <c r="O919" s="1"/>
      <c r="P919" s="1"/>
      <c r="Q919" s="1"/>
      <c r="R919" s="1"/>
      <c r="S919" s="1"/>
      <c r="T919" s="1"/>
      <c r="U919" s="1"/>
      <c r="V919" s="1"/>
      <c r="W919" s="1"/>
      <c r="X919" s="1"/>
      <c r="Y919" s="1"/>
      <c r="Z919" s="1"/>
    </row>
    <row r="920" spans="1:26" ht="12.75" customHeight="1" x14ac:dyDescent="0.25">
      <c r="A920" s="71" t="s">
        <v>819</v>
      </c>
      <c r="B920" s="71">
        <v>5</v>
      </c>
      <c r="C920" s="71" t="s">
        <v>145</v>
      </c>
      <c r="D920" s="71" t="s">
        <v>138</v>
      </c>
      <c r="E920" s="86"/>
      <c r="F920" s="165" t="s">
        <v>820</v>
      </c>
      <c r="G920" s="47"/>
      <c r="H920" s="48"/>
      <c r="I920" s="47"/>
      <c r="J920" s="47"/>
      <c r="K920" s="47"/>
      <c r="L920" s="1"/>
      <c r="M920" s="1"/>
      <c r="N920" s="1"/>
      <c r="O920" s="1"/>
      <c r="P920" s="1"/>
      <c r="Q920" s="1"/>
      <c r="R920" s="1"/>
      <c r="S920" s="1"/>
      <c r="T920" s="1"/>
      <c r="U920" s="1"/>
      <c r="V920" s="1"/>
      <c r="W920" s="1"/>
      <c r="X920" s="1"/>
      <c r="Y920" s="1"/>
      <c r="Z920" s="1"/>
    </row>
    <row r="921" spans="1:26" ht="70.5" customHeight="1" x14ac:dyDescent="0.25">
      <c r="A921" s="71" t="s">
        <v>821</v>
      </c>
      <c r="B921" s="71">
        <v>5</v>
      </c>
      <c r="C921" s="71" t="s">
        <v>145</v>
      </c>
      <c r="D921" s="71" t="s">
        <v>138</v>
      </c>
      <c r="E921" s="86" t="s">
        <v>822</v>
      </c>
      <c r="F921" s="165"/>
      <c r="G921" s="1"/>
      <c r="H921" s="44"/>
      <c r="I921" s="1"/>
      <c r="J921" s="1"/>
      <c r="K921" s="1"/>
      <c r="L921" s="1"/>
      <c r="M921" s="1"/>
      <c r="N921" s="1"/>
      <c r="O921" s="1"/>
      <c r="P921" s="1"/>
      <c r="Q921" s="1"/>
      <c r="R921" s="1"/>
      <c r="S921" s="1"/>
      <c r="T921" s="1"/>
      <c r="U921" s="1"/>
      <c r="V921" s="1"/>
      <c r="W921" s="1"/>
      <c r="X921" s="1"/>
      <c r="Y921" s="1"/>
      <c r="Z921" s="1"/>
    </row>
    <row r="922" spans="1:26" ht="70.5" customHeight="1" x14ac:dyDescent="0.25">
      <c r="A922" s="71" t="s">
        <v>823</v>
      </c>
      <c r="B922" s="71">
        <v>10</v>
      </c>
      <c r="C922" s="71" t="s">
        <v>145</v>
      </c>
      <c r="D922" s="71" t="s">
        <v>138</v>
      </c>
      <c r="E922" s="86" t="s">
        <v>824</v>
      </c>
      <c r="F922" s="165"/>
      <c r="G922" s="1"/>
      <c r="H922" s="44"/>
      <c r="I922" s="1"/>
      <c r="J922" s="1"/>
      <c r="K922" s="1"/>
      <c r="L922" s="1"/>
      <c r="M922" s="1"/>
      <c r="N922" s="1"/>
      <c r="O922" s="1"/>
      <c r="P922" s="1"/>
      <c r="Q922" s="1"/>
      <c r="R922" s="1"/>
      <c r="S922" s="1"/>
      <c r="T922" s="1"/>
      <c r="U922" s="1"/>
      <c r="V922" s="1"/>
      <c r="W922" s="1"/>
      <c r="X922" s="1"/>
      <c r="Y922" s="1"/>
      <c r="Z922" s="1"/>
    </row>
    <row r="923" spans="1:26" ht="105" customHeight="1" x14ac:dyDescent="0.25">
      <c r="A923" s="72" t="s">
        <v>825</v>
      </c>
      <c r="B923" s="72">
        <v>3</v>
      </c>
      <c r="C923" s="72" t="s">
        <v>140</v>
      </c>
      <c r="D923" s="72" t="s">
        <v>138</v>
      </c>
      <c r="E923" s="87" t="s">
        <v>826</v>
      </c>
      <c r="F923" s="169" t="s">
        <v>827</v>
      </c>
      <c r="G923" s="47"/>
      <c r="H923" s="48"/>
      <c r="I923" s="47"/>
      <c r="J923" s="47"/>
      <c r="K923" s="47"/>
      <c r="L923" s="1"/>
      <c r="M923" s="1"/>
      <c r="N923" s="1"/>
      <c r="O923" s="1"/>
      <c r="P923" s="1"/>
      <c r="Q923" s="1"/>
      <c r="R923" s="1"/>
      <c r="S923" s="1"/>
      <c r="T923" s="1"/>
      <c r="U923" s="1"/>
      <c r="V923" s="1"/>
      <c r="W923" s="1"/>
      <c r="X923" s="1"/>
      <c r="Y923" s="1"/>
      <c r="Z923" s="1"/>
    </row>
    <row r="924" spans="1:26" ht="58.5" customHeight="1" x14ac:dyDescent="0.25">
      <c r="A924" s="72" t="s">
        <v>828</v>
      </c>
      <c r="B924" s="72">
        <v>6</v>
      </c>
      <c r="C924" s="72" t="s">
        <v>145</v>
      </c>
      <c r="D924" s="72" t="s">
        <v>138</v>
      </c>
      <c r="E924" s="87" t="s">
        <v>829</v>
      </c>
      <c r="F924" s="169"/>
      <c r="G924" s="1"/>
      <c r="H924" s="44"/>
      <c r="I924" s="1"/>
      <c r="J924" s="1"/>
      <c r="K924" s="1"/>
      <c r="L924" s="1"/>
      <c r="M924" s="1"/>
      <c r="N924" s="1"/>
      <c r="O924" s="1"/>
      <c r="P924" s="1"/>
      <c r="Q924" s="1"/>
      <c r="R924" s="1"/>
      <c r="S924" s="1"/>
      <c r="T924" s="1"/>
      <c r="U924" s="1"/>
      <c r="V924" s="1"/>
      <c r="W924" s="1"/>
      <c r="X924" s="1"/>
      <c r="Y924" s="1"/>
      <c r="Z924" s="1"/>
    </row>
    <row r="925" spans="1:26" ht="38.25" customHeight="1" x14ac:dyDescent="0.25">
      <c r="A925" s="71" t="s">
        <v>830</v>
      </c>
      <c r="B925" s="71">
        <v>1</v>
      </c>
      <c r="C925" s="71" t="s">
        <v>140</v>
      </c>
      <c r="D925" s="71" t="s">
        <v>138</v>
      </c>
      <c r="E925" s="86"/>
      <c r="F925" s="112" t="s">
        <v>831</v>
      </c>
      <c r="G925" s="49"/>
      <c r="H925" s="50"/>
      <c r="I925" s="49"/>
      <c r="J925" s="49"/>
      <c r="K925" s="49"/>
      <c r="L925" s="1"/>
      <c r="M925" s="1"/>
      <c r="N925" s="1"/>
      <c r="O925" s="1"/>
      <c r="P925" s="1"/>
      <c r="Q925" s="1"/>
      <c r="R925" s="1"/>
      <c r="S925" s="1"/>
      <c r="T925" s="1"/>
      <c r="U925" s="1"/>
      <c r="V925" s="1"/>
      <c r="W925" s="1"/>
      <c r="X925" s="1"/>
      <c r="Y925" s="1"/>
      <c r="Z925" s="1"/>
    </row>
    <row r="926" spans="1:26" ht="12.75" customHeight="1" x14ac:dyDescent="0.25">
      <c r="A926" s="72" t="s">
        <v>832</v>
      </c>
      <c r="B926" s="72">
        <v>3</v>
      </c>
      <c r="C926" s="72" t="s">
        <v>140</v>
      </c>
      <c r="D926" s="72" t="s">
        <v>138</v>
      </c>
      <c r="E926" s="87"/>
      <c r="F926" s="169" t="s">
        <v>833</v>
      </c>
      <c r="G926" s="47"/>
      <c r="H926" s="48"/>
      <c r="I926" s="47"/>
      <c r="J926" s="47"/>
      <c r="K926" s="47"/>
      <c r="L926" s="1"/>
      <c r="M926" s="1"/>
      <c r="N926" s="1"/>
      <c r="O926" s="1"/>
      <c r="P926" s="1"/>
      <c r="Q926" s="1"/>
      <c r="R926" s="1"/>
      <c r="S926" s="1"/>
      <c r="T926" s="1"/>
      <c r="U926" s="1"/>
      <c r="V926" s="1"/>
      <c r="W926" s="1"/>
      <c r="X926" s="1"/>
      <c r="Y926" s="1"/>
      <c r="Z926" s="1"/>
    </row>
    <row r="927" spans="1:26" ht="12.75" customHeight="1" x14ac:dyDescent="0.25">
      <c r="A927" s="72" t="s">
        <v>834</v>
      </c>
      <c r="B927" s="72" t="s">
        <v>835</v>
      </c>
      <c r="C927" s="72" t="s">
        <v>140</v>
      </c>
      <c r="D927" s="72" t="s">
        <v>138</v>
      </c>
      <c r="E927" s="87" t="s">
        <v>786</v>
      </c>
      <c r="F927" s="169"/>
      <c r="G927" s="1"/>
      <c r="H927" s="44"/>
      <c r="I927" s="1"/>
      <c r="J927" s="1"/>
      <c r="K927" s="1"/>
      <c r="L927" s="1"/>
      <c r="M927" s="1"/>
      <c r="N927" s="1"/>
      <c r="O927" s="1"/>
      <c r="P927" s="1"/>
      <c r="Q927" s="1"/>
      <c r="R927" s="1"/>
      <c r="S927" s="1"/>
      <c r="T927" s="1"/>
      <c r="U927" s="1"/>
      <c r="V927" s="1"/>
      <c r="W927" s="1"/>
      <c r="X927" s="1"/>
      <c r="Y927" s="1"/>
      <c r="Z927" s="1"/>
    </row>
    <row r="928" spans="1:26" ht="61.5" customHeight="1" x14ac:dyDescent="0.25">
      <c r="A928" s="125" t="s">
        <v>836</v>
      </c>
      <c r="B928" s="125">
        <v>7</v>
      </c>
      <c r="C928" s="125" t="s">
        <v>145</v>
      </c>
      <c r="D928" s="125" t="s">
        <v>138</v>
      </c>
      <c r="E928" s="126" t="s">
        <v>837</v>
      </c>
      <c r="F928" s="170" t="s">
        <v>838</v>
      </c>
      <c r="G928" s="52"/>
      <c r="H928" s="53"/>
      <c r="I928" s="52"/>
      <c r="J928" s="52"/>
      <c r="K928" s="52"/>
      <c r="L928" s="1"/>
      <c r="M928" s="1"/>
      <c r="N928" s="1"/>
      <c r="O928" s="1"/>
      <c r="P928" s="1"/>
      <c r="Q928" s="1"/>
      <c r="R928" s="1"/>
      <c r="S928" s="1"/>
      <c r="T928" s="1"/>
      <c r="U928" s="1"/>
      <c r="V928" s="1"/>
      <c r="W928" s="1"/>
      <c r="X928" s="1"/>
      <c r="Y928" s="1"/>
      <c r="Z928" s="1"/>
    </row>
    <row r="929" spans="1:26" ht="12.75" customHeight="1" x14ac:dyDescent="0.25">
      <c r="A929" s="125" t="s">
        <v>839</v>
      </c>
      <c r="B929" s="125">
        <v>2</v>
      </c>
      <c r="C929" s="125" t="s">
        <v>140</v>
      </c>
      <c r="D929" s="125" t="s">
        <v>138</v>
      </c>
      <c r="E929" s="126"/>
      <c r="F929" s="170"/>
      <c r="G929" s="55"/>
      <c r="H929" s="56"/>
      <c r="I929" s="55"/>
      <c r="J929" s="55"/>
      <c r="K929" s="55"/>
      <c r="L929" s="1"/>
      <c r="M929" s="1"/>
      <c r="N929" s="1"/>
      <c r="O929" s="1"/>
      <c r="P929" s="1"/>
      <c r="Q929" s="1"/>
      <c r="R929" s="1"/>
      <c r="S929" s="1"/>
      <c r="T929" s="1"/>
      <c r="U929" s="1"/>
      <c r="V929" s="1"/>
      <c r="W929" s="1"/>
      <c r="X929" s="1"/>
      <c r="Y929" s="1"/>
      <c r="Z929" s="1"/>
    </row>
    <row r="930" spans="1:26" ht="12.75" customHeight="1" x14ac:dyDescent="0.25">
      <c r="A930" s="125" t="s">
        <v>840</v>
      </c>
      <c r="B930" s="125">
        <v>2</v>
      </c>
      <c r="C930" s="125" t="s">
        <v>140</v>
      </c>
      <c r="D930" s="125" t="s">
        <v>138</v>
      </c>
      <c r="E930" s="126"/>
      <c r="F930" s="170"/>
      <c r="G930" s="1"/>
      <c r="H930" s="44"/>
      <c r="I930" s="1"/>
      <c r="J930" s="1"/>
      <c r="K930" s="1"/>
      <c r="L930" s="1"/>
      <c r="M930" s="1"/>
      <c r="N930" s="1"/>
      <c r="O930" s="1"/>
      <c r="P930" s="1"/>
      <c r="Q930" s="1"/>
      <c r="R930" s="1"/>
      <c r="S930" s="1"/>
      <c r="T930" s="1"/>
      <c r="U930" s="1"/>
      <c r="V930" s="1"/>
      <c r="W930" s="1"/>
      <c r="X930" s="1"/>
      <c r="Y930" s="1"/>
      <c r="Z930" s="1"/>
    </row>
    <row r="931" spans="1:26" ht="12.75" customHeight="1" x14ac:dyDescent="0.25">
      <c r="A931" s="72" t="s">
        <v>841</v>
      </c>
      <c r="B931" s="72">
        <v>0.5</v>
      </c>
      <c r="C931" s="72" t="s">
        <v>140</v>
      </c>
      <c r="D931" s="72" t="s">
        <v>138</v>
      </c>
      <c r="E931" s="87"/>
      <c r="F931" s="169" t="s">
        <v>842</v>
      </c>
      <c r="G931" s="47"/>
      <c r="H931" s="48"/>
      <c r="I931" s="47"/>
      <c r="J931" s="47"/>
      <c r="K931" s="47"/>
      <c r="L931" s="1"/>
      <c r="M931" s="1"/>
      <c r="N931" s="1"/>
      <c r="O931" s="1"/>
      <c r="P931" s="1"/>
      <c r="Q931" s="1"/>
      <c r="R931" s="1"/>
      <c r="S931" s="1"/>
      <c r="T931" s="1"/>
      <c r="U931" s="1"/>
      <c r="V931" s="1"/>
      <c r="W931" s="1"/>
      <c r="X931" s="1"/>
      <c r="Y931" s="1"/>
      <c r="Z931" s="1"/>
    </row>
    <row r="932" spans="1:26" ht="12.75" customHeight="1" x14ac:dyDescent="0.25">
      <c r="A932" s="72" t="s">
        <v>843</v>
      </c>
      <c r="B932" s="72">
        <v>0.5</v>
      </c>
      <c r="C932" s="72" t="s">
        <v>140</v>
      </c>
      <c r="D932" s="72" t="s">
        <v>138</v>
      </c>
      <c r="E932" s="87"/>
      <c r="F932" s="169"/>
      <c r="G932" s="1"/>
      <c r="H932" s="44"/>
      <c r="I932" s="1"/>
      <c r="J932" s="1"/>
      <c r="K932" s="1"/>
      <c r="L932" s="1"/>
      <c r="M932" s="1"/>
      <c r="N932" s="1"/>
      <c r="O932" s="1"/>
      <c r="P932" s="1"/>
      <c r="Q932" s="1"/>
      <c r="R932" s="1"/>
      <c r="S932" s="1"/>
      <c r="T932" s="1"/>
      <c r="U932" s="1"/>
      <c r="V932" s="1"/>
      <c r="W932" s="1"/>
      <c r="X932" s="1"/>
      <c r="Y932" s="1"/>
      <c r="Z932" s="1"/>
    </row>
    <row r="933" spans="1:26" ht="12.75" customHeight="1" x14ac:dyDescent="0.25">
      <c r="A933" s="75" t="s">
        <v>844</v>
      </c>
      <c r="B933" s="75">
        <v>100</v>
      </c>
      <c r="C933" s="75" t="s">
        <v>145</v>
      </c>
      <c r="D933" s="75" t="s">
        <v>138</v>
      </c>
      <c r="E933" s="92"/>
      <c r="F933" s="172" t="s">
        <v>1210</v>
      </c>
      <c r="G933" s="47"/>
      <c r="H933" s="48"/>
      <c r="I933" s="47"/>
      <c r="J933" s="47"/>
      <c r="K933" s="47"/>
      <c r="L933" s="1"/>
      <c r="M933" s="1"/>
      <c r="N933" s="1"/>
      <c r="O933" s="1"/>
      <c r="P933" s="1"/>
      <c r="Q933" s="1"/>
      <c r="R933" s="1"/>
      <c r="S933" s="1"/>
      <c r="T933" s="1"/>
      <c r="U933" s="1"/>
      <c r="V933" s="1"/>
      <c r="W933" s="1"/>
      <c r="X933" s="1"/>
      <c r="Y933" s="1"/>
      <c r="Z933" s="1"/>
    </row>
    <row r="934" spans="1:26" ht="12.75" customHeight="1" x14ac:dyDescent="0.25">
      <c r="A934" s="75" t="s">
        <v>845</v>
      </c>
      <c r="B934" s="75">
        <v>20</v>
      </c>
      <c r="C934" s="75" t="s">
        <v>145</v>
      </c>
      <c r="D934" s="75" t="s">
        <v>138</v>
      </c>
      <c r="E934" s="92"/>
      <c r="F934" s="172"/>
      <c r="G934" s="1"/>
      <c r="H934" s="44"/>
      <c r="I934" s="1"/>
      <c r="J934" s="1"/>
      <c r="K934" s="1"/>
      <c r="L934" s="1"/>
      <c r="M934" s="1"/>
      <c r="N934" s="1"/>
      <c r="O934" s="1"/>
      <c r="P934" s="1"/>
      <c r="Q934" s="1"/>
      <c r="R934" s="1"/>
      <c r="S934" s="1"/>
      <c r="T934" s="1"/>
      <c r="U934" s="1"/>
      <c r="V934" s="1"/>
      <c r="W934" s="1"/>
      <c r="X934" s="1"/>
      <c r="Y934" s="1"/>
      <c r="Z934" s="1"/>
    </row>
    <row r="935" spans="1:26" ht="12.75" customHeight="1" x14ac:dyDescent="0.25">
      <c r="A935" s="75" t="s">
        <v>846</v>
      </c>
      <c r="B935" s="75">
        <v>20</v>
      </c>
      <c r="C935" s="75" t="s">
        <v>145</v>
      </c>
      <c r="D935" s="75" t="s">
        <v>138</v>
      </c>
      <c r="E935" s="92"/>
      <c r="F935" s="172"/>
      <c r="G935" s="1"/>
      <c r="H935" s="44"/>
      <c r="I935" s="1"/>
      <c r="J935" s="1"/>
      <c r="K935" s="1"/>
      <c r="L935" s="1"/>
      <c r="M935" s="1"/>
      <c r="N935" s="1"/>
      <c r="O935" s="1"/>
      <c r="P935" s="1"/>
      <c r="Q935" s="1"/>
      <c r="R935" s="1"/>
      <c r="S935" s="1"/>
      <c r="T935" s="1"/>
      <c r="U935" s="1"/>
      <c r="V935" s="1"/>
      <c r="W935" s="1"/>
      <c r="X935" s="1"/>
      <c r="Y935" s="1"/>
      <c r="Z935" s="1"/>
    </row>
    <row r="936" spans="1:26" ht="12.75" customHeight="1" x14ac:dyDescent="0.25">
      <c r="A936" s="75" t="s">
        <v>847</v>
      </c>
      <c r="B936" s="75">
        <v>20</v>
      </c>
      <c r="C936" s="75" t="s">
        <v>145</v>
      </c>
      <c r="D936" s="75" t="s">
        <v>138</v>
      </c>
      <c r="E936" s="92"/>
      <c r="F936" s="172"/>
      <c r="G936" s="1"/>
      <c r="H936" s="44"/>
      <c r="I936" s="1"/>
      <c r="J936" s="1"/>
      <c r="K936" s="1"/>
      <c r="L936" s="1"/>
      <c r="M936" s="1"/>
      <c r="N936" s="1"/>
      <c r="O936" s="1"/>
      <c r="P936" s="1"/>
      <c r="Q936" s="1"/>
      <c r="R936" s="1"/>
      <c r="S936" s="1"/>
      <c r="T936" s="1"/>
      <c r="U936" s="1"/>
      <c r="V936" s="1"/>
      <c r="W936" s="1"/>
      <c r="X936" s="1"/>
      <c r="Y936" s="1"/>
      <c r="Z936" s="1"/>
    </row>
    <row r="937" spans="1:26" ht="12.75" customHeight="1" x14ac:dyDescent="0.25">
      <c r="A937" s="75" t="s">
        <v>848</v>
      </c>
      <c r="B937" s="75">
        <v>20</v>
      </c>
      <c r="C937" s="75" t="s">
        <v>145</v>
      </c>
      <c r="D937" s="75" t="s">
        <v>138</v>
      </c>
      <c r="E937" s="92"/>
      <c r="F937" s="172"/>
      <c r="G937" s="1"/>
      <c r="H937" s="44"/>
      <c r="I937" s="1"/>
      <c r="J937" s="1"/>
      <c r="K937" s="1"/>
      <c r="L937" s="1"/>
      <c r="M937" s="1"/>
      <c r="N937" s="1"/>
      <c r="O937" s="1"/>
      <c r="P937" s="1"/>
      <c r="Q937" s="1"/>
      <c r="R937" s="1"/>
      <c r="S937" s="1"/>
      <c r="T937" s="1"/>
      <c r="U937" s="1"/>
      <c r="V937" s="1"/>
      <c r="W937" s="1"/>
      <c r="X937" s="1"/>
      <c r="Y937" s="1"/>
      <c r="Z937" s="1"/>
    </row>
    <row r="938" spans="1:26" ht="12.75" customHeight="1" x14ac:dyDescent="0.25">
      <c r="A938" s="75" t="s">
        <v>849</v>
      </c>
      <c r="B938" s="75">
        <v>20</v>
      </c>
      <c r="C938" s="75" t="s">
        <v>145</v>
      </c>
      <c r="D938" s="75" t="s">
        <v>138</v>
      </c>
      <c r="E938" s="92"/>
      <c r="F938" s="172"/>
      <c r="G938" s="1"/>
      <c r="H938" s="44"/>
      <c r="I938" s="1"/>
      <c r="J938" s="1"/>
      <c r="K938" s="1"/>
      <c r="L938" s="1"/>
      <c r="M938" s="1"/>
      <c r="N938" s="1"/>
      <c r="O938" s="1"/>
      <c r="P938" s="1"/>
      <c r="Q938" s="1"/>
      <c r="R938" s="1"/>
      <c r="S938" s="1"/>
      <c r="T938" s="1"/>
      <c r="U938" s="1"/>
      <c r="V938" s="1"/>
      <c r="W938" s="1"/>
      <c r="X938" s="1"/>
      <c r="Y938" s="1"/>
      <c r="Z938" s="1"/>
    </row>
    <row r="939" spans="1:26" ht="12.75" customHeight="1" x14ac:dyDescent="0.25">
      <c r="A939" s="75" t="s">
        <v>850</v>
      </c>
      <c r="B939" s="75">
        <v>3</v>
      </c>
      <c r="C939" s="75" t="s">
        <v>140</v>
      </c>
      <c r="D939" s="75" t="s">
        <v>138</v>
      </c>
      <c r="E939" s="92"/>
      <c r="F939" s="172"/>
      <c r="G939" s="1"/>
      <c r="H939" s="44"/>
      <c r="I939" s="1"/>
      <c r="J939" s="1"/>
      <c r="K939" s="1"/>
      <c r="L939" s="1"/>
      <c r="M939" s="1"/>
      <c r="N939" s="1"/>
      <c r="O939" s="1"/>
      <c r="P939" s="1"/>
      <c r="Q939" s="1"/>
      <c r="R939" s="1"/>
      <c r="S939" s="1"/>
      <c r="T939" s="1"/>
      <c r="U939" s="1"/>
      <c r="V939" s="1"/>
      <c r="W939" s="1"/>
      <c r="X939" s="1"/>
      <c r="Y939" s="1"/>
      <c r="Z939" s="1"/>
    </row>
    <row r="940" spans="1:26" ht="12.75" customHeight="1" x14ac:dyDescent="0.25">
      <c r="A940" s="75" t="s">
        <v>851</v>
      </c>
      <c r="B940" s="75">
        <v>20</v>
      </c>
      <c r="C940" s="75" t="s">
        <v>145</v>
      </c>
      <c r="D940" s="75" t="s">
        <v>138</v>
      </c>
      <c r="E940" s="92"/>
      <c r="F940" s="172"/>
      <c r="G940" s="1"/>
      <c r="H940" s="44"/>
      <c r="I940" s="1"/>
      <c r="J940" s="1"/>
      <c r="K940" s="1"/>
      <c r="L940" s="1"/>
      <c r="M940" s="1"/>
      <c r="N940" s="1"/>
      <c r="O940" s="1"/>
      <c r="P940" s="1"/>
      <c r="Q940" s="1"/>
      <c r="R940" s="1"/>
      <c r="S940" s="1"/>
      <c r="T940" s="1"/>
      <c r="U940" s="1"/>
      <c r="V940" s="1"/>
      <c r="W940" s="1"/>
      <c r="X940" s="1"/>
      <c r="Y940" s="1"/>
      <c r="Z940" s="1"/>
    </row>
    <row r="941" spans="1:26" ht="12.75" customHeight="1" x14ac:dyDescent="0.25">
      <c r="A941" s="75" t="s">
        <v>852</v>
      </c>
      <c r="B941" s="75">
        <v>20</v>
      </c>
      <c r="C941" s="75" t="s">
        <v>145</v>
      </c>
      <c r="D941" s="75" t="s">
        <v>138</v>
      </c>
      <c r="E941" s="92"/>
      <c r="F941" s="172"/>
      <c r="G941" s="1"/>
      <c r="H941" s="44"/>
      <c r="I941" s="1"/>
      <c r="J941" s="1"/>
      <c r="K941" s="1"/>
      <c r="L941" s="1"/>
      <c r="M941" s="1"/>
      <c r="N941" s="1"/>
      <c r="O941" s="1"/>
      <c r="P941" s="1"/>
      <c r="Q941" s="1"/>
      <c r="R941" s="1"/>
      <c r="S941" s="1"/>
      <c r="T941" s="1"/>
      <c r="U941" s="1"/>
      <c r="V941" s="1"/>
      <c r="W941" s="1"/>
      <c r="X941" s="1"/>
      <c r="Y941" s="1"/>
      <c r="Z941" s="1"/>
    </row>
    <row r="942" spans="1:26" ht="12.75" customHeight="1" x14ac:dyDescent="0.25">
      <c r="A942" s="75" t="s">
        <v>853</v>
      </c>
      <c r="B942" s="75">
        <v>10</v>
      </c>
      <c r="C942" s="75" t="s">
        <v>145</v>
      </c>
      <c r="D942" s="75" t="s">
        <v>138</v>
      </c>
      <c r="E942" s="92"/>
      <c r="F942" s="172"/>
      <c r="G942" s="1"/>
      <c r="H942" s="44"/>
      <c r="I942" s="1"/>
      <c r="J942" s="1"/>
      <c r="K942" s="1"/>
      <c r="L942" s="1"/>
      <c r="M942" s="1"/>
      <c r="N942" s="1"/>
      <c r="O942" s="1"/>
      <c r="P942" s="1"/>
      <c r="Q942" s="1"/>
      <c r="R942" s="1"/>
      <c r="S942" s="1"/>
      <c r="T942" s="1"/>
      <c r="U942" s="1"/>
      <c r="V942" s="1"/>
      <c r="W942" s="1"/>
      <c r="X942" s="1"/>
      <c r="Y942" s="1"/>
      <c r="Z942" s="1"/>
    </row>
    <row r="943" spans="1:26" ht="12.75" customHeight="1" x14ac:dyDescent="0.25">
      <c r="A943" s="75" t="s">
        <v>854</v>
      </c>
      <c r="B943" s="75">
        <v>10</v>
      </c>
      <c r="C943" s="75" t="s">
        <v>145</v>
      </c>
      <c r="D943" s="75" t="s">
        <v>138</v>
      </c>
      <c r="E943" s="92"/>
      <c r="F943" s="172"/>
      <c r="G943" s="1"/>
      <c r="H943" s="44"/>
      <c r="I943" s="1"/>
      <c r="J943" s="1"/>
      <c r="K943" s="1"/>
      <c r="L943" s="1"/>
      <c r="M943" s="1"/>
      <c r="N943" s="1"/>
      <c r="O943" s="1"/>
      <c r="P943" s="1"/>
      <c r="Q943" s="1"/>
      <c r="R943" s="1"/>
      <c r="S943" s="1"/>
      <c r="T943" s="1"/>
      <c r="U943" s="1"/>
      <c r="V943" s="1"/>
      <c r="W943" s="1"/>
      <c r="X943" s="1"/>
      <c r="Y943" s="1"/>
      <c r="Z943" s="1"/>
    </row>
    <row r="944" spans="1:26" ht="12.75" customHeight="1" x14ac:dyDescent="0.25">
      <c r="A944" s="75" t="s">
        <v>855</v>
      </c>
      <c r="B944" s="75">
        <v>14</v>
      </c>
      <c r="C944" s="75" t="s">
        <v>145</v>
      </c>
      <c r="D944" s="75" t="s">
        <v>138</v>
      </c>
      <c r="E944" s="92"/>
      <c r="F944" s="172"/>
      <c r="G944" s="1"/>
      <c r="H944" s="44"/>
      <c r="I944" s="1"/>
      <c r="J944" s="1"/>
      <c r="K944" s="1"/>
      <c r="L944" s="1"/>
      <c r="M944" s="1"/>
      <c r="N944" s="1"/>
      <c r="O944" s="1"/>
      <c r="P944" s="1"/>
      <c r="Q944" s="1"/>
      <c r="R944" s="1"/>
      <c r="S944" s="1"/>
      <c r="T944" s="1"/>
      <c r="U944" s="1"/>
      <c r="V944" s="1"/>
      <c r="W944" s="1"/>
      <c r="X944" s="1"/>
      <c r="Y944" s="1"/>
      <c r="Z944" s="1"/>
    </row>
    <row r="945" spans="1:26" ht="12.75" customHeight="1" x14ac:dyDescent="0.25">
      <c r="A945" s="75" t="s">
        <v>856</v>
      </c>
      <c r="B945" s="75">
        <v>2</v>
      </c>
      <c r="C945" s="75" t="s">
        <v>140</v>
      </c>
      <c r="D945" s="75" t="s">
        <v>138</v>
      </c>
      <c r="E945" s="92"/>
      <c r="F945" s="172"/>
      <c r="G945" s="1"/>
      <c r="H945" s="44"/>
      <c r="I945" s="1"/>
      <c r="J945" s="1"/>
      <c r="K945" s="1"/>
      <c r="L945" s="1"/>
      <c r="M945" s="1"/>
      <c r="N945" s="1"/>
      <c r="O945" s="1"/>
      <c r="P945" s="1"/>
      <c r="Q945" s="1"/>
      <c r="R945" s="1"/>
      <c r="S945" s="1"/>
      <c r="T945" s="1"/>
      <c r="U945" s="1"/>
      <c r="V945" s="1"/>
      <c r="W945" s="1"/>
      <c r="X945" s="1"/>
      <c r="Y945" s="1"/>
      <c r="Z945" s="1"/>
    </row>
    <row r="946" spans="1:26" ht="12.75" customHeight="1" x14ac:dyDescent="0.25">
      <c r="A946" s="75" t="s">
        <v>857</v>
      </c>
      <c r="B946" s="75">
        <v>1</v>
      </c>
      <c r="C946" s="75" t="s">
        <v>140</v>
      </c>
      <c r="D946" s="75" t="s">
        <v>138</v>
      </c>
      <c r="E946" s="92"/>
      <c r="F946" s="172"/>
      <c r="G946" s="1"/>
      <c r="H946" s="44"/>
      <c r="I946" s="1"/>
      <c r="J946" s="1"/>
      <c r="K946" s="1"/>
      <c r="L946" s="1"/>
      <c r="M946" s="1"/>
      <c r="N946" s="1"/>
      <c r="O946" s="1"/>
      <c r="P946" s="1"/>
      <c r="Q946" s="1"/>
      <c r="R946" s="1"/>
      <c r="S946" s="1"/>
      <c r="T946" s="1"/>
      <c r="U946" s="1"/>
      <c r="V946" s="1"/>
      <c r="W946" s="1"/>
      <c r="X946" s="1"/>
      <c r="Y946" s="1"/>
      <c r="Z946" s="1"/>
    </row>
    <row r="947" spans="1:26" ht="12.75" customHeight="1" x14ac:dyDescent="0.25">
      <c r="A947" s="74" t="s">
        <v>858</v>
      </c>
      <c r="B947" s="74">
        <v>0.5</v>
      </c>
      <c r="C947" s="74" t="s">
        <v>140</v>
      </c>
      <c r="D947" s="72" t="s">
        <v>138</v>
      </c>
      <c r="E947" s="90"/>
      <c r="F947" s="171" t="s">
        <v>859</v>
      </c>
      <c r="G947" s="57"/>
      <c r="H947" s="58"/>
      <c r="I947" s="57"/>
      <c r="J947" s="57"/>
      <c r="K947" s="57"/>
      <c r="L947" s="1"/>
      <c r="M947" s="1"/>
      <c r="N947" s="1"/>
      <c r="O947" s="1"/>
      <c r="P947" s="1"/>
      <c r="Q947" s="1"/>
      <c r="R947" s="1"/>
      <c r="S947" s="1"/>
      <c r="T947" s="1"/>
      <c r="U947" s="1"/>
      <c r="V947" s="1"/>
      <c r="W947" s="1"/>
      <c r="X947" s="1"/>
      <c r="Y947" s="1"/>
      <c r="Z947" s="1"/>
    </row>
    <row r="948" spans="1:26" ht="30.75" customHeight="1" x14ac:dyDescent="0.25">
      <c r="A948" s="74" t="s">
        <v>860</v>
      </c>
      <c r="B948" s="74">
        <v>1</v>
      </c>
      <c r="C948" s="74"/>
      <c r="D948" s="72" t="s">
        <v>138</v>
      </c>
      <c r="E948" s="90" t="s">
        <v>861</v>
      </c>
      <c r="F948" s="171"/>
      <c r="G948" s="59"/>
      <c r="H948" s="60"/>
      <c r="I948" s="59"/>
      <c r="J948" s="59"/>
      <c r="K948" s="59"/>
      <c r="L948" s="1"/>
      <c r="M948" s="1"/>
      <c r="N948" s="1"/>
      <c r="O948" s="1"/>
      <c r="P948" s="1"/>
      <c r="Q948" s="1"/>
      <c r="R948" s="1"/>
      <c r="S948" s="1"/>
      <c r="T948" s="1"/>
      <c r="U948" s="1"/>
      <c r="V948" s="1"/>
      <c r="W948" s="1"/>
      <c r="X948" s="1"/>
      <c r="Y948" s="1"/>
      <c r="Z948" s="1"/>
    </row>
    <row r="949" spans="1:26" ht="12.75" customHeight="1" x14ac:dyDescent="0.25">
      <c r="A949" s="74" t="s">
        <v>862</v>
      </c>
      <c r="B949" s="74">
        <v>0.25</v>
      </c>
      <c r="C949" s="74" t="s">
        <v>140</v>
      </c>
      <c r="D949" s="72" t="s">
        <v>138</v>
      </c>
      <c r="E949" s="90"/>
      <c r="F949" s="171"/>
      <c r="G949" s="59"/>
      <c r="H949" s="60"/>
      <c r="I949" s="59"/>
      <c r="J949" s="59"/>
      <c r="K949" s="59"/>
      <c r="L949" s="1"/>
      <c r="M949" s="1"/>
      <c r="N949" s="1"/>
      <c r="O949" s="1"/>
      <c r="P949" s="1"/>
      <c r="Q949" s="1"/>
      <c r="R949" s="1"/>
      <c r="S949" s="1"/>
      <c r="T949" s="1"/>
      <c r="U949" s="1"/>
      <c r="V949" s="1"/>
      <c r="W949" s="1"/>
      <c r="X949" s="1"/>
      <c r="Y949" s="1"/>
      <c r="Z949" s="1"/>
    </row>
    <row r="950" spans="1:26" ht="12.75" customHeight="1" x14ac:dyDescent="0.25">
      <c r="A950" s="71" t="s">
        <v>863</v>
      </c>
      <c r="B950" s="71">
        <v>1</v>
      </c>
      <c r="C950" s="71" t="s">
        <v>140</v>
      </c>
      <c r="D950" s="71" t="s">
        <v>138</v>
      </c>
      <c r="E950" s="86"/>
      <c r="F950" s="165" t="s">
        <v>864</v>
      </c>
      <c r="G950" s="47"/>
      <c r="H950" s="48"/>
      <c r="I950" s="47"/>
      <c r="J950" s="47"/>
      <c r="K950" s="47"/>
      <c r="L950" s="1"/>
      <c r="M950" s="1"/>
      <c r="N950" s="1"/>
      <c r="O950" s="1"/>
      <c r="P950" s="1"/>
      <c r="Q950" s="1"/>
      <c r="R950" s="1"/>
      <c r="S950" s="1"/>
      <c r="T950" s="1"/>
      <c r="U950" s="1"/>
      <c r="V950" s="1"/>
      <c r="W950" s="1"/>
      <c r="X950" s="1"/>
      <c r="Y950" s="1"/>
      <c r="Z950" s="1"/>
    </row>
    <row r="951" spans="1:26" ht="12.75" customHeight="1" x14ac:dyDescent="0.25">
      <c r="A951" s="71" t="s">
        <v>865</v>
      </c>
      <c r="B951" s="71">
        <v>0</v>
      </c>
      <c r="C951" s="71" t="s">
        <v>137</v>
      </c>
      <c r="D951" s="71" t="s">
        <v>138</v>
      </c>
      <c r="E951" s="86"/>
      <c r="F951" s="165"/>
      <c r="G951" s="1"/>
      <c r="H951" s="44"/>
      <c r="I951" s="1"/>
      <c r="J951" s="1"/>
      <c r="K951" s="1"/>
      <c r="L951" s="1"/>
      <c r="M951" s="1"/>
      <c r="N951" s="1"/>
      <c r="O951" s="1"/>
      <c r="P951" s="1"/>
      <c r="Q951" s="1"/>
      <c r="R951" s="1"/>
      <c r="S951" s="1"/>
      <c r="T951" s="1"/>
      <c r="U951" s="1"/>
      <c r="V951" s="1"/>
      <c r="W951" s="1"/>
      <c r="X951" s="1"/>
      <c r="Y951" s="1"/>
      <c r="Z951" s="1"/>
    </row>
    <row r="952" spans="1:26" ht="12.75" customHeight="1" x14ac:dyDescent="0.25">
      <c r="A952" s="72" t="s">
        <v>866</v>
      </c>
      <c r="B952" s="72">
        <v>2</v>
      </c>
      <c r="C952" s="72" t="s">
        <v>140</v>
      </c>
      <c r="D952" s="72" t="s">
        <v>138</v>
      </c>
      <c r="E952" s="87"/>
      <c r="F952" s="169" t="s">
        <v>867</v>
      </c>
      <c r="G952" s="47"/>
      <c r="H952" s="48"/>
      <c r="I952" s="47"/>
      <c r="J952" s="47"/>
      <c r="K952" s="47"/>
      <c r="L952" s="1"/>
      <c r="M952" s="1"/>
      <c r="N952" s="1"/>
      <c r="O952" s="1"/>
      <c r="P952" s="1"/>
      <c r="Q952" s="1"/>
      <c r="R952" s="1"/>
      <c r="S952" s="1"/>
      <c r="T952" s="1"/>
      <c r="U952" s="1"/>
      <c r="V952" s="1"/>
      <c r="W952" s="1"/>
      <c r="X952" s="1"/>
      <c r="Y952" s="1"/>
      <c r="Z952" s="1"/>
    </row>
    <row r="953" spans="1:26" ht="12.75" customHeight="1" x14ac:dyDescent="0.25">
      <c r="A953" s="72" t="s">
        <v>868</v>
      </c>
      <c r="B953" s="72">
        <v>2</v>
      </c>
      <c r="C953" s="72" t="s">
        <v>140</v>
      </c>
      <c r="D953" s="72" t="s">
        <v>138</v>
      </c>
      <c r="E953" s="87"/>
      <c r="F953" s="169"/>
      <c r="G953" s="1"/>
      <c r="H953" s="44"/>
      <c r="I953" s="1"/>
      <c r="J953" s="1"/>
      <c r="K953" s="1"/>
      <c r="L953" s="1"/>
      <c r="M953" s="1"/>
      <c r="N953" s="1"/>
      <c r="O953" s="1"/>
      <c r="P953" s="1"/>
      <c r="Q953" s="1"/>
      <c r="R953" s="1"/>
      <c r="S953" s="1"/>
      <c r="T953" s="1"/>
      <c r="U953" s="1"/>
      <c r="V953" s="1"/>
      <c r="W953" s="1"/>
      <c r="X953" s="1"/>
      <c r="Y953" s="1"/>
      <c r="Z953" s="1"/>
    </row>
    <row r="954" spans="1:26" ht="12.75" customHeight="1" x14ac:dyDescent="0.25">
      <c r="A954" s="72" t="s">
        <v>869</v>
      </c>
      <c r="B954" s="72">
        <v>2</v>
      </c>
      <c r="C954" s="72" t="s">
        <v>140</v>
      </c>
      <c r="D954" s="72" t="s">
        <v>138</v>
      </c>
      <c r="E954" s="87"/>
      <c r="F954" s="169"/>
      <c r="G954" s="1"/>
      <c r="H954" s="44"/>
      <c r="I954" s="1"/>
      <c r="J954" s="1"/>
      <c r="K954" s="1"/>
      <c r="L954" s="1"/>
      <c r="M954" s="1"/>
      <c r="N954" s="1"/>
      <c r="O954" s="1"/>
      <c r="P954" s="1"/>
      <c r="Q954" s="1"/>
      <c r="R954" s="1"/>
      <c r="S954" s="1"/>
      <c r="T954" s="1"/>
      <c r="U954" s="1"/>
      <c r="V954" s="1"/>
      <c r="W954" s="1"/>
      <c r="X954" s="1"/>
      <c r="Y954" s="1"/>
      <c r="Z954" s="1"/>
    </row>
    <row r="955" spans="1:26" ht="12.75" customHeight="1" x14ac:dyDescent="0.25">
      <c r="A955" s="72" t="s">
        <v>870</v>
      </c>
      <c r="B955" s="72">
        <v>2</v>
      </c>
      <c r="C955" s="72" t="s">
        <v>140</v>
      </c>
      <c r="D955" s="72" t="s">
        <v>138</v>
      </c>
      <c r="E955" s="87"/>
      <c r="F955" s="169"/>
      <c r="G955" s="1"/>
      <c r="H955" s="44"/>
      <c r="I955" s="1"/>
      <c r="J955" s="1"/>
      <c r="K955" s="1"/>
      <c r="L955" s="1"/>
      <c r="M955" s="1"/>
      <c r="N955" s="1"/>
      <c r="O955" s="1"/>
      <c r="P955" s="1"/>
      <c r="Q955" s="1"/>
      <c r="R955" s="1"/>
      <c r="S955" s="1"/>
      <c r="T955" s="1"/>
      <c r="U955" s="1"/>
      <c r="V955" s="1"/>
      <c r="W955" s="1"/>
      <c r="X955" s="1"/>
      <c r="Y955" s="1"/>
      <c r="Z955" s="1"/>
    </row>
    <row r="956" spans="1:26" ht="30" customHeight="1" x14ac:dyDescent="0.25">
      <c r="A956" s="73" t="s">
        <v>871</v>
      </c>
      <c r="B956" s="73" t="s">
        <v>509</v>
      </c>
      <c r="C956" s="73" t="s">
        <v>137</v>
      </c>
      <c r="D956" s="73" t="s">
        <v>138</v>
      </c>
      <c r="E956" s="91" t="s">
        <v>872</v>
      </c>
      <c r="F956" s="110" t="s">
        <v>873</v>
      </c>
      <c r="G956" s="61"/>
      <c r="H956" s="62"/>
      <c r="I956" s="61"/>
      <c r="J956" s="61"/>
      <c r="K956" s="61"/>
      <c r="L956" s="1"/>
      <c r="M956" s="1"/>
      <c r="N956" s="1"/>
      <c r="O956" s="1"/>
      <c r="P956" s="1"/>
      <c r="Q956" s="1"/>
      <c r="R956" s="1"/>
      <c r="S956" s="1"/>
      <c r="T956" s="1"/>
      <c r="U956" s="1"/>
      <c r="V956" s="1"/>
      <c r="W956" s="1"/>
      <c r="X956" s="1"/>
      <c r="Y956" s="1"/>
      <c r="Z956" s="1"/>
    </row>
    <row r="957" spans="1:26" ht="12.75" customHeight="1" x14ac:dyDescent="0.25">
      <c r="A957" s="72" t="s">
        <v>874</v>
      </c>
      <c r="B957" s="72">
        <v>0.5</v>
      </c>
      <c r="C957" s="72" t="s">
        <v>140</v>
      </c>
      <c r="D957" s="72" t="s">
        <v>138</v>
      </c>
      <c r="E957" s="87"/>
      <c r="F957" s="169" t="s">
        <v>875</v>
      </c>
      <c r="G957" s="47"/>
      <c r="H957" s="48"/>
      <c r="I957" s="47"/>
      <c r="J957" s="47"/>
      <c r="K957" s="47"/>
      <c r="L957" s="1"/>
      <c r="M957" s="1"/>
      <c r="N957" s="1"/>
      <c r="O957" s="1"/>
      <c r="P957" s="1"/>
      <c r="Q957" s="1"/>
      <c r="R957" s="1"/>
      <c r="S957" s="1"/>
      <c r="T957" s="1"/>
      <c r="U957" s="1"/>
      <c r="V957" s="1"/>
      <c r="W957" s="1"/>
      <c r="X957" s="1"/>
      <c r="Y957" s="1"/>
      <c r="Z957" s="1"/>
    </row>
    <row r="958" spans="1:26" ht="12.75" customHeight="1" x14ac:dyDescent="0.25">
      <c r="A958" s="72" t="s">
        <v>876</v>
      </c>
      <c r="B958" s="72">
        <v>0.5</v>
      </c>
      <c r="C958" s="72" t="s">
        <v>140</v>
      </c>
      <c r="D958" s="72" t="s">
        <v>138</v>
      </c>
      <c r="E958" s="87"/>
      <c r="F958" s="169"/>
      <c r="G958" s="1"/>
      <c r="H958" s="44"/>
      <c r="I958" s="1"/>
      <c r="J958" s="1"/>
      <c r="K958" s="1"/>
      <c r="L958" s="1"/>
      <c r="M958" s="1"/>
      <c r="N958" s="1"/>
      <c r="O958" s="1"/>
      <c r="P958" s="1"/>
      <c r="Q958" s="1"/>
      <c r="R958" s="1"/>
      <c r="S958" s="1"/>
      <c r="T958" s="1"/>
      <c r="U958" s="1"/>
      <c r="V958" s="1"/>
      <c r="W958" s="1"/>
      <c r="X958" s="1"/>
      <c r="Y958" s="1"/>
      <c r="Z958" s="1"/>
    </row>
    <row r="959" spans="1:26" ht="12.75" customHeight="1" x14ac:dyDescent="0.25">
      <c r="A959" s="72" t="s">
        <v>877</v>
      </c>
      <c r="B959" s="72">
        <v>0.5</v>
      </c>
      <c r="C959" s="72" t="s">
        <v>140</v>
      </c>
      <c r="D959" s="72" t="s">
        <v>138</v>
      </c>
      <c r="E959" s="87"/>
      <c r="F959" s="169"/>
      <c r="G959" s="1"/>
      <c r="H959" s="44"/>
      <c r="I959" s="1"/>
      <c r="J959" s="1"/>
      <c r="K959" s="1"/>
      <c r="L959" s="1"/>
      <c r="M959" s="1"/>
      <c r="N959" s="1"/>
      <c r="O959" s="1"/>
      <c r="P959" s="1"/>
      <c r="Q959" s="1"/>
      <c r="R959" s="1"/>
      <c r="S959" s="1"/>
      <c r="T959" s="1"/>
      <c r="U959" s="1"/>
      <c r="V959" s="1"/>
      <c r="W959" s="1"/>
      <c r="X959" s="1"/>
      <c r="Y959" s="1"/>
      <c r="Z959" s="1"/>
    </row>
    <row r="960" spans="1:26" ht="12.75" customHeight="1" x14ac:dyDescent="0.25">
      <c r="A960" s="72" t="s">
        <v>878</v>
      </c>
      <c r="B960" s="72">
        <v>0.5</v>
      </c>
      <c r="C960" s="72" t="s">
        <v>140</v>
      </c>
      <c r="D960" s="72" t="s">
        <v>138</v>
      </c>
      <c r="E960" s="87"/>
      <c r="F960" s="169"/>
      <c r="G960" s="1"/>
      <c r="H960" s="44"/>
      <c r="I960" s="1"/>
      <c r="J960" s="1"/>
      <c r="K960" s="1"/>
      <c r="L960" s="1"/>
      <c r="M960" s="1"/>
      <c r="N960" s="1"/>
      <c r="O960" s="1"/>
      <c r="P960" s="1"/>
      <c r="Q960" s="1"/>
      <c r="R960" s="1"/>
      <c r="S960" s="1"/>
      <c r="T960" s="1"/>
      <c r="U960" s="1"/>
      <c r="V960" s="1"/>
      <c r="W960" s="1"/>
      <c r="X960" s="1"/>
      <c r="Y960" s="1"/>
      <c r="Z960" s="1"/>
    </row>
    <row r="961" spans="1:26" ht="12.75" customHeight="1" x14ac:dyDescent="0.25">
      <c r="A961" s="72" t="s">
        <v>879</v>
      </c>
      <c r="B961" s="72">
        <v>0.5</v>
      </c>
      <c r="C961" s="72" t="s">
        <v>140</v>
      </c>
      <c r="D961" s="72" t="s">
        <v>138</v>
      </c>
      <c r="E961" s="87"/>
      <c r="F961" s="169"/>
      <c r="G961" s="1"/>
      <c r="H961" s="44"/>
      <c r="I961" s="1"/>
      <c r="J961" s="1"/>
      <c r="K961" s="1"/>
      <c r="L961" s="1"/>
      <c r="M961" s="1"/>
      <c r="N961" s="1"/>
      <c r="O961" s="1"/>
      <c r="P961" s="1"/>
      <c r="Q961" s="1"/>
      <c r="R961" s="1"/>
      <c r="S961" s="1"/>
      <c r="T961" s="1"/>
      <c r="U961" s="1"/>
      <c r="V961" s="1"/>
      <c r="W961" s="1"/>
      <c r="X961" s="1"/>
      <c r="Y961" s="1"/>
      <c r="Z961" s="1"/>
    </row>
    <row r="962" spans="1:26" ht="12.75" customHeight="1" x14ac:dyDescent="0.25">
      <c r="A962" s="72" t="s">
        <v>880</v>
      </c>
      <c r="B962" s="72">
        <v>2</v>
      </c>
      <c r="C962" s="72" t="s">
        <v>140</v>
      </c>
      <c r="D962" s="72" t="s">
        <v>138</v>
      </c>
      <c r="E962" s="87"/>
      <c r="F962" s="169"/>
      <c r="G962" s="1"/>
      <c r="H962" s="44"/>
      <c r="I962" s="1"/>
      <c r="J962" s="1"/>
      <c r="K962" s="1"/>
      <c r="L962" s="1"/>
      <c r="M962" s="1"/>
      <c r="N962" s="1"/>
      <c r="O962" s="1"/>
      <c r="P962" s="1"/>
      <c r="Q962" s="1"/>
      <c r="R962" s="1"/>
      <c r="S962" s="1"/>
      <c r="T962" s="1"/>
      <c r="U962" s="1"/>
      <c r="V962" s="1"/>
      <c r="W962" s="1"/>
      <c r="X962" s="1"/>
      <c r="Y962" s="1"/>
      <c r="Z962" s="1"/>
    </row>
    <row r="963" spans="1:26" ht="12.75" customHeight="1" x14ac:dyDescent="0.25">
      <c r="A963" s="72" t="s">
        <v>881</v>
      </c>
      <c r="B963" s="72">
        <v>0.5</v>
      </c>
      <c r="C963" s="72" t="s">
        <v>140</v>
      </c>
      <c r="D963" s="72" t="s">
        <v>138</v>
      </c>
      <c r="E963" s="87"/>
      <c r="F963" s="169"/>
      <c r="G963" s="1"/>
      <c r="H963" s="44"/>
      <c r="I963" s="1"/>
      <c r="J963" s="1"/>
      <c r="K963" s="1"/>
      <c r="L963" s="1"/>
      <c r="M963" s="1"/>
      <c r="N963" s="1"/>
      <c r="O963" s="1"/>
      <c r="P963" s="1"/>
      <c r="Q963" s="1"/>
      <c r="R963" s="1"/>
      <c r="S963" s="1"/>
      <c r="T963" s="1"/>
      <c r="U963" s="1"/>
      <c r="V963" s="1"/>
      <c r="W963" s="1"/>
      <c r="X963" s="1"/>
      <c r="Y963" s="1"/>
      <c r="Z963" s="1"/>
    </row>
    <row r="964" spans="1:26" ht="12.75" customHeight="1" x14ac:dyDescent="0.25">
      <c r="A964" s="72" t="s">
        <v>882</v>
      </c>
      <c r="B964" s="72">
        <v>0.5</v>
      </c>
      <c r="C964" s="72" t="s">
        <v>140</v>
      </c>
      <c r="D964" s="72" t="s">
        <v>138</v>
      </c>
      <c r="E964" s="87"/>
      <c r="F964" s="169"/>
      <c r="G964" s="1"/>
      <c r="H964" s="44"/>
      <c r="I964" s="1"/>
      <c r="J964" s="1"/>
      <c r="K964" s="1"/>
      <c r="L964" s="1"/>
      <c r="M964" s="1"/>
      <c r="N964" s="1"/>
      <c r="O964" s="1"/>
      <c r="P964" s="1"/>
      <c r="Q964" s="1"/>
      <c r="R964" s="1"/>
      <c r="S964" s="1"/>
      <c r="T964" s="1"/>
      <c r="U964" s="1"/>
      <c r="V964" s="1"/>
      <c r="W964" s="1"/>
      <c r="X964" s="1"/>
      <c r="Y964" s="1"/>
      <c r="Z964" s="1"/>
    </row>
    <row r="965" spans="1:26" ht="12.75" customHeight="1" x14ac:dyDescent="0.25">
      <c r="A965" s="72" t="s">
        <v>883</v>
      </c>
      <c r="B965" s="72">
        <v>1</v>
      </c>
      <c r="C965" s="72" t="s">
        <v>140</v>
      </c>
      <c r="D965" s="72" t="s">
        <v>138</v>
      </c>
      <c r="E965" s="87"/>
      <c r="F965" s="169"/>
      <c r="G965" s="1"/>
      <c r="H965" s="44"/>
      <c r="I965" s="1"/>
      <c r="J965" s="1"/>
      <c r="K965" s="1"/>
      <c r="L965" s="1"/>
      <c r="M965" s="1"/>
      <c r="N965" s="1"/>
      <c r="O965" s="1"/>
      <c r="P965" s="1"/>
      <c r="Q965" s="1"/>
      <c r="R965" s="1"/>
      <c r="S965" s="1"/>
      <c r="T965" s="1"/>
      <c r="U965" s="1"/>
      <c r="V965" s="1"/>
      <c r="W965" s="1"/>
      <c r="X965" s="1"/>
      <c r="Y965" s="1"/>
      <c r="Z965" s="1"/>
    </row>
    <row r="966" spans="1:26" ht="12.75" customHeight="1" x14ac:dyDescent="0.25">
      <c r="A966" s="72" t="s">
        <v>884</v>
      </c>
      <c r="B966" s="72">
        <v>2</v>
      </c>
      <c r="C966" s="72" t="s">
        <v>140</v>
      </c>
      <c r="D966" s="72" t="s">
        <v>138</v>
      </c>
      <c r="E966" s="87"/>
      <c r="F966" s="169"/>
      <c r="G966" s="1"/>
      <c r="H966" s="44"/>
      <c r="I966" s="1"/>
      <c r="J966" s="1"/>
      <c r="K966" s="1"/>
      <c r="L966" s="1"/>
      <c r="M966" s="1"/>
      <c r="N966" s="1"/>
      <c r="O966" s="1"/>
      <c r="P966" s="1"/>
      <c r="Q966" s="1"/>
      <c r="R966" s="1"/>
      <c r="S966" s="1"/>
      <c r="T966" s="1"/>
      <c r="U966" s="1"/>
      <c r="V966" s="1"/>
      <c r="W966" s="1"/>
      <c r="X966" s="1"/>
      <c r="Y966" s="1"/>
      <c r="Z966" s="1"/>
    </row>
    <row r="967" spans="1:26" ht="12.75" customHeight="1" x14ac:dyDescent="0.25">
      <c r="A967" s="71" t="s">
        <v>885</v>
      </c>
      <c r="B967" s="71">
        <v>1</v>
      </c>
      <c r="C967" s="71" t="s">
        <v>140</v>
      </c>
      <c r="D967" s="71" t="s">
        <v>138</v>
      </c>
      <c r="E967" s="86"/>
      <c r="F967" s="168" t="s">
        <v>886</v>
      </c>
      <c r="G967" s="47"/>
      <c r="H967" s="48"/>
      <c r="I967" s="47"/>
      <c r="J967" s="47"/>
      <c r="K967" s="47"/>
      <c r="L967" s="1"/>
      <c r="M967" s="1"/>
      <c r="N967" s="1"/>
      <c r="O967" s="1"/>
      <c r="P967" s="1"/>
      <c r="Q967" s="1"/>
      <c r="R967" s="1"/>
      <c r="S967" s="1"/>
      <c r="T967" s="1"/>
      <c r="U967" s="1"/>
      <c r="V967" s="1"/>
      <c r="W967" s="1"/>
      <c r="X967" s="1"/>
      <c r="Y967" s="1"/>
      <c r="Z967" s="1"/>
    </row>
    <row r="968" spans="1:26" ht="12.75" customHeight="1" x14ac:dyDescent="0.25">
      <c r="A968" s="71" t="s">
        <v>887</v>
      </c>
      <c r="B968" s="71">
        <v>1</v>
      </c>
      <c r="C968" s="71" t="s">
        <v>140</v>
      </c>
      <c r="D968" s="71" t="s">
        <v>138</v>
      </c>
      <c r="E968" s="86"/>
      <c r="F968" s="168"/>
      <c r="G968" s="1"/>
      <c r="H968" s="44"/>
      <c r="I968" s="1"/>
      <c r="J968" s="1"/>
      <c r="K968" s="1"/>
      <c r="L968" s="1"/>
      <c r="M968" s="1"/>
      <c r="N968" s="1"/>
      <c r="O968" s="1"/>
      <c r="P968" s="1"/>
      <c r="Q968" s="1"/>
      <c r="R968" s="1"/>
      <c r="S968" s="1"/>
      <c r="T968" s="1"/>
      <c r="U968" s="1"/>
      <c r="V968" s="1"/>
      <c r="W968" s="1"/>
      <c r="X968" s="1"/>
      <c r="Y968" s="1"/>
      <c r="Z968" s="1"/>
    </row>
    <row r="969" spans="1:26" ht="12.75" customHeight="1" x14ac:dyDescent="0.25">
      <c r="A969" s="72" t="s">
        <v>888</v>
      </c>
      <c r="B969" s="72">
        <v>0.5</v>
      </c>
      <c r="C969" s="72" t="s">
        <v>140</v>
      </c>
      <c r="D969" s="72" t="s">
        <v>138</v>
      </c>
      <c r="E969" s="87"/>
      <c r="F969" s="167" t="s">
        <v>889</v>
      </c>
      <c r="G969" s="47"/>
      <c r="H969" s="48"/>
      <c r="I969" s="47"/>
      <c r="J969" s="47"/>
      <c r="K969" s="47"/>
      <c r="L969" s="1"/>
      <c r="M969" s="1"/>
      <c r="N969" s="1"/>
      <c r="O969" s="1"/>
      <c r="P969" s="1"/>
      <c r="Q969" s="1"/>
      <c r="R969" s="1"/>
      <c r="S969" s="1"/>
      <c r="T969" s="1"/>
      <c r="U969" s="1"/>
      <c r="V969" s="1"/>
      <c r="W969" s="1"/>
      <c r="X969" s="1"/>
      <c r="Y969" s="1"/>
      <c r="Z969" s="1"/>
    </row>
    <row r="970" spans="1:26" ht="12.75" customHeight="1" x14ac:dyDescent="0.25">
      <c r="A970" s="72" t="s">
        <v>890</v>
      </c>
      <c r="B970" s="72">
        <v>1</v>
      </c>
      <c r="C970" s="72" t="s">
        <v>140</v>
      </c>
      <c r="D970" s="72" t="s">
        <v>138</v>
      </c>
      <c r="E970" s="87"/>
      <c r="F970" s="167"/>
      <c r="G970" s="1"/>
      <c r="H970" s="44"/>
      <c r="I970" s="1"/>
      <c r="J970" s="1"/>
      <c r="K970" s="1"/>
      <c r="L970" s="1"/>
      <c r="M970" s="1"/>
      <c r="N970" s="1"/>
      <c r="O970" s="1"/>
      <c r="P970" s="1"/>
      <c r="Q970" s="1"/>
      <c r="R970" s="1"/>
      <c r="S970" s="1"/>
      <c r="T970" s="1"/>
      <c r="U970" s="1"/>
      <c r="V970" s="1"/>
      <c r="W970" s="1"/>
      <c r="X970" s="1"/>
      <c r="Y970" s="1"/>
      <c r="Z970" s="1"/>
    </row>
    <row r="971" spans="1:26" ht="12.75" customHeight="1" x14ac:dyDescent="0.25">
      <c r="A971" s="71" t="s">
        <v>891</v>
      </c>
      <c r="B971" s="71">
        <v>8.3330000000000001E-2</v>
      </c>
      <c r="C971" s="71" t="s">
        <v>140</v>
      </c>
      <c r="D971" s="71" t="s">
        <v>138</v>
      </c>
      <c r="E971" s="86"/>
      <c r="F971" s="165" t="s">
        <v>892</v>
      </c>
      <c r="G971" s="47"/>
      <c r="H971" s="48"/>
      <c r="I971" s="47"/>
      <c r="J971" s="47"/>
      <c r="K971" s="47"/>
      <c r="L971" s="1"/>
      <c r="M971" s="1"/>
      <c r="N971" s="1"/>
      <c r="O971" s="1"/>
      <c r="P971" s="1"/>
      <c r="Q971" s="1"/>
      <c r="R971" s="1"/>
      <c r="S971" s="1"/>
      <c r="T971" s="1"/>
      <c r="U971" s="1"/>
      <c r="V971" s="1"/>
      <c r="W971" s="1"/>
      <c r="X971" s="1"/>
      <c r="Y971" s="1"/>
      <c r="Z971" s="1"/>
    </row>
    <row r="972" spans="1:26" ht="12.75" customHeight="1" x14ac:dyDescent="0.25">
      <c r="A972" s="71" t="s">
        <v>893</v>
      </c>
      <c r="B972" s="71">
        <v>1</v>
      </c>
      <c r="C972" s="71" t="s">
        <v>140</v>
      </c>
      <c r="D972" s="71" t="s">
        <v>138</v>
      </c>
      <c r="E972" s="86"/>
      <c r="F972" s="166"/>
      <c r="G972" s="1"/>
      <c r="H972" s="44"/>
      <c r="I972" s="1"/>
      <c r="J972" s="1"/>
      <c r="K972" s="1"/>
      <c r="L972" s="1"/>
      <c r="M972" s="1"/>
      <c r="N972" s="1"/>
      <c r="O972" s="1"/>
      <c r="P972" s="1"/>
      <c r="Q972" s="1"/>
      <c r="R972" s="1"/>
      <c r="S972" s="1"/>
      <c r="T972" s="1"/>
      <c r="U972" s="1"/>
      <c r="V972" s="1"/>
      <c r="W972" s="1"/>
      <c r="X972" s="1"/>
      <c r="Y972" s="1"/>
      <c r="Z972" s="1"/>
    </row>
    <row r="973" spans="1:26" ht="21.75" customHeight="1" x14ac:dyDescent="0.25">
      <c r="A973" s="71" t="s">
        <v>894</v>
      </c>
      <c r="B973" s="71">
        <v>1</v>
      </c>
      <c r="C973" s="71" t="s">
        <v>140</v>
      </c>
      <c r="D973" s="71" t="s">
        <v>138</v>
      </c>
      <c r="E973" s="93"/>
      <c r="F973" s="113" t="s">
        <v>895</v>
      </c>
      <c r="G973" s="63"/>
      <c r="H973" s="64"/>
      <c r="I973" s="63"/>
      <c r="J973" s="63"/>
      <c r="K973" s="63"/>
      <c r="L973" s="1"/>
      <c r="M973" s="1"/>
      <c r="N973" s="1"/>
      <c r="O973" s="1"/>
      <c r="P973" s="1"/>
      <c r="Q973" s="1"/>
      <c r="R973" s="1"/>
      <c r="S973" s="1"/>
      <c r="T973" s="1"/>
      <c r="U973" s="1"/>
      <c r="V973" s="1"/>
      <c r="W973" s="1"/>
      <c r="X973" s="1"/>
      <c r="Y973" s="1"/>
      <c r="Z973" s="1"/>
    </row>
    <row r="974" spans="1:26" ht="33" customHeight="1" x14ac:dyDescent="0.25">
      <c r="A974" s="72" t="s">
        <v>896</v>
      </c>
      <c r="B974" s="72">
        <v>5</v>
      </c>
      <c r="C974" s="72" t="s">
        <v>145</v>
      </c>
      <c r="D974" s="72" t="s">
        <v>138</v>
      </c>
      <c r="E974" s="72"/>
      <c r="F974" s="118" t="s">
        <v>897</v>
      </c>
      <c r="G974" s="63"/>
      <c r="H974" s="64"/>
      <c r="I974" s="63"/>
      <c r="J974" s="63"/>
      <c r="K974" s="63"/>
      <c r="L974" s="1"/>
      <c r="M974" s="1"/>
      <c r="N974" s="1"/>
      <c r="O974" s="1"/>
      <c r="P974" s="1"/>
      <c r="Q974" s="1"/>
      <c r="R974" s="1"/>
      <c r="S974" s="1"/>
      <c r="T974" s="1"/>
      <c r="U974" s="1"/>
      <c r="V974" s="1"/>
      <c r="W974" s="1"/>
      <c r="X974" s="1"/>
      <c r="Y974" s="1"/>
      <c r="Z974" s="1"/>
    </row>
    <row r="975" spans="1:26" ht="12.75" customHeight="1" x14ac:dyDescent="0.25">
      <c r="A975" s="71" t="s">
        <v>898</v>
      </c>
      <c r="B975" s="71">
        <v>3</v>
      </c>
      <c r="C975" s="71" t="s">
        <v>140</v>
      </c>
      <c r="D975" s="71" t="s">
        <v>138</v>
      </c>
      <c r="E975" s="71"/>
      <c r="F975" s="133" t="s">
        <v>899</v>
      </c>
      <c r="G975" s="63"/>
      <c r="H975" s="64"/>
      <c r="I975" s="63"/>
      <c r="J975" s="63"/>
      <c r="K975" s="63"/>
      <c r="L975" s="1"/>
      <c r="M975" s="1"/>
      <c r="N975" s="1"/>
      <c r="O975" s="1"/>
      <c r="P975" s="1"/>
      <c r="Q975" s="1"/>
      <c r="R975" s="1"/>
      <c r="S975" s="1"/>
      <c r="T975" s="1"/>
      <c r="U975" s="1"/>
      <c r="V975" s="1"/>
      <c r="W975" s="1"/>
      <c r="X975" s="1"/>
      <c r="Y975" s="1"/>
      <c r="Z975" s="1"/>
    </row>
    <row r="976" spans="1:26" ht="12.75" customHeight="1" x14ac:dyDescent="0.25">
      <c r="A976" s="71" t="s">
        <v>900</v>
      </c>
      <c r="B976" s="71">
        <v>0.5</v>
      </c>
      <c r="C976" s="71" t="s">
        <v>140</v>
      </c>
      <c r="D976" s="71" t="s">
        <v>138</v>
      </c>
      <c r="E976" s="71"/>
      <c r="F976" s="138"/>
      <c r="G976" s="63"/>
      <c r="H976" s="64"/>
      <c r="I976" s="63"/>
      <c r="J976" s="63"/>
      <c r="K976" s="63"/>
      <c r="L976" s="1"/>
      <c r="M976" s="1"/>
      <c r="N976" s="1"/>
      <c r="O976" s="1"/>
      <c r="P976" s="1"/>
      <c r="Q976" s="1"/>
      <c r="R976" s="1"/>
      <c r="S976" s="1"/>
      <c r="T976" s="1"/>
      <c r="U976" s="1"/>
      <c r="V976" s="1"/>
      <c r="W976" s="1"/>
      <c r="X976" s="1"/>
      <c r="Y976" s="1"/>
      <c r="Z976" s="1"/>
    </row>
    <row r="977" spans="1:26" ht="12.75" customHeight="1" x14ac:dyDescent="0.25">
      <c r="A977" s="71" t="s">
        <v>901</v>
      </c>
      <c r="B977" s="71">
        <v>2</v>
      </c>
      <c r="C977" s="71" t="s">
        <v>140</v>
      </c>
      <c r="D977" s="71" t="s">
        <v>138</v>
      </c>
      <c r="E977" s="71"/>
      <c r="F977" s="138"/>
      <c r="G977" s="63"/>
      <c r="H977" s="64"/>
      <c r="I977" s="63"/>
      <c r="J977" s="63"/>
      <c r="K977" s="63"/>
      <c r="L977" s="1"/>
      <c r="M977" s="1"/>
      <c r="N977" s="1"/>
      <c r="O977" s="1"/>
      <c r="P977" s="1"/>
      <c r="Q977" s="1"/>
      <c r="R977" s="1"/>
      <c r="S977" s="1"/>
      <c r="T977" s="1"/>
      <c r="U977" s="1"/>
      <c r="V977" s="1"/>
      <c r="W977" s="1"/>
      <c r="X977" s="1"/>
      <c r="Y977" s="1"/>
      <c r="Z977" s="1"/>
    </row>
    <row r="978" spans="1:26" ht="12.75" customHeight="1" x14ac:dyDescent="0.25">
      <c r="A978" s="71" t="s">
        <v>902</v>
      </c>
      <c r="B978" s="71">
        <v>2</v>
      </c>
      <c r="C978" s="71" t="s">
        <v>140</v>
      </c>
      <c r="D978" s="71" t="s">
        <v>138</v>
      </c>
      <c r="E978" s="71"/>
      <c r="F978" s="138"/>
      <c r="G978" s="63"/>
      <c r="H978" s="64"/>
      <c r="I978" s="63"/>
      <c r="J978" s="63"/>
      <c r="K978" s="63"/>
      <c r="L978" s="1"/>
      <c r="M978" s="1"/>
      <c r="N978" s="1"/>
      <c r="O978" s="1"/>
      <c r="P978" s="1"/>
      <c r="Q978" s="1"/>
      <c r="R978" s="1"/>
      <c r="S978" s="1"/>
      <c r="T978" s="1"/>
      <c r="U978" s="1"/>
      <c r="V978" s="1"/>
      <c r="W978" s="1"/>
      <c r="X978" s="1"/>
      <c r="Y978" s="1"/>
      <c r="Z978" s="1"/>
    </row>
    <row r="979" spans="1:26" ht="12.75" customHeight="1" x14ac:dyDescent="0.25">
      <c r="A979" s="71" t="s">
        <v>903</v>
      </c>
      <c r="B979" s="71">
        <v>0.5</v>
      </c>
      <c r="C979" s="71" t="s">
        <v>140</v>
      </c>
      <c r="D979" s="71" t="s">
        <v>138</v>
      </c>
      <c r="E979" s="71"/>
      <c r="F979" s="138"/>
      <c r="G979" s="63"/>
      <c r="H979" s="64"/>
      <c r="I979" s="63"/>
      <c r="J979" s="63"/>
      <c r="K979" s="63"/>
      <c r="L979" s="1"/>
      <c r="M979" s="1"/>
      <c r="N979" s="1"/>
      <c r="O979" s="1"/>
      <c r="P979" s="1"/>
      <c r="Q979" s="1"/>
      <c r="R979" s="1"/>
      <c r="S979" s="1"/>
      <c r="T979" s="1"/>
      <c r="U979" s="1"/>
      <c r="V979" s="1"/>
      <c r="W979" s="1"/>
      <c r="X979" s="1"/>
      <c r="Y979" s="1"/>
      <c r="Z979" s="1"/>
    </row>
    <row r="980" spans="1:26" ht="12.75" customHeight="1" x14ac:dyDescent="0.25">
      <c r="A980" s="71" t="s">
        <v>904</v>
      </c>
      <c r="B980" s="71">
        <v>0.5</v>
      </c>
      <c r="C980" s="71" t="s">
        <v>140</v>
      </c>
      <c r="D980" s="71" t="s">
        <v>138</v>
      </c>
      <c r="E980" s="71"/>
      <c r="F980" s="138"/>
      <c r="G980" s="63"/>
      <c r="H980" s="64"/>
      <c r="I980" s="63"/>
      <c r="J980" s="63"/>
      <c r="K980" s="63"/>
      <c r="L980" s="1"/>
      <c r="M980" s="1"/>
      <c r="N980" s="1"/>
      <c r="O980" s="1"/>
      <c r="P980" s="1"/>
      <c r="Q980" s="1"/>
      <c r="R980" s="1"/>
      <c r="S980" s="1"/>
      <c r="T980" s="1"/>
      <c r="U980" s="1"/>
      <c r="V980" s="1"/>
      <c r="W980" s="1"/>
      <c r="X980" s="1"/>
      <c r="Y980" s="1"/>
      <c r="Z980" s="1"/>
    </row>
    <row r="981" spans="1:26" ht="12.75" customHeight="1" x14ac:dyDescent="0.25">
      <c r="A981" s="71" t="s">
        <v>905</v>
      </c>
      <c r="B981" s="71">
        <v>0.25</v>
      </c>
      <c r="C981" s="71" t="s">
        <v>140</v>
      </c>
      <c r="D981" s="71" t="s">
        <v>138</v>
      </c>
      <c r="E981" s="71"/>
      <c r="F981" s="138"/>
      <c r="G981" s="63"/>
      <c r="H981" s="64"/>
      <c r="I981" s="63"/>
      <c r="J981" s="63"/>
      <c r="K981" s="63"/>
      <c r="L981" s="1"/>
      <c r="M981" s="1"/>
      <c r="N981" s="1"/>
      <c r="O981" s="1"/>
      <c r="P981" s="1"/>
      <c r="Q981" s="1"/>
      <c r="R981" s="1"/>
      <c r="S981" s="1"/>
      <c r="T981" s="1"/>
      <c r="U981" s="1"/>
      <c r="V981" s="1"/>
      <c r="W981" s="1"/>
      <c r="X981" s="1"/>
      <c r="Y981" s="1"/>
      <c r="Z981" s="1"/>
    </row>
    <row r="982" spans="1:26" ht="12.75" customHeight="1" x14ac:dyDescent="0.25">
      <c r="A982" s="71" t="s">
        <v>906</v>
      </c>
      <c r="B982" s="71">
        <v>0.5</v>
      </c>
      <c r="C982" s="71" t="s">
        <v>140</v>
      </c>
      <c r="D982" s="71" t="s">
        <v>138</v>
      </c>
      <c r="E982" s="71"/>
      <c r="F982" s="138"/>
      <c r="G982" s="63"/>
      <c r="H982" s="64"/>
      <c r="I982" s="63"/>
      <c r="J982" s="63"/>
      <c r="K982" s="63"/>
      <c r="L982" s="1"/>
      <c r="M982" s="1"/>
      <c r="N982" s="1"/>
      <c r="O982" s="1"/>
      <c r="P982" s="1"/>
      <c r="Q982" s="1"/>
      <c r="R982" s="1"/>
      <c r="S982" s="1"/>
      <c r="T982" s="1"/>
      <c r="U982" s="1"/>
      <c r="V982" s="1"/>
      <c r="W982" s="1"/>
      <c r="X982" s="1"/>
      <c r="Y982" s="1"/>
      <c r="Z982" s="1"/>
    </row>
    <row r="983" spans="1:26" ht="12.75" customHeight="1" x14ac:dyDescent="0.25">
      <c r="A983" s="71" t="s">
        <v>907</v>
      </c>
      <c r="B983" s="71">
        <v>0</v>
      </c>
      <c r="C983" s="71" t="s">
        <v>137</v>
      </c>
      <c r="D983" s="71" t="s">
        <v>138</v>
      </c>
      <c r="E983" s="71"/>
      <c r="F983" s="138"/>
      <c r="G983" s="63"/>
      <c r="H983" s="64"/>
      <c r="I983" s="63"/>
      <c r="J983" s="63"/>
      <c r="K983" s="63"/>
      <c r="L983" s="1"/>
      <c r="M983" s="1"/>
      <c r="N983" s="1"/>
      <c r="O983" s="1"/>
      <c r="P983" s="1"/>
      <c r="Q983" s="1"/>
      <c r="R983" s="1"/>
      <c r="S983" s="1"/>
      <c r="T983" s="1"/>
      <c r="U983" s="1"/>
      <c r="V983" s="1"/>
      <c r="W983" s="1"/>
      <c r="X983" s="1"/>
      <c r="Y983" s="1"/>
      <c r="Z983" s="1"/>
    </row>
    <row r="984" spans="1:26" ht="12.75" customHeight="1" x14ac:dyDescent="0.25">
      <c r="A984" s="71" t="s">
        <v>908</v>
      </c>
      <c r="B984" s="71">
        <v>0.25</v>
      </c>
      <c r="C984" s="71" t="s">
        <v>140</v>
      </c>
      <c r="D984" s="71" t="s">
        <v>138</v>
      </c>
      <c r="E984" s="71"/>
      <c r="F984" s="138"/>
      <c r="G984" s="63"/>
      <c r="H984" s="64"/>
      <c r="I984" s="63"/>
      <c r="J984" s="63"/>
      <c r="K984" s="63"/>
      <c r="L984" s="1"/>
      <c r="M984" s="1"/>
      <c r="N984" s="1"/>
      <c r="O984" s="1"/>
      <c r="P984" s="1"/>
      <c r="Q984" s="1"/>
      <c r="R984" s="1"/>
      <c r="S984" s="1"/>
      <c r="T984" s="1"/>
      <c r="U984" s="1"/>
      <c r="V984" s="1"/>
      <c r="W984" s="1"/>
      <c r="X984" s="1"/>
      <c r="Y984" s="1"/>
      <c r="Z984" s="1"/>
    </row>
    <row r="985" spans="1:26" ht="12.75" customHeight="1" x14ac:dyDescent="0.25">
      <c r="A985" s="71" t="s">
        <v>909</v>
      </c>
      <c r="B985" s="71">
        <v>0.25</v>
      </c>
      <c r="C985" s="71" t="s">
        <v>140</v>
      </c>
      <c r="D985" s="71" t="s">
        <v>138</v>
      </c>
      <c r="E985" s="71"/>
      <c r="F985" s="138"/>
      <c r="G985" s="63"/>
      <c r="H985" s="64"/>
      <c r="I985" s="63"/>
      <c r="J985" s="63"/>
      <c r="K985" s="63"/>
      <c r="L985" s="1"/>
      <c r="M985" s="1"/>
      <c r="N985" s="1"/>
      <c r="O985" s="1"/>
      <c r="P985" s="1"/>
      <c r="Q985" s="1"/>
      <c r="R985" s="1"/>
      <c r="S985" s="1"/>
      <c r="T985" s="1"/>
      <c r="U985" s="1"/>
      <c r="V985" s="1"/>
      <c r="W985" s="1"/>
      <c r="X985" s="1"/>
      <c r="Y985" s="1"/>
      <c r="Z985" s="1"/>
    </row>
    <row r="986" spans="1:26" ht="12.75" customHeight="1" x14ac:dyDescent="0.25">
      <c r="A986" s="71" t="s">
        <v>910</v>
      </c>
      <c r="B986" s="71">
        <v>0.25</v>
      </c>
      <c r="C986" s="71" t="s">
        <v>140</v>
      </c>
      <c r="D986" s="71" t="s">
        <v>138</v>
      </c>
      <c r="E986" s="71"/>
      <c r="F986" s="138"/>
      <c r="G986" s="63"/>
      <c r="H986" s="64"/>
      <c r="I986" s="63"/>
      <c r="J986" s="63"/>
      <c r="K986" s="63"/>
      <c r="L986" s="1"/>
      <c r="M986" s="1"/>
      <c r="N986" s="1"/>
      <c r="O986" s="1"/>
      <c r="P986" s="1"/>
      <c r="Q986" s="1"/>
      <c r="R986" s="1"/>
      <c r="S986" s="1"/>
      <c r="T986" s="1"/>
      <c r="U986" s="1"/>
      <c r="V986" s="1"/>
      <c r="W986" s="1"/>
      <c r="X986" s="1"/>
      <c r="Y986" s="1"/>
      <c r="Z986" s="1"/>
    </row>
    <row r="987" spans="1:26" ht="12.75" customHeight="1" x14ac:dyDescent="0.25">
      <c r="A987" s="71" t="s">
        <v>911</v>
      </c>
      <c r="B987" s="71">
        <v>0</v>
      </c>
      <c r="C987" s="71" t="s">
        <v>137</v>
      </c>
      <c r="D987" s="71" t="s">
        <v>138</v>
      </c>
      <c r="E987" s="71"/>
      <c r="F987" s="138"/>
      <c r="G987" s="63"/>
      <c r="H987" s="64"/>
      <c r="I987" s="63"/>
      <c r="J987" s="63"/>
      <c r="K987" s="63"/>
      <c r="L987" s="1"/>
      <c r="M987" s="1"/>
      <c r="N987" s="1"/>
      <c r="O987" s="1"/>
      <c r="P987" s="1"/>
      <c r="Q987" s="1"/>
      <c r="R987" s="1"/>
      <c r="S987" s="1"/>
      <c r="T987" s="1"/>
      <c r="U987" s="1"/>
      <c r="V987" s="1"/>
      <c r="W987" s="1"/>
      <c r="X987" s="1"/>
      <c r="Y987" s="1"/>
      <c r="Z987" s="1"/>
    </row>
    <row r="988" spans="1:26" ht="12.75" customHeight="1" x14ac:dyDescent="0.25">
      <c r="A988" s="71" t="s">
        <v>912</v>
      </c>
      <c r="B988" s="71">
        <v>0.25</v>
      </c>
      <c r="C988" s="71" t="s">
        <v>140</v>
      </c>
      <c r="D988" s="71" t="s">
        <v>138</v>
      </c>
      <c r="E988" s="71"/>
      <c r="F988" s="138"/>
      <c r="G988" s="63"/>
      <c r="H988" s="64"/>
      <c r="I988" s="63"/>
      <c r="J988" s="63"/>
      <c r="K988" s="63"/>
      <c r="L988" s="1"/>
      <c r="M988" s="1"/>
      <c r="N988" s="1"/>
      <c r="O988" s="1"/>
      <c r="P988" s="1"/>
      <c r="Q988" s="1"/>
      <c r="R988" s="1"/>
      <c r="S988" s="1"/>
      <c r="T988" s="1"/>
      <c r="U988" s="1"/>
      <c r="V988" s="1"/>
      <c r="W988" s="1"/>
      <c r="X988" s="1"/>
      <c r="Y988" s="1"/>
      <c r="Z988" s="1"/>
    </row>
    <row r="989" spans="1:26" ht="12.75" customHeight="1" x14ac:dyDescent="0.25">
      <c r="A989" s="71" t="s">
        <v>913</v>
      </c>
      <c r="B989" s="71">
        <v>2</v>
      </c>
      <c r="C989" s="71" t="s">
        <v>140</v>
      </c>
      <c r="D989" s="71" t="s">
        <v>138</v>
      </c>
      <c r="E989" s="71"/>
      <c r="F989" s="138"/>
      <c r="G989" s="63"/>
      <c r="H989" s="64"/>
      <c r="I989" s="63"/>
      <c r="J989" s="63"/>
      <c r="K989" s="63"/>
      <c r="L989" s="1"/>
      <c r="M989" s="1"/>
      <c r="N989" s="1"/>
      <c r="O989" s="1"/>
      <c r="P989" s="1"/>
      <c r="Q989" s="1"/>
      <c r="R989" s="1"/>
      <c r="S989" s="1"/>
      <c r="T989" s="1"/>
      <c r="U989" s="1"/>
      <c r="V989" s="1"/>
      <c r="W989" s="1"/>
      <c r="X989" s="1"/>
      <c r="Y989" s="1"/>
      <c r="Z989" s="1"/>
    </row>
    <row r="990" spans="1:26" ht="12.75" customHeight="1" x14ac:dyDescent="0.25">
      <c r="A990" s="71" t="s">
        <v>914</v>
      </c>
      <c r="B990" s="71">
        <v>1</v>
      </c>
      <c r="C990" s="71" t="s">
        <v>140</v>
      </c>
      <c r="D990" s="71" t="s">
        <v>138</v>
      </c>
      <c r="E990" s="71"/>
      <c r="F990" s="138"/>
      <c r="G990" s="63"/>
      <c r="H990" s="64"/>
      <c r="I990" s="63"/>
      <c r="J990" s="63"/>
      <c r="K990" s="63"/>
      <c r="L990" s="1"/>
      <c r="M990" s="1"/>
      <c r="N990" s="1"/>
      <c r="O990" s="1"/>
      <c r="P990" s="1"/>
      <c r="Q990" s="1"/>
      <c r="R990" s="1"/>
      <c r="S990" s="1"/>
      <c r="T990" s="1"/>
      <c r="U990" s="1"/>
      <c r="V990" s="1"/>
      <c r="W990" s="1"/>
      <c r="X990" s="1"/>
      <c r="Y990" s="1"/>
      <c r="Z990" s="1"/>
    </row>
    <row r="991" spans="1:26" ht="12.75" customHeight="1" x14ac:dyDescent="0.25">
      <c r="A991" s="71" t="s">
        <v>915</v>
      </c>
      <c r="B991" s="71">
        <v>5</v>
      </c>
      <c r="C991" s="71" t="s">
        <v>145</v>
      </c>
      <c r="D991" s="71" t="s">
        <v>138</v>
      </c>
      <c r="E991" s="71"/>
      <c r="F991" s="138"/>
      <c r="G991" s="63"/>
      <c r="H991" s="64"/>
      <c r="I991" s="63"/>
      <c r="J991" s="63"/>
      <c r="K991" s="63"/>
      <c r="L991" s="1"/>
      <c r="M991" s="1"/>
      <c r="N991" s="1"/>
      <c r="O991" s="1"/>
      <c r="P991" s="1"/>
      <c r="Q991" s="1"/>
      <c r="R991" s="1"/>
      <c r="S991" s="1"/>
      <c r="T991" s="1"/>
      <c r="U991" s="1"/>
      <c r="V991" s="1"/>
      <c r="W991" s="1"/>
      <c r="X991" s="1"/>
      <c r="Y991" s="1"/>
      <c r="Z991" s="1"/>
    </row>
    <row r="992" spans="1:26" ht="12.75" customHeight="1" x14ac:dyDescent="0.25">
      <c r="A992" s="71" t="s">
        <v>916</v>
      </c>
      <c r="B992" s="71">
        <v>0</v>
      </c>
      <c r="C992" s="71" t="s">
        <v>137</v>
      </c>
      <c r="D992" s="71" t="s">
        <v>138</v>
      </c>
      <c r="E992" s="71"/>
      <c r="F992" s="138"/>
      <c r="G992" s="63"/>
      <c r="H992" s="64"/>
      <c r="I992" s="63"/>
      <c r="J992" s="63"/>
      <c r="K992" s="63"/>
      <c r="L992" s="1"/>
      <c r="M992" s="1"/>
      <c r="N992" s="1"/>
      <c r="O992" s="1"/>
      <c r="P992" s="1"/>
      <c r="Q992" s="1"/>
      <c r="R992" s="1"/>
      <c r="S992" s="1"/>
      <c r="T992" s="1"/>
      <c r="U992" s="1"/>
      <c r="V992" s="1"/>
      <c r="W992" s="1"/>
      <c r="X992" s="1"/>
      <c r="Y992" s="1"/>
      <c r="Z992" s="1"/>
    </row>
    <row r="993" spans="1:26" ht="12.75" customHeight="1" x14ac:dyDescent="0.25">
      <c r="A993" s="71" t="s">
        <v>917</v>
      </c>
      <c r="B993" s="71">
        <v>0.5</v>
      </c>
      <c r="C993" s="71" t="s">
        <v>140</v>
      </c>
      <c r="D993" s="71" t="s">
        <v>138</v>
      </c>
      <c r="E993" s="71"/>
      <c r="F993" s="138"/>
      <c r="G993" s="63"/>
      <c r="H993" s="64"/>
      <c r="I993" s="63"/>
      <c r="J993" s="63"/>
      <c r="K993" s="63"/>
      <c r="L993" s="1"/>
      <c r="M993" s="1"/>
      <c r="N993" s="1"/>
      <c r="O993" s="1"/>
      <c r="P993" s="1"/>
      <c r="Q993" s="1"/>
      <c r="R993" s="1"/>
      <c r="S993" s="1"/>
      <c r="T993" s="1"/>
      <c r="U993" s="1"/>
      <c r="V993" s="1"/>
      <c r="W993" s="1"/>
      <c r="X993" s="1"/>
      <c r="Y993" s="1"/>
      <c r="Z993" s="1"/>
    </row>
    <row r="994" spans="1:26" ht="12.75" customHeight="1" x14ac:dyDescent="0.25">
      <c r="A994" s="71" t="s">
        <v>918</v>
      </c>
      <c r="B994" s="71">
        <v>2</v>
      </c>
      <c r="C994" s="71" t="s">
        <v>140</v>
      </c>
      <c r="D994" s="71" t="s">
        <v>138</v>
      </c>
      <c r="E994" s="71"/>
      <c r="F994" s="138"/>
      <c r="G994" s="63"/>
      <c r="H994" s="64"/>
      <c r="I994" s="63"/>
      <c r="J994" s="63"/>
      <c r="K994" s="63"/>
      <c r="L994" s="1"/>
      <c r="M994" s="1"/>
      <c r="N994" s="1"/>
      <c r="O994" s="1"/>
      <c r="P994" s="1"/>
      <c r="Q994" s="1"/>
      <c r="R994" s="1"/>
      <c r="S994" s="1"/>
      <c r="T994" s="1"/>
      <c r="U994" s="1"/>
      <c r="V994" s="1"/>
      <c r="W994" s="1"/>
      <c r="X994" s="1"/>
      <c r="Y994" s="1"/>
      <c r="Z994" s="1"/>
    </row>
    <row r="995" spans="1:26" ht="12.75" customHeight="1" x14ac:dyDescent="0.25">
      <c r="A995" s="71" t="s">
        <v>919</v>
      </c>
      <c r="B995" s="71">
        <v>0.5</v>
      </c>
      <c r="C995" s="71" t="s">
        <v>140</v>
      </c>
      <c r="D995" s="71" t="s">
        <v>138</v>
      </c>
      <c r="E995" s="71"/>
      <c r="F995" s="134"/>
      <c r="G995" s="63"/>
      <c r="H995" s="64"/>
      <c r="I995" s="63"/>
      <c r="J995" s="63"/>
      <c r="K995" s="63"/>
      <c r="L995" s="1"/>
      <c r="M995" s="1"/>
      <c r="N995" s="1"/>
      <c r="O995" s="1"/>
      <c r="P995" s="1"/>
      <c r="Q995" s="1"/>
      <c r="R995" s="1"/>
      <c r="S995" s="1"/>
      <c r="T995" s="1"/>
      <c r="U995" s="1"/>
      <c r="V995" s="1"/>
      <c r="W995" s="1"/>
      <c r="X995" s="1"/>
      <c r="Y995" s="1"/>
      <c r="Z995" s="1"/>
    </row>
    <row r="996" spans="1:26" ht="36" customHeight="1" x14ac:dyDescent="0.25">
      <c r="A996" s="72" t="s">
        <v>920</v>
      </c>
      <c r="B996" s="72">
        <v>0</v>
      </c>
      <c r="C996" s="72" t="s">
        <v>137</v>
      </c>
      <c r="D996" s="72" t="s">
        <v>138</v>
      </c>
      <c r="E996" s="72"/>
      <c r="F996" s="159" t="s">
        <v>921</v>
      </c>
      <c r="G996" s="63"/>
      <c r="H996" s="64"/>
      <c r="I996" s="63"/>
      <c r="J996" s="63"/>
      <c r="K996" s="63"/>
      <c r="L996" s="1"/>
      <c r="M996" s="1"/>
      <c r="N996" s="1"/>
      <c r="O996" s="1"/>
      <c r="P996" s="1"/>
      <c r="Q996" s="1"/>
      <c r="R996" s="1"/>
      <c r="S996" s="1"/>
      <c r="T996" s="1"/>
      <c r="U996" s="1"/>
      <c r="V996" s="1"/>
      <c r="W996" s="1"/>
      <c r="X996" s="1"/>
      <c r="Y996" s="1"/>
      <c r="Z996" s="1"/>
    </row>
    <row r="997" spans="1:26" ht="12.75" customHeight="1" x14ac:dyDescent="0.25">
      <c r="A997" s="72" t="s">
        <v>922</v>
      </c>
      <c r="B997" s="72">
        <v>0</v>
      </c>
      <c r="C997" s="72" t="s">
        <v>137</v>
      </c>
      <c r="D997" s="72" t="s">
        <v>138</v>
      </c>
      <c r="E997" s="72"/>
      <c r="F997" s="160"/>
      <c r="G997" s="63"/>
      <c r="H997" s="64"/>
      <c r="I997" s="63"/>
      <c r="J997" s="63"/>
      <c r="K997" s="63"/>
      <c r="L997" s="1"/>
      <c r="M997" s="1"/>
      <c r="N997" s="1"/>
      <c r="O997" s="1"/>
      <c r="P997" s="1"/>
      <c r="Q997" s="1"/>
      <c r="R997" s="1"/>
      <c r="S997" s="1"/>
      <c r="T997" s="1"/>
      <c r="U997" s="1"/>
      <c r="V997" s="1"/>
      <c r="W997" s="1"/>
      <c r="X997" s="1"/>
      <c r="Y997" s="1"/>
      <c r="Z997" s="1"/>
    </row>
    <row r="998" spans="1:26" ht="12.75" customHeight="1" x14ac:dyDescent="0.25">
      <c r="A998" s="72" t="s">
        <v>923</v>
      </c>
      <c r="B998" s="72">
        <v>1</v>
      </c>
      <c r="C998" s="72" t="s">
        <v>140</v>
      </c>
      <c r="D998" s="72" t="s">
        <v>138</v>
      </c>
      <c r="E998" s="72"/>
      <c r="F998" s="161"/>
      <c r="G998" s="63"/>
      <c r="H998" s="64"/>
      <c r="I998" s="63"/>
      <c r="J998" s="63"/>
      <c r="K998" s="63"/>
      <c r="L998" s="1"/>
      <c r="M998" s="1"/>
      <c r="N998" s="1"/>
      <c r="O998" s="1"/>
      <c r="P998" s="1"/>
      <c r="Q998" s="1"/>
      <c r="R998" s="1"/>
      <c r="S998" s="1"/>
      <c r="T998" s="1"/>
      <c r="U998" s="1"/>
      <c r="V998" s="1"/>
      <c r="W998" s="1"/>
      <c r="X998" s="1"/>
      <c r="Y998" s="1"/>
      <c r="Z998" s="1"/>
    </row>
    <row r="999" spans="1:26" ht="12.75" customHeight="1" x14ac:dyDescent="0.25">
      <c r="A999" s="71" t="s">
        <v>924</v>
      </c>
      <c r="B999" s="71">
        <v>5</v>
      </c>
      <c r="C999" s="71" t="s">
        <v>145</v>
      </c>
      <c r="D999" s="71" t="s">
        <v>138</v>
      </c>
      <c r="E999" s="71"/>
      <c r="F999" s="117" t="s">
        <v>925</v>
      </c>
      <c r="G999" s="63"/>
      <c r="H999" s="64"/>
      <c r="I999" s="63"/>
      <c r="J999" s="63"/>
      <c r="K999" s="63"/>
      <c r="L999" s="1"/>
      <c r="M999" s="1"/>
      <c r="N999" s="1"/>
      <c r="O999" s="1"/>
      <c r="P999" s="1"/>
      <c r="Q999" s="1"/>
      <c r="R999" s="1"/>
      <c r="S999" s="1"/>
      <c r="T999" s="1"/>
      <c r="U999" s="1"/>
      <c r="V999" s="1"/>
      <c r="W999" s="1"/>
      <c r="X999" s="1"/>
      <c r="Y999" s="1"/>
      <c r="Z999" s="1"/>
    </row>
    <row r="1000" spans="1:26" ht="12.75" customHeight="1" x14ac:dyDescent="0.25">
      <c r="A1000" s="72" t="s">
        <v>926</v>
      </c>
      <c r="B1000" s="72">
        <v>2</v>
      </c>
      <c r="C1000" s="72" t="s">
        <v>140</v>
      </c>
      <c r="D1000" s="72" t="s">
        <v>138</v>
      </c>
      <c r="E1000" s="72"/>
      <c r="F1000" s="159" t="s">
        <v>927</v>
      </c>
      <c r="G1000" s="63"/>
      <c r="H1000" s="64"/>
      <c r="I1000" s="63"/>
      <c r="J1000" s="63"/>
      <c r="K1000" s="63"/>
      <c r="L1000" s="1"/>
      <c r="M1000" s="1"/>
      <c r="N1000" s="1"/>
      <c r="O1000" s="1"/>
      <c r="P1000" s="1"/>
      <c r="Q1000" s="1"/>
      <c r="R1000" s="1"/>
      <c r="S1000" s="1"/>
      <c r="T1000" s="1"/>
      <c r="U1000" s="1"/>
      <c r="V1000" s="1"/>
      <c r="W1000" s="1"/>
      <c r="X1000" s="1"/>
      <c r="Y1000" s="1"/>
      <c r="Z1000" s="1"/>
    </row>
    <row r="1001" spans="1:26" ht="16.5" customHeight="1" x14ac:dyDescent="0.25">
      <c r="A1001" s="72" t="s">
        <v>928</v>
      </c>
      <c r="B1001" s="72">
        <v>2</v>
      </c>
      <c r="C1001" s="72" t="s">
        <v>140</v>
      </c>
      <c r="D1001" s="72" t="s">
        <v>138</v>
      </c>
      <c r="E1001" s="72"/>
      <c r="F1001" s="161"/>
      <c r="G1001" s="63"/>
      <c r="H1001" s="64"/>
      <c r="I1001" s="63"/>
      <c r="J1001" s="63"/>
      <c r="K1001" s="63"/>
      <c r="L1001" s="1"/>
      <c r="M1001" s="1"/>
      <c r="N1001" s="1"/>
      <c r="O1001" s="1"/>
      <c r="P1001" s="1"/>
      <c r="Q1001" s="1"/>
      <c r="R1001" s="1"/>
      <c r="S1001" s="1"/>
      <c r="T1001" s="1"/>
      <c r="U1001" s="1"/>
      <c r="V1001" s="1"/>
      <c r="W1001" s="1"/>
      <c r="X1001" s="1"/>
      <c r="Y1001" s="1"/>
      <c r="Z1001" s="1"/>
    </row>
    <row r="1002" spans="1:26" ht="12.75" customHeight="1" x14ac:dyDescent="0.25">
      <c r="A1002" s="71" t="s">
        <v>929</v>
      </c>
      <c r="B1002" s="71">
        <v>10</v>
      </c>
      <c r="C1002" s="71" t="s">
        <v>145</v>
      </c>
      <c r="D1002" s="71" t="s">
        <v>138</v>
      </c>
      <c r="E1002" s="71"/>
      <c r="F1002" s="156" t="s">
        <v>930</v>
      </c>
      <c r="G1002" s="63"/>
      <c r="H1002" s="64"/>
      <c r="I1002" s="63"/>
      <c r="J1002" s="63"/>
      <c r="K1002" s="63"/>
      <c r="L1002" s="1"/>
      <c r="M1002" s="1"/>
      <c r="N1002" s="1"/>
      <c r="O1002" s="1"/>
      <c r="P1002" s="1"/>
      <c r="Q1002" s="1"/>
      <c r="R1002" s="1"/>
      <c r="S1002" s="1"/>
      <c r="T1002" s="1"/>
      <c r="U1002" s="1"/>
      <c r="V1002" s="1"/>
      <c r="W1002" s="1"/>
      <c r="X1002" s="1"/>
      <c r="Y1002" s="1"/>
      <c r="Z1002" s="1"/>
    </row>
    <row r="1003" spans="1:26" ht="12.75" customHeight="1" x14ac:dyDescent="0.25">
      <c r="A1003" s="71" t="s">
        <v>931</v>
      </c>
      <c r="B1003" s="71">
        <v>20</v>
      </c>
      <c r="C1003" s="71" t="s">
        <v>145</v>
      </c>
      <c r="D1003" s="71" t="s">
        <v>138</v>
      </c>
      <c r="E1003" s="71"/>
      <c r="F1003" s="143"/>
      <c r="G1003" s="63"/>
      <c r="H1003" s="64"/>
      <c r="I1003" s="63"/>
      <c r="J1003" s="63"/>
      <c r="K1003" s="63"/>
      <c r="L1003" s="1"/>
      <c r="M1003" s="1"/>
      <c r="N1003" s="1"/>
      <c r="O1003" s="1"/>
      <c r="P1003" s="1"/>
      <c r="Q1003" s="1"/>
      <c r="R1003" s="1"/>
      <c r="S1003" s="1"/>
      <c r="T1003" s="1"/>
      <c r="U1003" s="1"/>
      <c r="V1003" s="1"/>
      <c r="W1003" s="1"/>
      <c r="X1003" s="1"/>
      <c r="Y1003" s="1"/>
      <c r="Z1003" s="1"/>
    </row>
    <row r="1004" spans="1:26" ht="12.75" customHeight="1" x14ac:dyDescent="0.25">
      <c r="A1004" s="71" t="s">
        <v>932</v>
      </c>
      <c r="B1004" s="71">
        <v>20</v>
      </c>
      <c r="C1004" s="71" t="s">
        <v>145</v>
      </c>
      <c r="D1004" s="71" t="s">
        <v>138</v>
      </c>
      <c r="E1004" s="71"/>
      <c r="F1004" s="143"/>
      <c r="G1004" s="63"/>
      <c r="H1004" s="64"/>
      <c r="I1004" s="63"/>
      <c r="J1004" s="63"/>
      <c r="K1004" s="63"/>
      <c r="L1004" s="1"/>
      <c r="M1004" s="1"/>
      <c r="N1004" s="1"/>
      <c r="O1004" s="1"/>
      <c r="P1004" s="1"/>
      <c r="Q1004" s="1"/>
      <c r="R1004" s="1"/>
      <c r="S1004" s="1"/>
      <c r="T1004" s="1"/>
      <c r="U1004" s="1"/>
      <c r="V1004" s="1"/>
      <c r="W1004" s="1"/>
      <c r="X1004" s="1"/>
      <c r="Y1004" s="1"/>
      <c r="Z1004" s="1"/>
    </row>
    <row r="1005" spans="1:26" ht="12.75" customHeight="1" x14ac:dyDescent="0.25">
      <c r="A1005" s="71" t="s">
        <v>933</v>
      </c>
      <c r="B1005" s="71">
        <v>14</v>
      </c>
      <c r="C1005" s="71" t="s">
        <v>145</v>
      </c>
      <c r="D1005" s="71" t="s">
        <v>138</v>
      </c>
      <c r="E1005" s="71"/>
      <c r="F1005" s="143"/>
      <c r="G1005" s="63"/>
      <c r="H1005" s="64"/>
      <c r="I1005" s="63"/>
      <c r="J1005" s="63"/>
      <c r="K1005" s="63"/>
      <c r="L1005" s="1"/>
      <c r="M1005" s="1"/>
      <c r="N1005" s="1"/>
      <c r="O1005" s="1"/>
      <c r="P1005" s="1"/>
      <c r="Q1005" s="1"/>
      <c r="R1005" s="1"/>
      <c r="S1005" s="1"/>
      <c r="T1005" s="1"/>
      <c r="U1005" s="1"/>
      <c r="V1005" s="1"/>
      <c r="W1005" s="1"/>
      <c r="X1005" s="1"/>
      <c r="Y1005" s="1"/>
      <c r="Z1005" s="1"/>
    </row>
    <row r="1006" spans="1:26" ht="12.75" customHeight="1" x14ac:dyDescent="0.25">
      <c r="A1006" s="71" t="s">
        <v>934</v>
      </c>
      <c r="B1006" s="71">
        <v>14</v>
      </c>
      <c r="C1006" s="71" t="s">
        <v>145</v>
      </c>
      <c r="D1006" s="71" t="s">
        <v>138</v>
      </c>
      <c r="E1006" s="71"/>
      <c r="F1006" s="143"/>
      <c r="G1006" s="63"/>
      <c r="H1006" s="64"/>
      <c r="I1006" s="63"/>
      <c r="J1006" s="63"/>
      <c r="K1006" s="63"/>
      <c r="L1006" s="1"/>
      <c r="M1006" s="1"/>
      <c r="N1006" s="1"/>
      <c r="O1006" s="1"/>
      <c r="P1006" s="1"/>
      <c r="Q1006" s="1"/>
      <c r="R1006" s="1"/>
      <c r="S1006" s="1"/>
      <c r="T1006" s="1"/>
      <c r="U1006" s="1"/>
      <c r="V1006" s="1"/>
      <c r="W1006" s="1"/>
      <c r="X1006" s="1"/>
      <c r="Y1006" s="1"/>
      <c r="Z1006" s="1"/>
    </row>
    <row r="1007" spans="1:26" ht="12.75" customHeight="1" x14ac:dyDescent="0.25">
      <c r="A1007" s="71" t="s">
        <v>935</v>
      </c>
      <c r="B1007" s="71">
        <v>14</v>
      </c>
      <c r="C1007" s="71" t="s">
        <v>145</v>
      </c>
      <c r="D1007" s="71" t="s">
        <v>138</v>
      </c>
      <c r="E1007" s="71"/>
      <c r="F1007" s="143"/>
      <c r="G1007" s="63"/>
      <c r="H1007" s="64"/>
      <c r="I1007" s="63"/>
      <c r="J1007" s="63"/>
      <c r="K1007" s="63"/>
      <c r="L1007" s="1"/>
      <c r="M1007" s="1"/>
      <c r="N1007" s="1"/>
      <c r="O1007" s="1"/>
      <c r="P1007" s="1"/>
      <c r="Q1007" s="1"/>
      <c r="R1007" s="1"/>
      <c r="S1007" s="1"/>
      <c r="T1007" s="1"/>
      <c r="U1007" s="1"/>
      <c r="V1007" s="1"/>
      <c r="W1007" s="1"/>
      <c r="X1007" s="1"/>
      <c r="Y1007" s="1"/>
      <c r="Z1007" s="1"/>
    </row>
    <row r="1008" spans="1:26" ht="12.75" customHeight="1" x14ac:dyDescent="0.25">
      <c r="A1008" s="71" t="s">
        <v>936</v>
      </c>
      <c r="B1008" s="71">
        <v>100</v>
      </c>
      <c r="C1008" s="71" t="s">
        <v>145</v>
      </c>
      <c r="D1008" s="71" t="s">
        <v>138</v>
      </c>
      <c r="E1008" s="71"/>
      <c r="F1008" s="143"/>
      <c r="G1008" s="63"/>
      <c r="H1008" s="64"/>
      <c r="I1008" s="63"/>
      <c r="J1008" s="63"/>
      <c r="K1008" s="63"/>
      <c r="L1008" s="1"/>
      <c r="M1008" s="1"/>
      <c r="N1008" s="1"/>
      <c r="O1008" s="1"/>
      <c r="P1008" s="1"/>
      <c r="Q1008" s="1"/>
      <c r="R1008" s="1"/>
      <c r="S1008" s="1"/>
      <c r="T1008" s="1"/>
      <c r="U1008" s="1"/>
      <c r="V1008" s="1"/>
      <c r="W1008" s="1"/>
      <c r="X1008" s="1"/>
      <c r="Y1008" s="1"/>
      <c r="Z1008" s="1"/>
    </row>
    <row r="1009" spans="1:26" ht="12.75" customHeight="1" x14ac:dyDescent="0.25">
      <c r="A1009" s="71" t="s">
        <v>937</v>
      </c>
      <c r="B1009" s="71">
        <v>14</v>
      </c>
      <c r="C1009" s="71" t="s">
        <v>145</v>
      </c>
      <c r="D1009" s="71" t="s">
        <v>138</v>
      </c>
      <c r="E1009" s="71"/>
      <c r="F1009" s="143"/>
      <c r="G1009" s="63"/>
      <c r="H1009" s="64"/>
      <c r="I1009" s="63"/>
      <c r="J1009" s="63"/>
      <c r="K1009" s="63"/>
      <c r="L1009" s="1"/>
      <c r="M1009" s="1"/>
      <c r="N1009" s="1"/>
      <c r="O1009" s="1"/>
      <c r="P1009" s="1"/>
      <c r="Q1009" s="1"/>
      <c r="R1009" s="1"/>
      <c r="S1009" s="1"/>
      <c r="T1009" s="1"/>
      <c r="U1009" s="1"/>
      <c r="V1009" s="1"/>
      <c r="W1009" s="1"/>
      <c r="X1009" s="1"/>
      <c r="Y1009" s="1"/>
      <c r="Z1009" s="1"/>
    </row>
    <row r="1010" spans="1:26" ht="12.75" customHeight="1" x14ac:dyDescent="0.25">
      <c r="A1010" s="71" t="s">
        <v>938</v>
      </c>
      <c r="B1010" s="71">
        <v>10</v>
      </c>
      <c r="C1010" s="71" t="s">
        <v>145</v>
      </c>
      <c r="D1010" s="71" t="s">
        <v>138</v>
      </c>
      <c r="E1010" s="71"/>
      <c r="F1010" s="143"/>
      <c r="G1010" s="63"/>
      <c r="H1010" s="64"/>
      <c r="I1010" s="63"/>
      <c r="J1010" s="63"/>
      <c r="K1010" s="63"/>
      <c r="L1010" s="1"/>
      <c r="M1010" s="1"/>
      <c r="N1010" s="1"/>
      <c r="O1010" s="1"/>
      <c r="P1010" s="1"/>
      <c r="Q1010" s="1"/>
      <c r="R1010" s="1"/>
      <c r="S1010" s="1"/>
      <c r="T1010" s="1"/>
      <c r="U1010" s="1"/>
      <c r="V1010" s="1"/>
      <c r="W1010" s="1"/>
      <c r="X1010" s="1"/>
      <c r="Y1010" s="1"/>
      <c r="Z1010" s="1"/>
    </row>
    <row r="1011" spans="1:26" ht="12.75" customHeight="1" x14ac:dyDescent="0.25">
      <c r="A1011" s="71" t="s">
        <v>939</v>
      </c>
      <c r="B1011" s="71">
        <v>10</v>
      </c>
      <c r="C1011" s="71" t="s">
        <v>145</v>
      </c>
      <c r="D1011" s="71" t="s">
        <v>138</v>
      </c>
      <c r="E1011" s="71"/>
      <c r="F1011" s="143"/>
      <c r="G1011" s="63"/>
      <c r="H1011" s="64"/>
      <c r="I1011" s="63"/>
      <c r="J1011" s="63"/>
      <c r="K1011" s="63"/>
      <c r="L1011" s="1"/>
      <c r="M1011" s="1"/>
      <c r="N1011" s="1"/>
      <c r="O1011" s="1"/>
      <c r="P1011" s="1"/>
      <c r="Q1011" s="1"/>
      <c r="R1011" s="1"/>
      <c r="S1011" s="1"/>
      <c r="T1011" s="1"/>
      <c r="U1011" s="1"/>
      <c r="V1011" s="1"/>
      <c r="W1011" s="1"/>
      <c r="X1011" s="1"/>
      <c r="Y1011" s="1"/>
      <c r="Z1011" s="1"/>
    </row>
    <row r="1012" spans="1:26" ht="12.75" customHeight="1" x14ac:dyDescent="0.25">
      <c r="A1012" s="71" t="s">
        <v>940</v>
      </c>
      <c r="B1012" s="71">
        <v>2</v>
      </c>
      <c r="C1012" s="71" t="s">
        <v>140</v>
      </c>
      <c r="D1012" s="71" t="s">
        <v>138</v>
      </c>
      <c r="E1012" s="71"/>
      <c r="F1012" s="144"/>
      <c r="G1012" s="63"/>
      <c r="H1012" s="64"/>
      <c r="I1012" s="63"/>
      <c r="J1012" s="63"/>
      <c r="K1012" s="63"/>
      <c r="L1012" s="1"/>
      <c r="M1012" s="1"/>
      <c r="N1012" s="1"/>
      <c r="O1012" s="1"/>
      <c r="P1012" s="1"/>
      <c r="Q1012" s="1"/>
      <c r="R1012" s="1"/>
      <c r="S1012" s="1"/>
      <c r="T1012" s="1"/>
      <c r="U1012" s="1"/>
      <c r="V1012" s="1"/>
      <c r="W1012" s="1"/>
      <c r="X1012" s="1"/>
      <c r="Y1012" s="1"/>
      <c r="Z1012" s="1"/>
    </row>
    <row r="1013" spans="1:26" ht="12.75" customHeight="1" x14ac:dyDescent="0.25">
      <c r="A1013" s="72" t="s">
        <v>941</v>
      </c>
      <c r="B1013" s="72">
        <v>3</v>
      </c>
      <c r="C1013" s="72" t="s">
        <v>140</v>
      </c>
      <c r="D1013" s="72" t="s">
        <v>138</v>
      </c>
      <c r="E1013" s="72"/>
      <c r="F1013" s="135" t="s">
        <v>942</v>
      </c>
      <c r="G1013" s="63"/>
      <c r="H1013" s="64"/>
      <c r="I1013" s="63"/>
      <c r="J1013" s="63"/>
      <c r="K1013" s="63"/>
      <c r="L1013" s="1"/>
      <c r="M1013" s="1"/>
      <c r="N1013" s="1"/>
      <c r="O1013" s="1"/>
      <c r="P1013" s="1"/>
      <c r="Q1013" s="1"/>
      <c r="R1013" s="1"/>
      <c r="S1013" s="1"/>
      <c r="T1013" s="1"/>
      <c r="U1013" s="1"/>
      <c r="V1013" s="1"/>
      <c r="W1013" s="1"/>
      <c r="X1013" s="1"/>
      <c r="Y1013" s="1"/>
      <c r="Z1013" s="1"/>
    </row>
    <row r="1014" spans="1:26" ht="12.75" customHeight="1" x14ac:dyDescent="0.25">
      <c r="A1014" s="72" t="s">
        <v>943</v>
      </c>
      <c r="B1014" s="72">
        <v>0</v>
      </c>
      <c r="C1014" s="72" t="s">
        <v>137</v>
      </c>
      <c r="D1014" s="72" t="s">
        <v>138</v>
      </c>
      <c r="E1014" s="72"/>
      <c r="F1014" s="136"/>
      <c r="G1014" s="63"/>
      <c r="H1014" s="64"/>
      <c r="I1014" s="63"/>
      <c r="J1014" s="63"/>
      <c r="K1014" s="63"/>
      <c r="L1014" s="1"/>
      <c r="M1014" s="1"/>
      <c r="N1014" s="1"/>
      <c r="O1014" s="1"/>
      <c r="P1014" s="1"/>
      <c r="Q1014" s="1"/>
      <c r="R1014" s="1"/>
      <c r="S1014" s="1"/>
      <c r="T1014" s="1"/>
      <c r="U1014" s="1"/>
      <c r="V1014" s="1"/>
      <c r="W1014" s="1"/>
      <c r="X1014" s="1"/>
      <c r="Y1014" s="1"/>
      <c r="Z1014" s="1"/>
    </row>
    <row r="1015" spans="1:26" ht="12.75" customHeight="1" x14ac:dyDescent="0.25">
      <c r="A1015" s="72" t="s">
        <v>944</v>
      </c>
      <c r="B1015" s="72">
        <v>0</v>
      </c>
      <c r="C1015" s="72" t="s">
        <v>137</v>
      </c>
      <c r="D1015" s="72" t="s">
        <v>138</v>
      </c>
      <c r="E1015" s="72"/>
      <c r="F1015" s="136"/>
      <c r="G1015" s="63"/>
      <c r="H1015" s="64"/>
      <c r="I1015" s="63"/>
      <c r="J1015" s="63"/>
      <c r="K1015" s="63"/>
      <c r="L1015" s="1"/>
      <c r="M1015" s="1"/>
      <c r="N1015" s="1"/>
      <c r="O1015" s="1"/>
      <c r="P1015" s="1"/>
      <c r="Q1015" s="1"/>
      <c r="R1015" s="1"/>
      <c r="S1015" s="1"/>
      <c r="T1015" s="1"/>
      <c r="U1015" s="1"/>
      <c r="V1015" s="1"/>
      <c r="W1015" s="1"/>
      <c r="X1015" s="1"/>
      <c r="Y1015" s="1"/>
      <c r="Z1015" s="1"/>
    </row>
    <row r="1016" spans="1:26" ht="12.75" customHeight="1" x14ac:dyDescent="0.25">
      <c r="A1016" s="72" t="s">
        <v>945</v>
      </c>
      <c r="B1016" s="72">
        <v>0</v>
      </c>
      <c r="C1016" s="72" t="s">
        <v>137</v>
      </c>
      <c r="D1016" s="72" t="s">
        <v>138</v>
      </c>
      <c r="E1016" s="72"/>
      <c r="F1016" s="136"/>
      <c r="G1016" s="63"/>
      <c r="H1016" s="64"/>
      <c r="I1016" s="63"/>
      <c r="J1016" s="63"/>
      <c r="K1016" s="63"/>
      <c r="L1016" s="1"/>
      <c r="M1016" s="1"/>
      <c r="N1016" s="1"/>
      <c r="O1016" s="1"/>
      <c r="P1016" s="1"/>
      <c r="Q1016" s="1"/>
      <c r="R1016" s="1"/>
      <c r="S1016" s="1"/>
      <c r="T1016" s="1"/>
      <c r="U1016" s="1"/>
      <c r="V1016" s="1"/>
      <c r="W1016" s="1"/>
      <c r="X1016" s="1"/>
      <c r="Y1016" s="1"/>
      <c r="Z1016" s="1"/>
    </row>
    <row r="1017" spans="1:26" ht="12.75" customHeight="1" x14ac:dyDescent="0.25">
      <c r="A1017" s="72" t="s">
        <v>946</v>
      </c>
      <c r="B1017" s="72">
        <v>0</v>
      </c>
      <c r="C1017" s="72" t="s">
        <v>137</v>
      </c>
      <c r="D1017" s="72" t="s">
        <v>138</v>
      </c>
      <c r="E1017" s="72"/>
      <c r="F1017" s="136"/>
      <c r="G1017" s="63"/>
      <c r="H1017" s="64"/>
      <c r="I1017" s="63"/>
      <c r="J1017" s="63"/>
      <c r="K1017" s="63"/>
      <c r="L1017" s="1"/>
      <c r="M1017" s="1"/>
      <c r="N1017" s="1"/>
      <c r="O1017" s="1"/>
      <c r="P1017" s="1"/>
      <c r="Q1017" s="1"/>
      <c r="R1017" s="1"/>
      <c r="S1017" s="1"/>
      <c r="T1017" s="1"/>
      <c r="U1017" s="1"/>
      <c r="V1017" s="1"/>
      <c r="W1017" s="1"/>
      <c r="X1017" s="1"/>
      <c r="Y1017" s="1"/>
      <c r="Z1017" s="1"/>
    </row>
    <row r="1018" spans="1:26" ht="12.75" customHeight="1" x14ac:dyDescent="0.25">
      <c r="A1018" s="72" t="s">
        <v>947</v>
      </c>
      <c r="B1018" s="72">
        <v>1</v>
      </c>
      <c r="C1018" s="72" t="s">
        <v>140</v>
      </c>
      <c r="D1018" s="72" t="s">
        <v>138</v>
      </c>
      <c r="E1018" s="72"/>
      <c r="F1018" s="136"/>
      <c r="G1018" s="63"/>
      <c r="H1018" s="64"/>
      <c r="I1018" s="63"/>
      <c r="J1018" s="63"/>
      <c r="K1018" s="63"/>
      <c r="L1018" s="1"/>
      <c r="M1018" s="1"/>
      <c r="N1018" s="1"/>
      <c r="O1018" s="1"/>
      <c r="P1018" s="1"/>
      <c r="Q1018" s="1"/>
      <c r="R1018" s="1"/>
      <c r="S1018" s="1"/>
      <c r="T1018" s="1"/>
      <c r="U1018" s="1"/>
      <c r="V1018" s="1"/>
      <c r="W1018" s="1"/>
      <c r="X1018" s="1"/>
      <c r="Y1018" s="1"/>
      <c r="Z1018" s="1"/>
    </row>
    <row r="1019" spans="1:26" ht="12.75" customHeight="1" x14ac:dyDescent="0.25">
      <c r="A1019" s="72" t="s">
        <v>948</v>
      </c>
      <c r="B1019" s="72">
        <v>3</v>
      </c>
      <c r="C1019" s="72" t="s">
        <v>140</v>
      </c>
      <c r="D1019" s="72" t="s">
        <v>138</v>
      </c>
      <c r="E1019" s="72"/>
      <c r="F1019" s="136"/>
      <c r="G1019" s="47"/>
      <c r="H1019" s="48"/>
      <c r="I1019" s="47"/>
      <c r="J1019" s="47"/>
      <c r="K1019" s="47"/>
      <c r="L1019" s="1"/>
      <c r="M1019" s="1"/>
      <c r="N1019" s="1"/>
      <c r="O1019" s="1"/>
      <c r="P1019" s="1"/>
      <c r="Q1019" s="1"/>
      <c r="R1019" s="1"/>
      <c r="S1019" s="1"/>
      <c r="T1019" s="1"/>
      <c r="U1019" s="1"/>
      <c r="V1019" s="1"/>
      <c r="W1019" s="1"/>
      <c r="X1019" s="1"/>
      <c r="Y1019" s="1"/>
      <c r="Z1019" s="1"/>
    </row>
    <row r="1020" spans="1:26" ht="12.75" customHeight="1" x14ac:dyDescent="0.25">
      <c r="A1020" s="72" t="s">
        <v>949</v>
      </c>
      <c r="B1020" s="72">
        <v>0</v>
      </c>
      <c r="C1020" s="72" t="s">
        <v>137</v>
      </c>
      <c r="D1020" s="72" t="s">
        <v>138</v>
      </c>
      <c r="E1020" s="72"/>
      <c r="F1020" s="136"/>
      <c r="G1020" s="1"/>
      <c r="H1020" s="44"/>
      <c r="I1020" s="1"/>
      <c r="J1020" s="1"/>
      <c r="K1020" s="1"/>
      <c r="L1020" s="1"/>
      <c r="M1020" s="1"/>
      <c r="N1020" s="1"/>
      <c r="O1020" s="1"/>
      <c r="P1020" s="1"/>
      <c r="Q1020" s="1"/>
      <c r="R1020" s="1"/>
      <c r="S1020" s="1"/>
      <c r="T1020" s="1"/>
      <c r="U1020" s="1"/>
      <c r="V1020" s="1"/>
      <c r="W1020" s="1"/>
      <c r="X1020" s="1"/>
      <c r="Y1020" s="1"/>
      <c r="Z1020" s="1"/>
    </row>
    <row r="1021" spans="1:26" ht="12.75" customHeight="1" x14ac:dyDescent="0.25">
      <c r="A1021" s="72" t="s">
        <v>950</v>
      </c>
      <c r="B1021" s="72">
        <v>3</v>
      </c>
      <c r="C1021" s="72" t="s">
        <v>140</v>
      </c>
      <c r="D1021" s="72" t="s">
        <v>138</v>
      </c>
      <c r="E1021" s="72"/>
      <c r="F1021" s="136"/>
      <c r="G1021" s="1"/>
      <c r="H1021" s="44"/>
      <c r="I1021" s="1"/>
      <c r="J1021" s="1"/>
      <c r="K1021" s="1"/>
      <c r="L1021" s="1"/>
      <c r="M1021" s="1"/>
      <c r="N1021" s="1"/>
      <c r="O1021" s="1"/>
      <c r="P1021" s="1"/>
      <c r="Q1021" s="1"/>
      <c r="R1021" s="1"/>
      <c r="S1021" s="1"/>
      <c r="T1021" s="1"/>
      <c r="U1021" s="1"/>
      <c r="V1021" s="1"/>
      <c r="W1021" s="1"/>
      <c r="X1021" s="1"/>
      <c r="Y1021" s="1"/>
      <c r="Z1021" s="1"/>
    </row>
    <row r="1022" spans="1:26" ht="12.75" customHeight="1" x14ac:dyDescent="0.25">
      <c r="A1022" s="72" t="s">
        <v>951</v>
      </c>
      <c r="B1022" s="72">
        <v>3</v>
      </c>
      <c r="C1022" s="72" t="s">
        <v>140</v>
      </c>
      <c r="D1022" s="72" t="s">
        <v>138</v>
      </c>
      <c r="E1022" s="72"/>
      <c r="F1022" s="136"/>
      <c r="G1022" s="1"/>
      <c r="H1022" s="44"/>
      <c r="I1022" s="1"/>
      <c r="J1022" s="1"/>
      <c r="K1022" s="1"/>
      <c r="L1022" s="1"/>
      <c r="M1022" s="1"/>
      <c r="N1022" s="1"/>
      <c r="O1022" s="1"/>
      <c r="P1022" s="1"/>
      <c r="Q1022" s="1"/>
      <c r="R1022" s="1"/>
      <c r="S1022" s="1"/>
      <c r="T1022" s="1"/>
      <c r="U1022" s="1"/>
      <c r="V1022" s="1"/>
      <c r="W1022" s="1"/>
      <c r="X1022" s="1"/>
      <c r="Y1022" s="1"/>
      <c r="Z1022" s="1"/>
    </row>
    <row r="1023" spans="1:26" ht="12.75" customHeight="1" x14ac:dyDescent="0.25">
      <c r="A1023" s="72" t="s">
        <v>952</v>
      </c>
      <c r="B1023" s="72">
        <v>0.25</v>
      </c>
      <c r="C1023" s="72" t="s">
        <v>140</v>
      </c>
      <c r="D1023" s="72" t="s">
        <v>138</v>
      </c>
      <c r="E1023" s="72"/>
      <c r="F1023" s="136"/>
      <c r="G1023" s="1"/>
      <c r="H1023" s="44"/>
      <c r="I1023" s="1"/>
      <c r="J1023" s="1"/>
      <c r="K1023" s="1"/>
      <c r="L1023" s="1"/>
      <c r="M1023" s="1"/>
      <c r="N1023" s="1"/>
      <c r="O1023" s="1"/>
      <c r="P1023" s="1"/>
      <c r="Q1023" s="1"/>
      <c r="R1023" s="1"/>
      <c r="S1023" s="1"/>
      <c r="T1023" s="1"/>
      <c r="U1023" s="1"/>
      <c r="V1023" s="1"/>
      <c r="W1023" s="1"/>
      <c r="X1023" s="1"/>
      <c r="Y1023" s="1"/>
      <c r="Z1023" s="1"/>
    </row>
    <row r="1024" spans="1:26" ht="12.75" customHeight="1" x14ac:dyDescent="0.25">
      <c r="A1024" s="72" t="s">
        <v>953</v>
      </c>
      <c r="B1024" s="72">
        <v>0</v>
      </c>
      <c r="C1024" s="72" t="s">
        <v>137</v>
      </c>
      <c r="D1024" s="72" t="s">
        <v>138</v>
      </c>
      <c r="E1024" s="72"/>
      <c r="F1024" s="136"/>
      <c r="G1024" s="1"/>
      <c r="H1024" s="44"/>
      <c r="I1024" s="1"/>
      <c r="J1024" s="1"/>
      <c r="K1024" s="1"/>
      <c r="L1024" s="1"/>
      <c r="M1024" s="1"/>
      <c r="N1024" s="1"/>
      <c r="O1024" s="1"/>
      <c r="P1024" s="1"/>
      <c r="Q1024" s="1"/>
      <c r="R1024" s="1"/>
      <c r="S1024" s="1"/>
      <c r="T1024" s="1"/>
      <c r="U1024" s="1"/>
      <c r="V1024" s="1"/>
      <c r="W1024" s="1"/>
      <c r="X1024" s="1"/>
      <c r="Y1024" s="1"/>
      <c r="Z1024" s="1"/>
    </row>
    <row r="1025" spans="1:26" ht="12.75" customHeight="1" x14ac:dyDescent="0.25">
      <c r="A1025" s="72" t="s">
        <v>954</v>
      </c>
      <c r="B1025" s="72">
        <v>2</v>
      </c>
      <c r="C1025" s="72" t="s">
        <v>140</v>
      </c>
      <c r="D1025" s="72" t="s">
        <v>138</v>
      </c>
      <c r="E1025" s="72"/>
      <c r="F1025" s="137"/>
      <c r="G1025" s="1"/>
      <c r="H1025" s="44"/>
      <c r="I1025" s="1"/>
      <c r="J1025" s="1"/>
      <c r="K1025" s="1"/>
      <c r="L1025" s="1"/>
      <c r="M1025" s="1"/>
      <c r="N1025" s="1"/>
      <c r="O1025" s="1"/>
      <c r="P1025" s="1"/>
      <c r="Q1025" s="1"/>
      <c r="R1025" s="1"/>
      <c r="S1025" s="1"/>
      <c r="T1025" s="1"/>
      <c r="U1025" s="1"/>
      <c r="V1025" s="1"/>
      <c r="W1025" s="1"/>
      <c r="X1025" s="1"/>
      <c r="Y1025" s="1"/>
      <c r="Z1025" s="1"/>
    </row>
    <row r="1026" spans="1:26" ht="12.75" customHeight="1" x14ac:dyDescent="0.25">
      <c r="A1026" s="71" t="s">
        <v>955</v>
      </c>
      <c r="B1026" s="71">
        <v>5</v>
      </c>
      <c r="C1026" s="71" t="s">
        <v>145</v>
      </c>
      <c r="D1026" s="71" t="s">
        <v>138</v>
      </c>
      <c r="E1026" s="71"/>
      <c r="F1026" s="142" t="s">
        <v>956</v>
      </c>
      <c r="G1026" s="1"/>
      <c r="H1026" s="44"/>
      <c r="I1026" s="1"/>
      <c r="J1026" s="1"/>
      <c r="K1026" s="1"/>
      <c r="L1026" s="1"/>
      <c r="M1026" s="1"/>
      <c r="N1026" s="1"/>
      <c r="O1026" s="1"/>
      <c r="P1026" s="1"/>
      <c r="Q1026" s="1"/>
      <c r="R1026" s="1"/>
      <c r="S1026" s="1"/>
      <c r="T1026" s="1"/>
      <c r="U1026" s="1"/>
      <c r="V1026" s="1"/>
      <c r="W1026" s="1"/>
      <c r="X1026" s="1"/>
      <c r="Y1026" s="1"/>
      <c r="Z1026" s="1"/>
    </row>
    <row r="1027" spans="1:26" ht="12.75" customHeight="1" x14ac:dyDescent="0.25">
      <c r="A1027" s="71" t="s">
        <v>957</v>
      </c>
      <c r="B1027" s="71">
        <v>5</v>
      </c>
      <c r="C1027" s="71" t="s">
        <v>145</v>
      </c>
      <c r="D1027" s="71" t="s">
        <v>138</v>
      </c>
      <c r="E1027" s="71"/>
      <c r="F1027" s="143"/>
      <c r="G1027" s="1"/>
      <c r="H1027" s="44"/>
      <c r="I1027" s="1"/>
      <c r="J1027" s="1"/>
      <c r="K1027" s="1"/>
      <c r="L1027" s="1"/>
      <c r="M1027" s="1"/>
      <c r="N1027" s="1"/>
      <c r="O1027" s="1"/>
      <c r="P1027" s="1"/>
      <c r="Q1027" s="1"/>
      <c r="R1027" s="1"/>
      <c r="S1027" s="1"/>
      <c r="T1027" s="1"/>
      <c r="U1027" s="1"/>
      <c r="V1027" s="1"/>
      <c r="W1027" s="1"/>
      <c r="X1027" s="1"/>
      <c r="Y1027" s="1"/>
      <c r="Z1027" s="1"/>
    </row>
    <row r="1028" spans="1:26" ht="12.75" customHeight="1" x14ac:dyDescent="0.25">
      <c r="A1028" s="71" t="s">
        <v>958</v>
      </c>
      <c r="B1028" s="71">
        <v>0.5</v>
      </c>
      <c r="C1028" s="71" t="s">
        <v>140</v>
      </c>
      <c r="D1028" s="71" t="s">
        <v>138</v>
      </c>
      <c r="E1028" s="71"/>
      <c r="F1028" s="144"/>
      <c r="G1028" s="1"/>
      <c r="H1028" s="44"/>
      <c r="I1028" s="1"/>
      <c r="J1028" s="1"/>
      <c r="K1028" s="1"/>
      <c r="L1028" s="1"/>
      <c r="M1028" s="1"/>
      <c r="N1028" s="1"/>
      <c r="O1028" s="1"/>
      <c r="P1028" s="1"/>
      <c r="Q1028" s="1"/>
      <c r="R1028" s="1"/>
      <c r="S1028" s="1"/>
      <c r="T1028" s="1"/>
      <c r="U1028" s="1"/>
      <c r="V1028" s="1"/>
      <c r="W1028" s="1"/>
      <c r="X1028" s="1"/>
      <c r="Y1028" s="1"/>
      <c r="Z1028" s="1"/>
    </row>
    <row r="1029" spans="1:26" ht="12.75" customHeight="1" x14ac:dyDescent="0.25">
      <c r="A1029" s="72" t="s">
        <v>959</v>
      </c>
      <c r="B1029" s="72">
        <v>100</v>
      </c>
      <c r="C1029" s="72" t="s">
        <v>145</v>
      </c>
      <c r="D1029" s="72" t="s">
        <v>138</v>
      </c>
      <c r="E1029" s="72"/>
      <c r="F1029" s="139" t="s">
        <v>1209</v>
      </c>
      <c r="G1029" s="1"/>
      <c r="H1029" s="44"/>
      <c r="I1029" s="1"/>
      <c r="J1029" s="1"/>
      <c r="K1029" s="1"/>
      <c r="L1029" s="1"/>
      <c r="M1029" s="1"/>
      <c r="N1029" s="1"/>
      <c r="O1029" s="1"/>
      <c r="P1029" s="1"/>
      <c r="Q1029" s="1"/>
      <c r="R1029" s="1"/>
      <c r="S1029" s="1"/>
      <c r="T1029" s="1"/>
      <c r="U1029" s="1"/>
      <c r="V1029" s="1"/>
      <c r="W1029" s="1"/>
      <c r="X1029" s="1"/>
      <c r="Y1029" s="1"/>
      <c r="Z1029" s="1"/>
    </row>
    <row r="1030" spans="1:26" ht="12.75" customHeight="1" x14ac:dyDescent="0.25">
      <c r="A1030" s="72" t="s">
        <v>960</v>
      </c>
      <c r="B1030" s="72">
        <v>20</v>
      </c>
      <c r="C1030" s="72" t="s">
        <v>145</v>
      </c>
      <c r="D1030" s="72" t="s">
        <v>138</v>
      </c>
      <c r="E1030" s="72"/>
      <c r="F1030" s="140"/>
      <c r="G1030" s="1"/>
      <c r="H1030" s="44"/>
      <c r="I1030" s="1"/>
      <c r="J1030" s="1"/>
      <c r="K1030" s="1"/>
      <c r="L1030" s="1"/>
      <c r="M1030" s="1"/>
      <c r="N1030" s="1"/>
      <c r="O1030" s="1"/>
      <c r="P1030" s="1"/>
      <c r="Q1030" s="1"/>
      <c r="R1030" s="1"/>
      <c r="S1030" s="1"/>
      <c r="T1030" s="1"/>
      <c r="U1030" s="1"/>
      <c r="V1030" s="1"/>
      <c r="W1030" s="1"/>
      <c r="X1030" s="1"/>
      <c r="Y1030" s="1"/>
      <c r="Z1030" s="1"/>
    </row>
    <row r="1031" spans="1:26" ht="12.75" customHeight="1" x14ac:dyDescent="0.25">
      <c r="A1031" s="72" t="s">
        <v>961</v>
      </c>
      <c r="B1031" s="72">
        <v>20</v>
      </c>
      <c r="C1031" s="72" t="s">
        <v>145</v>
      </c>
      <c r="D1031" s="72" t="s">
        <v>138</v>
      </c>
      <c r="E1031" s="72"/>
      <c r="F1031" s="140"/>
      <c r="G1031" s="1"/>
      <c r="H1031" s="44"/>
      <c r="I1031" s="1"/>
      <c r="J1031" s="1"/>
      <c r="K1031" s="1"/>
      <c r="L1031" s="1"/>
      <c r="M1031" s="1"/>
      <c r="N1031" s="1"/>
      <c r="O1031" s="1"/>
      <c r="P1031" s="1"/>
      <c r="Q1031" s="1"/>
      <c r="R1031" s="1"/>
      <c r="S1031" s="1"/>
      <c r="T1031" s="1"/>
      <c r="U1031" s="1"/>
      <c r="V1031" s="1"/>
      <c r="W1031" s="1"/>
      <c r="X1031" s="1"/>
      <c r="Y1031" s="1"/>
      <c r="Z1031" s="1"/>
    </row>
    <row r="1032" spans="1:26" ht="12.75" customHeight="1" x14ac:dyDescent="0.25">
      <c r="A1032" s="72" t="s">
        <v>962</v>
      </c>
      <c r="B1032" s="72">
        <v>20</v>
      </c>
      <c r="C1032" s="72" t="s">
        <v>145</v>
      </c>
      <c r="D1032" s="72" t="s">
        <v>138</v>
      </c>
      <c r="E1032" s="72"/>
      <c r="F1032" s="140"/>
      <c r="G1032" s="1"/>
      <c r="H1032" s="44"/>
      <c r="I1032" s="1"/>
      <c r="J1032" s="1"/>
      <c r="K1032" s="1"/>
      <c r="L1032" s="1"/>
      <c r="M1032" s="1"/>
      <c r="N1032" s="1"/>
      <c r="O1032" s="1"/>
      <c r="P1032" s="1"/>
      <c r="Q1032" s="1"/>
      <c r="R1032" s="1"/>
      <c r="S1032" s="1"/>
      <c r="T1032" s="1"/>
      <c r="U1032" s="1"/>
      <c r="V1032" s="1"/>
      <c r="W1032" s="1"/>
      <c r="X1032" s="1"/>
      <c r="Y1032" s="1"/>
      <c r="Z1032" s="1"/>
    </row>
    <row r="1033" spans="1:26" ht="12.75" customHeight="1" x14ac:dyDescent="0.25">
      <c r="A1033" s="72" t="s">
        <v>963</v>
      </c>
      <c r="B1033" s="72">
        <v>20</v>
      </c>
      <c r="C1033" s="72" t="s">
        <v>145</v>
      </c>
      <c r="D1033" s="72" t="s">
        <v>138</v>
      </c>
      <c r="E1033" s="72"/>
      <c r="F1033" s="140"/>
      <c r="G1033" s="1"/>
      <c r="H1033" s="44"/>
      <c r="I1033" s="1"/>
      <c r="J1033" s="1"/>
      <c r="K1033" s="1"/>
      <c r="L1033" s="1"/>
      <c r="M1033" s="1"/>
      <c r="N1033" s="1"/>
      <c r="O1033" s="1"/>
      <c r="P1033" s="1"/>
      <c r="Q1033" s="1"/>
      <c r="R1033" s="1"/>
      <c r="S1033" s="1"/>
      <c r="T1033" s="1"/>
      <c r="U1033" s="1"/>
      <c r="V1033" s="1"/>
      <c r="W1033" s="1"/>
      <c r="X1033" s="1"/>
      <c r="Y1033" s="1"/>
      <c r="Z1033" s="1"/>
    </row>
    <row r="1034" spans="1:26" ht="12.75" customHeight="1" x14ac:dyDescent="0.25">
      <c r="A1034" s="72" t="s">
        <v>964</v>
      </c>
      <c r="B1034" s="72">
        <v>20</v>
      </c>
      <c r="C1034" s="72" t="s">
        <v>145</v>
      </c>
      <c r="D1034" s="72" t="s">
        <v>138</v>
      </c>
      <c r="E1034" s="72"/>
      <c r="F1034" s="140"/>
      <c r="G1034" s="1"/>
      <c r="H1034" s="44"/>
      <c r="I1034" s="1"/>
      <c r="J1034" s="1"/>
      <c r="K1034" s="1"/>
      <c r="L1034" s="1"/>
      <c r="M1034" s="1"/>
      <c r="N1034" s="1"/>
      <c r="O1034" s="1"/>
      <c r="P1034" s="1"/>
      <c r="Q1034" s="1"/>
      <c r="R1034" s="1"/>
      <c r="S1034" s="1"/>
      <c r="T1034" s="1"/>
      <c r="U1034" s="1"/>
      <c r="V1034" s="1"/>
      <c r="W1034" s="1"/>
      <c r="X1034" s="1"/>
      <c r="Y1034" s="1"/>
      <c r="Z1034" s="1"/>
    </row>
    <row r="1035" spans="1:26" ht="12.75" customHeight="1" x14ac:dyDescent="0.25">
      <c r="A1035" s="72" t="s">
        <v>965</v>
      </c>
      <c r="B1035" s="72">
        <v>20</v>
      </c>
      <c r="C1035" s="72" t="s">
        <v>145</v>
      </c>
      <c r="D1035" s="72" t="s">
        <v>138</v>
      </c>
      <c r="E1035" s="72"/>
      <c r="F1035" s="140"/>
      <c r="G1035" s="1"/>
      <c r="H1035" s="44"/>
      <c r="I1035" s="1"/>
      <c r="J1035" s="1"/>
      <c r="K1035" s="1"/>
      <c r="L1035" s="1"/>
      <c r="M1035" s="1"/>
      <c r="N1035" s="1"/>
      <c r="O1035" s="1"/>
      <c r="P1035" s="1"/>
      <c r="Q1035" s="1"/>
      <c r="R1035" s="1"/>
      <c r="S1035" s="1"/>
      <c r="T1035" s="1"/>
      <c r="U1035" s="1"/>
      <c r="V1035" s="1"/>
      <c r="W1035" s="1"/>
      <c r="X1035" s="1"/>
      <c r="Y1035" s="1"/>
      <c r="Z1035" s="1"/>
    </row>
    <row r="1036" spans="1:26" ht="12.75" customHeight="1" x14ac:dyDescent="0.25">
      <c r="A1036" s="72" t="s">
        <v>966</v>
      </c>
      <c r="B1036" s="72">
        <v>20</v>
      </c>
      <c r="C1036" s="72" t="s">
        <v>145</v>
      </c>
      <c r="D1036" s="72" t="s">
        <v>138</v>
      </c>
      <c r="E1036" s="72"/>
      <c r="F1036" s="140"/>
      <c r="G1036" s="1"/>
      <c r="H1036" s="44"/>
      <c r="I1036" s="1"/>
      <c r="J1036" s="1"/>
      <c r="K1036" s="1"/>
      <c r="L1036" s="1"/>
      <c r="M1036" s="1"/>
      <c r="N1036" s="1"/>
      <c r="O1036" s="1"/>
      <c r="P1036" s="1"/>
      <c r="Q1036" s="1"/>
      <c r="R1036" s="1"/>
      <c r="S1036" s="1"/>
      <c r="T1036" s="1"/>
      <c r="U1036" s="1"/>
      <c r="V1036" s="1"/>
      <c r="W1036" s="1"/>
      <c r="X1036" s="1"/>
      <c r="Y1036" s="1"/>
      <c r="Z1036" s="1"/>
    </row>
    <row r="1037" spans="1:26" ht="12.75" customHeight="1" x14ac:dyDescent="0.25">
      <c r="A1037" s="72" t="s">
        <v>967</v>
      </c>
      <c r="B1037" s="72">
        <v>20</v>
      </c>
      <c r="C1037" s="72" t="s">
        <v>145</v>
      </c>
      <c r="D1037" s="72" t="s">
        <v>138</v>
      </c>
      <c r="E1037" s="72"/>
      <c r="F1037" s="140"/>
      <c r="G1037" s="1"/>
      <c r="H1037" s="44"/>
      <c r="I1037" s="1"/>
      <c r="J1037" s="1"/>
      <c r="K1037" s="1"/>
      <c r="L1037" s="1"/>
      <c r="M1037" s="1"/>
      <c r="N1037" s="1"/>
      <c r="O1037" s="1"/>
      <c r="P1037" s="1"/>
      <c r="Q1037" s="1"/>
      <c r="R1037" s="1"/>
      <c r="S1037" s="1"/>
      <c r="T1037" s="1"/>
      <c r="U1037" s="1"/>
      <c r="V1037" s="1"/>
      <c r="W1037" s="1"/>
      <c r="X1037" s="1"/>
      <c r="Y1037" s="1"/>
      <c r="Z1037" s="1"/>
    </row>
    <row r="1038" spans="1:26" ht="12.75" customHeight="1" x14ac:dyDescent="0.25">
      <c r="A1038" s="72" t="s">
        <v>968</v>
      </c>
      <c r="B1038" s="72">
        <v>20</v>
      </c>
      <c r="C1038" s="72" t="s">
        <v>145</v>
      </c>
      <c r="D1038" s="72" t="s">
        <v>138</v>
      </c>
      <c r="E1038" s="72"/>
      <c r="F1038" s="140"/>
      <c r="G1038" s="1"/>
      <c r="H1038" s="44"/>
      <c r="I1038" s="1"/>
      <c r="J1038" s="1"/>
      <c r="K1038" s="1"/>
      <c r="L1038" s="1"/>
      <c r="M1038" s="1"/>
      <c r="N1038" s="1"/>
      <c r="O1038" s="1"/>
      <c r="P1038" s="1"/>
      <c r="Q1038" s="1"/>
      <c r="R1038" s="1"/>
      <c r="S1038" s="1"/>
      <c r="T1038" s="1"/>
      <c r="U1038" s="1"/>
      <c r="V1038" s="1"/>
      <c r="W1038" s="1"/>
      <c r="X1038" s="1"/>
      <c r="Y1038" s="1"/>
      <c r="Z1038" s="1"/>
    </row>
    <row r="1039" spans="1:26" ht="12.75" customHeight="1" x14ac:dyDescent="0.25">
      <c r="A1039" s="72" t="s">
        <v>969</v>
      </c>
      <c r="B1039" s="72">
        <v>1</v>
      </c>
      <c r="C1039" s="72" t="s">
        <v>140</v>
      </c>
      <c r="D1039" s="72" t="s">
        <v>138</v>
      </c>
      <c r="E1039" s="72"/>
      <c r="F1039" s="140"/>
      <c r="G1039" s="1"/>
      <c r="H1039" s="44"/>
      <c r="I1039" s="1"/>
      <c r="J1039" s="1"/>
      <c r="K1039" s="1"/>
      <c r="L1039" s="1"/>
      <c r="M1039" s="1"/>
      <c r="N1039" s="1"/>
      <c r="O1039" s="1"/>
      <c r="P1039" s="1"/>
      <c r="Q1039" s="1"/>
      <c r="R1039" s="1"/>
      <c r="S1039" s="1"/>
      <c r="T1039" s="1"/>
      <c r="U1039" s="1"/>
      <c r="V1039" s="1"/>
      <c r="W1039" s="1"/>
      <c r="X1039" s="1"/>
      <c r="Y1039" s="1"/>
      <c r="Z1039" s="1"/>
    </row>
    <row r="1040" spans="1:26" ht="12.75" customHeight="1" x14ac:dyDescent="0.25">
      <c r="A1040" s="72" t="s">
        <v>970</v>
      </c>
      <c r="B1040" s="72">
        <v>7</v>
      </c>
      <c r="C1040" s="72"/>
      <c r="D1040" s="72" t="s">
        <v>138</v>
      </c>
      <c r="E1040" s="72"/>
      <c r="F1040" s="141"/>
      <c r="G1040" s="1"/>
      <c r="H1040" s="44"/>
      <c r="I1040" s="1"/>
      <c r="J1040" s="1"/>
      <c r="K1040" s="1"/>
      <c r="L1040" s="1"/>
      <c r="M1040" s="1"/>
      <c r="N1040" s="1"/>
      <c r="O1040" s="1"/>
      <c r="P1040" s="1"/>
      <c r="Q1040" s="1"/>
      <c r="R1040" s="1"/>
      <c r="S1040" s="1"/>
      <c r="T1040" s="1"/>
      <c r="U1040" s="1"/>
      <c r="V1040" s="1"/>
      <c r="W1040" s="1"/>
      <c r="X1040" s="1"/>
      <c r="Y1040" s="1"/>
      <c r="Z1040" s="1"/>
    </row>
    <row r="1041" spans="1:26" ht="12.75" customHeight="1" x14ac:dyDescent="0.25">
      <c r="A1041" s="65" t="s">
        <v>971</v>
      </c>
      <c r="B1041" s="65">
        <v>3</v>
      </c>
      <c r="C1041" s="65" t="s">
        <v>140</v>
      </c>
      <c r="D1041" s="65" t="s">
        <v>138</v>
      </c>
      <c r="E1041" s="65"/>
      <c r="F1041" s="133" t="s">
        <v>972</v>
      </c>
      <c r="G1041" s="1"/>
      <c r="H1041" s="44"/>
      <c r="I1041" s="1"/>
      <c r="J1041" s="1"/>
      <c r="K1041" s="1"/>
      <c r="L1041" s="1"/>
      <c r="M1041" s="1"/>
      <c r="N1041" s="1"/>
      <c r="O1041" s="1"/>
      <c r="P1041" s="1"/>
      <c r="Q1041" s="1"/>
      <c r="R1041" s="1"/>
      <c r="S1041" s="1"/>
      <c r="T1041" s="1"/>
      <c r="U1041" s="1"/>
      <c r="V1041" s="1"/>
      <c r="W1041" s="1"/>
      <c r="X1041" s="1"/>
      <c r="Y1041" s="1"/>
      <c r="Z1041" s="1"/>
    </row>
    <row r="1042" spans="1:26" ht="76.5" customHeight="1" x14ac:dyDescent="0.25">
      <c r="A1042" s="65" t="s">
        <v>973</v>
      </c>
      <c r="B1042" s="65">
        <v>3</v>
      </c>
      <c r="C1042" s="65" t="s">
        <v>140</v>
      </c>
      <c r="D1042" s="65" t="s">
        <v>138</v>
      </c>
      <c r="E1042" s="65" t="s">
        <v>974</v>
      </c>
      <c r="F1042" s="138"/>
      <c r="G1042" s="1"/>
      <c r="H1042" s="44"/>
      <c r="I1042" s="1"/>
      <c r="J1042" s="1"/>
      <c r="K1042" s="1"/>
      <c r="L1042" s="1"/>
      <c r="M1042" s="1"/>
      <c r="N1042" s="1"/>
      <c r="O1042" s="1"/>
      <c r="P1042" s="1"/>
      <c r="Q1042" s="1"/>
      <c r="R1042" s="1"/>
      <c r="S1042" s="1"/>
      <c r="T1042" s="1"/>
      <c r="U1042" s="1"/>
      <c r="V1042" s="1"/>
      <c r="W1042" s="1"/>
      <c r="X1042" s="1"/>
      <c r="Y1042" s="1"/>
      <c r="Z1042" s="1"/>
    </row>
    <row r="1043" spans="1:26" ht="74.25" customHeight="1" x14ac:dyDescent="0.25">
      <c r="A1043" s="65" t="s">
        <v>975</v>
      </c>
      <c r="B1043" s="65">
        <v>3</v>
      </c>
      <c r="C1043" s="65" t="s">
        <v>140</v>
      </c>
      <c r="D1043" s="65" t="s">
        <v>138</v>
      </c>
      <c r="E1043" s="65" t="s">
        <v>976</v>
      </c>
      <c r="F1043" s="138"/>
      <c r="G1043" s="1"/>
      <c r="H1043" s="44"/>
      <c r="I1043" s="1"/>
      <c r="J1043" s="1"/>
      <c r="K1043" s="1"/>
      <c r="L1043" s="1"/>
      <c r="M1043" s="1"/>
      <c r="N1043" s="1"/>
      <c r="O1043" s="1"/>
      <c r="P1043" s="1"/>
      <c r="Q1043" s="1"/>
      <c r="R1043" s="1"/>
      <c r="S1043" s="1"/>
      <c r="T1043" s="1"/>
      <c r="U1043" s="1"/>
      <c r="V1043" s="1"/>
      <c r="W1043" s="1"/>
      <c r="X1043" s="1"/>
      <c r="Y1043" s="1"/>
      <c r="Z1043" s="1"/>
    </row>
    <row r="1044" spans="1:26" ht="12.75" customHeight="1" x14ac:dyDescent="0.25">
      <c r="A1044" s="65" t="s">
        <v>977</v>
      </c>
      <c r="B1044" s="65">
        <v>0</v>
      </c>
      <c r="C1044" s="65" t="s">
        <v>137</v>
      </c>
      <c r="D1044" s="65" t="s">
        <v>138</v>
      </c>
      <c r="E1044" s="65"/>
      <c r="F1044" s="138"/>
      <c r="G1044" s="1"/>
      <c r="H1044" s="44"/>
      <c r="I1044" s="1"/>
      <c r="J1044" s="1"/>
      <c r="K1044" s="1"/>
      <c r="L1044" s="1"/>
      <c r="M1044" s="1"/>
      <c r="N1044" s="1"/>
      <c r="O1044" s="1"/>
      <c r="P1044" s="1"/>
      <c r="Q1044" s="1"/>
      <c r="R1044" s="1"/>
      <c r="S1044" s="1"/>
      <c r="T1044" s="1"/>
      <c r="U1044" s="1"/>
      <c r="V1044" s="1"/>
      <c r="W1044" s="1"/>
      <c r="X1044" s="1"/>
      <c r="Y1044" s="1"/>
      <c r="Z1044" s="1"/>
    </row>
    <row r="1045" spans="1:26" ht="12.75" customHeight="1" x14ac:dyDescent="0.25">
      <c r="A1045" s="65" t="s">
        <v>978</v>
      </c>
      <c r="B1045" s="65">
        <v>3</v>
      </c>
      <c r="C1045" s="65" t="s">
        <v>140</v>
      </c>
      <c r="D1045" s="65" t="s">
        <v>138</v>
      </c>
      <c r="E1045" s="65"/>
      <c r="F1045" s="138"/>
      <c r="G1045" s="1"/>
      <c r="H1045" s="44"/>
      <c r="I1045" s="1"/>
      <c r="J1045" s="1"/>
      <c r="K1045" s="1"/>
      <c r="L1045" s="1"/>
      <c r="M1045" s="1"/>
      <c r="N1045" s="1"/>
      <c r="O1045" s="1"/>
      <c r="P1045" s="1"/>
      <c r="Q1045" s="1"/>
      <c r="R1045" s="1"/>
      <c r="S1045" s="1"/>
      <c r="T1045" s="1"/>
      <c r="U1045" s="1"/>
      <c r="V1045" s="1"/>
      <c r="W1045" s="1"/>
      <c r="X1045" s="1"/>
      <c r="Y1045" s="1"/>
      <c r="Z1045" s="1"/>
    </row>
    <row r="1046" spans="1:26" ht="12.75" customHeight="1" x14ac:dyDescent="0.25">
      <c r="A1046" s="65" t="s">
        <v>979</v>
      </c>
      <c r="B1046" s="65">
        <v>2</v>
      </c>
      <c r="C1046" s="65" t="s">
        <v>140</v>
      </c>
      <c r="D1046" s="65" t="s">
        <v>138</v>
      </c>
      <c r="E1046" s="65"/>
      <c r="F1046" s="134"/>
      <c r="G1046" s="1"/>
      <c r="H1046" s="44"/>
      <c r="I1046" s="1"/>
      <c r="J1046" s="1"/>
      <c r="K1046" s="1"/>
      <c r="L1046" s="1"/>
      <c r="M1046" s="1"/>
      <c r="N1046" s="1"/>
      <c r="O1046" s="1"/>
      <c r="P1046" s="1"/>
      <c r="Q1046" s="1"/>
      <c r="R1046" s="1"/>
      <c r="S1046" s="1"/>
      <c r="T1046" s="1"/>
      <c r="U1046" s="1"/>
      <c r="V1046" s="1"/>
      <c r="W1046" s="1"/>
      <c r="X1046" s="1"/>
      <c r="Y1046" s="1"/>
      <c r="Z1046" s="1"/>
    </row>
    <row r="1047" spans="1:26" ht="12.75" customHeight="1" x14ac:dyDescent="0.25">
      <c r="A1047" s="72" t="s">
        <v>980</v>
      </c>
      <c r="B1047" s="72">
        <v>5</v>
      </c>
      <c r="C1047" s="72" t="s">
        <v>145</v>
      </c>
      <c r="D1047" s="72" t="s">
        <v>138</v>
      </c>
      <c r="E1047" s="72"/>
      <c r="F1047" s="135" t="s">
        <v>981</v>
      </c>
      <c r="G1047" s="1"/>
      <c r="H1047" s="44"/>
      <c r="I1047" s="1"/>
      <c r="J1047" s="1"/>
      <c r="K1047" s="1"/>
      <c r="L1047" s="1"/>
      <c r="M1047" s="1"/>
      <c r="N1047" s="1"/>
      <c r="O1047" s="1"/>
      <c r="P1047" s="1"/>
      <c r="Q1047" s="1"/>
      <c r="R1047" s="1"/>
      <c r="S1047" s="1"/>
      <c r="T1047" s="1"/>
      <c r="U1047" s="1"/>
      <c r="V1047" s="1"/>
      <c r="W1047" s="1"/>
      <c r="X1047" s="1"/>
      <c r="Y1047" s="1"/>
      <c r="Z1047" s="1"/>
    </row>
    <row r="1048" spans="1:26" ht="84.75" customHeight="1" x14ac:dyDescent="0.25">
      <c r="A1048" s="72" t="s">
        <v>982</v>
      </c>
      <c r="B1048" s="72">
        <v>7</v>
      </c>
      <c r="C1048" s="72" t="s">
        <v>145</v>
      </c>
      <c r="D1048" s="72" t="s">
        <v>138</v>
      </c>
      <c r="E1048" s="66" t="s">
        <v>983</v>
      </c>
      <c r="F1048" s="136"/>
      <c r="G1048" s="1"/>
      <c r="H1048" s="44"/>
      <c r="I1048" s="1"/>
      <c r="J1048" s="1"/>
      <c r="K1048" s="1"/>
      <c r="L1048" s="1"/>
      <c r="M1048" s="1"/>
      <c r="N1048" s="1"/>
      <c r="O1048" s="1"/>
      <c r="P1048" s="1"/>
      <c r="Q1048" s="1"/>
      <c r="R1048" s="1"/>
      <c r="S1048" s="1"/>
      <c r="T1048" s="1"/>
      <c r="U1048" s="1"/>
      <c r="V1048" s="1"/>
      <c r="W1048" s="1"/>
      <c r="X1048" s="1"/>
      <c r="Y1048" s="1"/>
      <c r="Z1048" s="1"/>
    </row>
    <row r="1049" spans="1:26" ht="12.75" customHeight="1" x14ac:dyDescent="0.25">
      <c r="A1049" s="72" t="s">
        <v>984</v>
      </c>
      <c r="B1049" s="72">
        <v>3</v>
      </c>
      <c r="C1049" s="72" t="s">
        <v>140</v>
      </c>
      <c r="D1049" s="72" t="s">
        <v>138</v>
      </c>
      <c r="E1049" s="72"/>
      <c r="F1049" s="137"/>
      <c r="G1049" s="1"/>
      <c r="H1049" s="44"/>
      <c r="I1049" s="1"/>
      <c r="J1049" s="1"/>
      <c r="K1049" s="1"/>
      <c r="L1049" s="1"/>
      <c r="M1049" s="1"/>
      <c r="N1049" s="1"/>
      <c r="O1049" s="1"/>
      <c r="P1049" s="1"/>
      <c r="Q1049" s="1"/>
      <c r="R1049" s="1"/>
      <c r="S1049" s="1"/>
      <c r="T1049" s="1"/>
      <c r="U1049" s="1"/>
      <c r="V1049" s="1"/>
      <c r="W1049" s="1"/>
      <c r="X1049" s="1"/>
      <c r="Y1049" s="1"/>
      <c r="Z1049" s="1"/>
    </row>
    <row r="1050" spans="1:26" ht="12.75" customHeight="1" x14ac:dyDescent="0.25">
      <c r="A1050" s="65" t="s">
        <v>985</v>
      </c>
      <c r="B1050" s="65">
        <v>1</v>
      </c>
      <c r="C1050" s="65" t="s">
        <v>140</v>
      </c>
      <c r="D1050" s="65" t="s">
        <v>138</v>
      </c>
      <c r="E1050" s="65"/>
      <c r="F1050" s="133" t="s">
        <v>986</v>
      </c>
      <c r="G1050" s="1"/>
      <c r="H1050" s="44"/>
      <c r="I1050" s="1"/>
      <c r="J1050" s="1"/>
      <c r="K1050" s="1"/>
      <c r="L1050" s="1"/>
      <c r="M1050" s="1"/>
      <c r="N1050" s="1"/>
      <c r="O1050" s="1"/>
      <c r="P1050" s="1"/>
      <c r="Q1050" s="1"/>
      <c r="R1050" s="1"/>
      <c r="S1050" s="1"/>
      <c r="T1050" s="1"/>
      <c r="U1050" s="1"/>
      <c r="V1050" s="1"/>
      <c r="W1050" s="1"/>
      <c r="X1050" s="1"/>
      <c r="Y1050" s="1"/>
      <c r="Z1050" s="1"/>
    </row>
    <row r="1051" spans="1:26" ht="12.75" customHeight="1" x14ac:dyDescent="0.25">
      <c r="A1051" s="65" t="s">
        <v>987</v>
      </c>
      <c r="B1051" s="65">
        <v>0.5</v>
      </c>
      <c r="C1051" s="65" t="s">
        <v>140</v>
      </c>
      <c r="D1051" s="65" t="s">
        <v>138</v>
      </c>
      <c r="E1051" s="65"/>
      <c r="F1051" s="134"/>
      <c r="G1051" s="1"/>
      <c r="H1051" s="44"/>
      <c r="I1051" s="1"/>
      <c r="J1051" s="1"/>
      <c r="K1051" s="1"/>
      <c r="L1051" s="1"/>
      <c r="M1051" s="1"/>
      <c r="N1051" s="1"/>
      <c r="O1051" s="1"/>
      <c r="P1051" s="1"/>
      <c r="Q1051" s="1"/>
      <c r="R1051" s="1"/>
      <c r="S1051" s="1"/>
      <c r="T1051" s="1"/>
      <c r="U1051" s="1"/>
      <c r="V1051" s="1"/>
      <c r="W1051" s="1"/>
      <c r="X1051" s="1"/>
      <c r="Y1051" s="1"/>
      <c r="Z1051" s="1"/>
    </row>
    <row r="1052" spans="1:26" ht="12.75" customHeight="1" x14ac:dyDescent="0.25">
      <c r="A1052" s="72" t="s">
        <v>988</v>
      </c>
      <c r="B1052" s="72">
        <v>2</v>
      </c>
      <c r="C1052" s="72" t="s">
        <v>140</v>
      </c>
      <c r="D1052" s="72" t="s">
        <v>138</v>
      </c>
      <c r="E1052" s="72"/>
      <c r="F1052" s="135" t="s">
        <v>989</v>
      </c>
      <c r="G1052" s="1"/>
      <c r="H1052" s="44"/>
      <c r="I1052" s="1"/>
      <c r="J1052" s="1"/>
      <c r="K1052" s="1"/>
      <c r="L1052" s="1"/>
      <c r="M1052" s="1"/>
      <c r="N1052" s="1"/>
      <c r="O1052" s="1"/>
      <c r="P1052" s="1"/>
      <c r="Q1052" s="1"/>
      <c r="R1052" s="1"/>
      <c r="S1052" s="1"/>
      <c r="T1052" s="1"/>
      <c r="U1052" s="1"/>
      <c r="V1052" s="1"/>
      <c r="W1052" s="1"/>
      <c r="X1052" s="1"/>
      <c r="Y1052" s="1"/>
      <c r="Z1052" s="1"/>
    </row>
    <row r="1053" spans="1:26" ht="12.75" customHeight="1" x14ac:dyDescent="0.25">
      <c r="A1053" s="72" t="s">
        <v>990</v>
      </c>
      <c r="B1053" s="72">
        <v>100</v>
      </c>
      <c r="C1053" s="72" t="s">
        <v>145</v>
      </c>
      <c r="D1053" s="72" t="s">
        <v>138</v>
      </c>
      <c r="E1053" s="72"/>
      <c r="F1053" s="136"/>
      <c r="G1053" s="1"/>
      <c r="H1053" s="44"/>
      <c r="I1053" s="1"/>
      <c r="J1053" s="1"/>
      <c r="K1053" s="1"/>
      <c r="L1053" s="1"/>
      <c r="M1053" s="1"/>
      <c r="N1053" s="1"/>
      <c r="O1053" s="1"/>
      <c r="P1053" s="1"/>
      <c r="Q1053" s="1"/>
      <c r="R1053" s="1"/>
      <c r="S1053" s="1"/>
      <c r="T1053" s="1"/>
      <c r="U1053" s="1"/>
      <c r="V1053" s="1"/>
      <c r="W1053" s="1"/>
      <c r="X1053" s="1"/>
      <c r="Y1053" s="1"/>
      <c r="Z1053" s="1"/>
    </row>
    <row r="1054" spans="1:26" ht="12.75" customHeight="1" x14ac:dyDescent="0.25">
      <c r="A1054" s="72" t="s">
        <v>991</v>
      </c>
      <c r="B1054" s="72">
        <v>20</v>
      </c>
      <c r="C1054" s="72" t="s">
        <v>145</v>
      </c>
      <c r="D1054" s="72" t="s">
        <v>138</v>
      </c>
      <c r="E1054" s="72"/>
      <c r="F1054" s="136"/>
      <c r="G1054" s="1"/>
      <c r="H1054" s="44"/>
      <c r="I1054" s="1"/>
      <c r="J1054" s="1"/>
      <c r="K1054" s="1"/>
      <c r="L1054" s="1"/>
      <c r="M1054" s="1"/>
      <c r="N1054" s="1"/>
      <c r="O1054" s="1"/>
      <c r="P1054" s="1"/>
      <c r="Q1054" s="1"/>
      <c r="R1054" s="1"/>
      <c r="S1054" s="1"/>
      <c r="T1054" s="1"/>
      <c r="U1054" s="1"/>
      <c r="V1054" s="1"/>
      <c r="W1054" s="1"/>
      <c r="X1054" s="1"/>
      <c r="Y1054" s="1"/>
      <c r="Z1054" s="1"/>
    </row>
    <row r="1055" spans="1:26" ht="12.75" customHeight="1" x14ac:dyDescent="0.25">
      <c r="A1055" s="72" t="s">
        <v>992</v>
      </c>
      <c r="B1055" s="72">
        <v>3</v>
      </c>
      <c r="C1055" s="72" t="s">
        <v>140</v>
      </c>
      <c r="D1055" s="72" t="s">
        <v>138</v>
      </c>
      <c r="E1055" s="72"/>
      <c r="F1055" s="136"/>
      <c r="G1055" s="1"/>
      <c r="H1055" s="44"/>
      <c r="I1055" s="1"/>
      <c r="J1055" s="1"/>
      <c r="K1055" s="1"/>
      <c r="L1055" s="1"/>
      <c r="M1055" s="1"/>
      <c r="N1055" s="1"/>
      <c r="O1055" s="1"/>
      <c r="P1055" s="1"/>
      <c r="Q1055" s="1"/>
      <c r="R1055" s="1"/>
      <c r="S1055" s="1"/>
      <c r="T1055" s="1"/>
      <c r="U1055" s="1"/>
      <c r="V1055" s="1"/>
      <c r="W1055" s="1"/>
      <c r="X1055" s="1"/>
      <c r="Y1055" s="1"/>
      <c r="Z1055" s="1"/>
    </row>
    <row r="1056" spans="1:26" ht="12.75" customHeight="1" x14ac:dyDescent="0.25">
      <c r="A1056" s="72" t="s">
        <v>993</v>
      </c>
      <c r="B1056" s="72">
        <v>1</v>
      </c>
      <c r="C1056" s="72" t="s">
        <v>140</v>
      </c>
      <c r="D1056" s="72" t="s">
        <v>138</v>
      </c>
      <c r="E1056" s="72"/>
      <c r="F1056" s="136"/>
      <c r="G1056" s="1"/>
      <c r="H1056" s="44"/>
      <c r="I1056" s="1"/>
      <c r="J1056" s="1"/>
      <c r="K1056" s="1"/>
      <c r="L1056" s="1"/>
      <c r="M1056" s="1"/>
      <c r="N1056" s="1"/>
      <c r="O1056" s="1"/>
      <c r="P1056" s="1"/>
      <c r="Q1056" s="1"/>
      <c r="R1056" s="1"/>
      <c r="S1056" s="1"/>
      <c r="T1056" s="1"/>
      <c r="U1056" s="1"/>
      <c r="V1056" s="1"/>
      <c r="W1056" s="1"/>
      <c r="X1056" s="1"/>
      <c r="Y1056" s="1"/>
      <c r="Z1056" s="1"/>
    </row>
    <row r="1057" spans="1:26" ht="12.75" customHeight="1" x14ac:dyDescent="0.25">
      <c r="A1057" s="72" t="s">
        <v>994</v>
      </c>
      <c r="B1057" s="72">
        <v>1</v>
      </c>
      <c r="C1057" s="72" t="s">
        <v>140</v>
      </c>
      <c r="D1057" s="72" t="s">
        <v>138</v>
      </c>
      <c r="E1057" s="72"/>
      <c r="F1057" s="136"/>
      <c r="G1057" s="1"/>
      <c r="H1057" s="44"/>
      <c r="I1057" s="1"/>
      <c r="J1057" s="1"/>
      <c r="K1057" s="1"/>
      <c r="L1057" s="1"/>
      <c r="M1057" s="1"/>
      <c r="N1057" s="1"/>
      <c r="O1057" s="1"/>
      <c r="P1057" s="1"/>
      <c r="Q1057" s="1"/>
      <c r="R1057" s="1"/>
      <c r="S1057" s="1"/>
      <c r="T1057" s="1"/>
      <c r="U1057" s="1"/>
      <c r="V1057" s="1"/>
      <c r="W1057" s="1"/>
      <c r="X1057" s="1"/>
      <c r="Y1057" s="1"/>
      <c r="Z1057" s="1"/>
    </row>
    <row r="1058" spans="1:26" ht="12.75" customHeight="1" x14ac:dyDescent="0.25">
      <c r="A1058" s="72" t="s">
        <v>995</v>
      </c>
      <c r="B1058" s="72">
        <v>7</v>
      </c>
      <c r="C1058" s="72" t="s">
        <v>145</v>
      </c>
      <c r="D1058" s="72" t="s">
        <v>138</v>
      </c>
      <c r="E1058" s="72"/>
      <c r="F1058" s="136"/>
      <c r="G1058" s="1"/>
      <c r="H1058" s="44"/>
      <c r="I1058" s="1"/>
      <c r="J1058" s="1"/>
      <c r="K1058" s="1"/>
      <c r="L1058" s="1"/>
      <c r="M1058" s="1"/>
      <c r="N1058" s="1"/>
      <c r="O1058" s="1"/>
      <c r="P1058" s="1"/>
      <c r="Q1058" s="1"/>
      <c r="R1058" s="1"/>
      <c r="S1058" s="1"/>
      <c r="T1058" s="1"/>
      <c r="U1058" s="1"/>
      <c r="V1058" s="1"/>
      <c r="W1058" s="1"/>
      <c r="X1058" s="1"/>
      <c r="Y1058" s="1"/>
      <c r="Z1058" s="1"/>
    </row>
    <row r="1059" spans="1:26" ht="12.75" customHeight="1" x14ac:dyDescent="0.25">
      <c r="A1059" s="72" t="s">
        <v>996</v>
      </c>
      <c r="B1059" s="72">
        <v>5</v>
      </c>
      <c r="C1059" s="72" t="s">
        <v>145</v>
      </c>
      <c r="D1059" s="72" t="s">
        <v>138</v>
      </c>
      <c r="E1059" s="72"/>
      <c r="F1059" s="136"/>
      <c r="G1059" s="1"/>
      <c r="H1059" s="44"/>
      <c r="I1059" s="1"/>
      <c r="J1059" s="1"/>
      <c r="K1059" s="1"/>
      <c r="L1059" s="1"/>
      <c r="M1059" s="1"/>
      <c r="N1059" s="1"/>
      <c r="O1059" s="1"/>
      <c r="P1059" s="1"/>
      <c r="Q1059" s="1"/>
      <c r="R1059" s="1"/>
      <c r="S1059" s="1"/>
      <c r="T1059" s="1"/>
      <c r="U1059" s="1"/>
      <c r="V1059" s="1"/>
      <c r="W1059" s="1"/>
      <c r="X1059" s="1"/>
      <c r="Y1059" s="1"/>
      <c r="Z1059" s="1"/>
    </row>
    <row r="1060" spans="1:26" ht="12.75" customHeight="1" x14ac:dyDescent="0.25">
      <c r="A1060" s="72" t="s">
        <v>997</v>
      </c>
      <c r="B1060" s="72">
        <v>100</v>
      </c>
      <c r="C1060" s="72" t="s">
        <v>145</v>
      </c>
      <c r="D1060" s="72" t="s">
        <v>138</v>
      </c>
      <c r="E1060" s="72"/>
      <c r="F1060" s="136"/>
      <c r="G1060" s="47"/>
      <c r="H1060" s="48"/>
      <c r="I1060" s="47"/>
      <c r="J1060" s="47"/>
      <c r="K1060" s="47"/>
      <c r="L1060" s="1"/>
      <c r="M1060" s="1"/>
      <c r="N1060" s="1"/>
      <c r="O1060" s="1"/>
      <c r="P1060" s="1"/>
      <c r="Q1060" s="1"/>
      <c r="R1060" s="1"/>
      <c r="S1060" s="1"/>
      <c r="T1060" s="1"/>
      <c r="U1060" s="1"/>
      <c r="V1060" s="1"/>
      <c r="W1060" s="1"/>
      <c r="X1060" s="1"/>
      <c r="Y1060" s="1"/>
      <c r="Z1060" s="1"/>
    </row>
    <row r="1061" spans="1:26" ht="12.75" customHeight="1" x14ac:dyDescent="0.25">
      <c r="A1061" s="72" t="s">
        <v>998</v>
      </c>
      <c r="B1061" s="72">
        <v>20</v>
      </c>
      <c r="C1061" s="72" t="s">
        <v>145</v>
      </c>
      <c r="D1061" s="72" t="s">
        <v>138</v>
      </c>
      <c r="E1061" s="72"/>
      <c r="F1061" s="136"/>
      <c r="G1061" s="1"/>
      <c r="H1061" s="44"/>
      <c r="I1061" s="1"/>
      <c r="J1061" s="1"/>
      <c r="K1061" s="1"/>
      <c r="L1061" s="1"/>
      <c r="M1061" s="1"/>
      <c r="N1061" s="1"/>
      <c r="O1061" s="1"/>
      <c r="P1061" s="1"/>
      <c r="Q1061" s="1"/>
      <c r="R1061" s="1"/>
      <c r="S1061" s="1"/>
      <c r="T1061" s="1"/>
      <c r="U1061" s="1"/>
      <c r="V1061" s="1"/>
      <c r="W1061" s="1"/>
      <c r="X1061" s="1"/>
      <c r="Y1061" s="1"/>
      <c r="Z1061" s="1"/>
    </row>
    <row r="1062" spans="1:26" ht="12.75" customHeight="1" x14ac:dyDescent="0.25">
      <c r="A1062" s="72" t="s">
        <v>999</v>
      </c>
      <c r="B1062" s="72">
        <v>10</v>
      </c>
      <c r="C1062" s="72" t="s">
        <v>145</v>
      </c>
      <c r="D1062" s="72" t="s">
        <v>138</v>
      </c>
      <c r="E1062" s="66" t="s">
        <v>1000</v>
      </c>
      <c r="F1062" s="136"/>
      <c r="G1062" s="1"/>
      <c r="H1062" s="44"/>
      <c r="I1062" s="1"/>
      <c r="J1062" s="1"/>
      <c r="K1062" s="1"/>
      <c r="L1062" s="1"/>
      <c r="M1062" s="1"/>
      <c r="N1062" s="1"/>
      <c r="O1062" s="1"/>
      <c r="P1062" s="1"/>
      <c r="Q1062" s="1"/>
      <c r="R1062" s="1"/>
      <c r="S1062" s="1"/>
      <c r="T1062" s="1"/>
      <c r="U1062" s="1"/>
      <c r="V1062" s="1"/>
      <c r="W1062" s="1"/>
      <c r="X1062" s="1"/>
      <c r="Y1062" s="1"/>
      <c r="Z1062" s="1"/>
    </row>
    <row r="1063" spans="1:26" ht="12.75" customHeight="1" x14ac:dyDescent="0.25">
      <c r="A1063" s="72" t="s">
        <v>1001</v>
      </c>
      <c r="B1063" s="72">
        <v>20</v>
      </c>
      <c r="C1063" s="72" t="s">
        <v>145</v>
      </c>
      <c r="D1063" s="72" t="s">
        <v>138</v>
      </c>
      <c r="E1063" s="72"/>
      <c r="F1063" s="136"/>
      <c r="G1063" s="1"/>
      <c r="H1063" s="44"/>
      <c r="I1063" s="1"/>
      <c r="J1063" s="1"/>
      <c r="K1063" s="1"/>
      <c r="L1063" s="1"/>
      <c r="M1063" s="1"/>
      <c r="N1063" s="1"/>
      <c r="O1063" s="1"/>
      <c r="P1063" s="1"/>
      <c r="Q1063" s="1"/>
      <c r="R1063" s="1"/>
      <c r="S1063" s="1"/>
      <c r="T1063" s="1"/>
      <c r="U1063" s="1"/>
      <c r="V1063" s="1"/>
      <c r="W1063" s="1"/>
      <c r="X1063" s="1"/>
      <c r="Y1063" s="1"/>
      <c r="Z1063" s="1"/>
    </row>
    <row r="1064" spans="1:26" ht="12.75" customHeight="1" x14ac:dyDescent="0.25">
      <c r="A1064" s="72" t="s">
        <v>1002</v>
      </c>
      <c r="B1064" s="72">
        <v>20</v>
      </c>
      <c r="C1064" s="72" t="s">
        <v>145</v>
      </c>
      <c r="D1064" s="72" t="s">
        <v>138</v>
      </c>
      <c r="E1064" s="72"/>
      <c r="F1064" s="136"/>
      <c r="G1064" s="1"/>
      <c r="H1064" s="44"/>
      <c r="I1064" s="1"/>
      <c r="J1064" s="1"/>
      <c r="K1064" s="1"/>
      <c r="L1064" s="1"/>
      <c r="M1064" s="1"/>
      <c r="N1064" s="1"/>
      <c r="O1064" s="1"/>
      <c r="P1064" s="1"/>
      <c r="Q1064" s="1"/>
      <c r="R1064" s="1"/>
      <c r="S1064" s="1"/>
      <c r="T1064" s="1"/>
      <c r="U1064" s="1"/>
      <c r="V1064" s="1"/>
      <c r="W1064" s="1"/>
      <c r="X1064" s="1"/>
      <c r="Y1064" s="1"/>
      <c r="Z1064" s="1"/>
    </row>
    <row r="1065" spans="1:26" ht="12.75" customHeight="1" x14ac:dyDescent="0.25">
      <c r="A1065" s="72" t="s">
        <v>1003</v>
      </c>
      <c r="B1065" s="72">
        <v>20</v>
      </c>
      <c r="C1065" s="72" t="s">
        <v>145</v>
      </c>
      <c r="D1065" s="72" t="s">
        <v>138</v>
      </c>
      <c r="E1065" s="72"/>
      <c r="F1065" s="136"/>
      <c r="G1065" s="1"/>
      <c r="H1065" s="44"/>
      <c r="I1065" s="1"/>
      <c r="J1065" s="1"/>
      <c r="K1065" s="1"/>
      <c r="L1065" s="1"/>
      <c r="M1065" s="1"/>
      <c r="N1065" s="1"/>
      <c r="O1065" s="1"/>
      <c r="P1065" s="1"/>
      <c r="Q1065" s="1"/>
      <c r="R1065" s="1"/>
      <c r="S1065" s="1"/>
      <c r="T1065" s="1"/>
      <c r="U1065" s="1"/>
      <c r="V1065" s="1"/>
      <c r="W1065" s="1"/>
      <c r="X1065" s="1"/>
      <c r="Y1065" s="1"/>
      <c r="Z1065" s="1"/>
    </row>
    <row r="1066" spans="1:26" ht="12.75" customHeight="1" x14ac:dyDescent="0.25">
      <c r="A1066" s="72" t="s">
        <v>1004</v>
      </c>
      <c r="B1066" s="72">
        <v>20</v>
      </c>
      <c r="C1066" s="72" t="s">
        <v>145</v>
      </c>
      <c r="D1066" s="72" t="s">
        <v>138</v>
      </c>
      <c r="E1066" s="72"/>
      <c r="F1066" s="136"/>
      <c r="G1066" s="1"/>
      <c r="H1066" s="44"/>
      <c r="I1066" s="1"/>
      <c r="J1066" s="1"/>
      <c r="K1066" s="1"/>
      <c r="L1066" s="1"/>
      <c r="M1066" s="1"/>
      <c r="N1066" s="1"/>
      <c r="O1066" s="1"/>
      <c r="P1066" s="1"/>
      <c r="Q1066" s="1"/>
      <c r="R1066" s="1"/>
      <c r="S1066" s="1"/>
      <c r="T1066" s="1"/>
      <c r="U1066" s="1"/>
      <c r="V1066" s="1"/>
      <c r="W1066" s="1"/>
      <c r="X1066" s="1"/>
      <c r="Y1066" s="1"/>
      <c r="Z1066" s="1"/>
    </row>
    <row r="1067" spans="1:26" ht="12.75" customHeight="1" x14ac:dyDescent="0.25">
      <c r="A1067" s="72" t="s">
        <v>1005</v>
      </c>
      <c r="B1067" s="72">
        <v>20</v>
      </c>
      <c r="C1067" s="72" t="s">
        <v>145</v>
      </c>
      <c r="D1067" s="72" t="s">
        <v>138</v>
      </c>
      <c r="E1067" s="72"/>
      <c r="F1067" s="136"/>
      <c r="G1067" s="1"/>
      <c r="H1067" s="44"/>
      <c r="I1067" s="1"/>
      <c r="J1067" s="1"/>
      <c r="K1067" s="1"/>
      <c r="L1067" s="1"/>
      <c r="M1067" s="1"/>
      <c r="N1067" s="1"/>
      <c r="O1067" s="1"/>
      <c r="P1067" s="1"/>
      <c r="Q1067" s="1"/>
      <c r="R1067" s="1"/>
      <c r="S1067" s="1"/>
      <c r="T1067" s="1"/>
      <c r="U1067" s="1"/>
      <c r="V1067" s="1"/>
      <c r="W1067" s="1"/>
      <c r="X1067" s="1"/>
      <c r="Y1067" s="1"/>
      <c r="Z1067" s="1"/>
    </row>
    <row r="1068" spans="1:26" ht="12.75" customHeight="1" x14ac:dyDescent="0.25">
      <c r="A1068" s="72" t="s">
        <v>1006</v>
      </c>
      <c r="B1068" s="72">
        <v>20</v>
      </c>
      <c r="C1068" s="72" t="s">
        <v>145</v>
      </c>
      <c r="D1068" s="72" t="s">
        <v>138</v>
      </c>
      <c r="E1068" s="72"/>
      <c r="F1068" s="136"/>
      <c r="G1068" s="1"/>
      <c r="H1068" s="44"/>
      <c r="I1068" s="1"/>
      <c r="J1068" s="1"/>
      <c r="K1068" s="1"/>
      <c r="L1068" s="1"/>
      <c r="M1068" s="1"/>
      <c r="N1068" s="1"/>
      <c r="O1068" s="1"/>
      <c r="P1068" s="1"/>
      <c r="Q1068" s="1"/>
      <c r="R1068" s="1"/>
      <c r="S1068" s="1"/>
      <c r="T1068" s="1"/>
      <c r="U1068" s="1"/>
      <c r="V1068" s="1"/>
      <c r="W1068" s="1"/>
      <c r="X1068" s="1"/>
      <c r="Y1068" s="1"/>
      <c r="Z1068" s="1"/>
    </row>
    <row r="1069" spans="1:26" ht="12.75" customHeight="1" x14ac:dyDescent="0.25">
      <c r="A1069" s="72" t="s">
        <v>1007</v>
      </c>
      <c r="B1069" s="72">
        <v>20</v>
      </c>
      <c r="C1069" s="72" t="s">
        <v>145</v>
      </c>
      <c r="D1069" s="72" t="s">
        <v>138</v>
      </c>
      <c r="E1069" s="72"/>
      <c r="F1069" s="136"/>
      <c r="G1069" s="1"/>
      <c r="H1069" s="44"/>
      <c r="I1069" s="1"/>
      <c r="J1069" s="1"/>
      <c r="K1069" s="1"/>
      <c r="L1069" s="1"/>
      <c r="M1069" s="1"/>
      <c r="N1069" s="1"/>
      <c r="O1069" s="1"/>
      <c r="P1069" s="1"/>
      <c r="Q1069" s="1"/>
      <c r="R1069" s="1"/>
      <c r="S1069" s="1"/>
      <c r="T1069" s="1"/>
      <c r="U1069" s="1"/>
      <c r="V1069" s="1"/>
      <c r="W1069" s="1"/>
      <c r="X1069" s="1"/>
      <c r="Y1069" s="1"/>
      <c r="Z1069" s="1"/>
    </row>
    <row r="1070" spans="1:26" ht="12.75" customHeight="1" x14ac:dyDescent="0.25">
      <c r="A1070" s="72" t="s">
        <v>1008</v>
      </c>
      <c r="B1070" s="72">
        <v>3</v>
      </c>
      <c r="C1070" s="72" t="s">
        <v>140</v>
      </c>
      <c r="D1070" s="72" t="s">
        <v>138</v>
      </c>
      <c r="E1070" s="72"/>
      <c r="F1070" s="136"/>
      <c r="G1070" s="1"/>
      <c r="H1070" s="44"/>
      <c r="I1070" s="1"/>
      <c r="J1070" s="1"/>
      <c r="K1070" s="1"/>
      <c r="L1070" s="1"/>
      <c r="M1070" s="1"/>
      <c r="N1070" s="1"/>
      <c r="O1070" s="1"/>
      <c r="P1070" s="1"/>
      <c r="Q1070" s="1"/>
      <c r="R1070" s="1"/>
      <c r="S1070" s="1"/>
      <c r="T1070" s="1"/>
      <c r="U1070" s="1"/>
      <c r="V1070" s="1"/>
      <c r="W1070" s="1"/>
      <c r="X1070" s="1"/>
      <c r="Y1070" s="1"/>
      <c r="Z1070" s="1"/>
    </row>
    <row r="1071" spans="1:26" ht="12.75" customHeight="1" x14ac:dyDescent="0.25">
      <c r="A1071" s="72" t="s">
        <v>1009</v>
      </c>
      <c r="B1071" s="72">
        <v>20</v>
      </c>
      <c r="C1071" s="72" t="s">
        <v>145</v>
      </c>
      <c r="D1071" s="72" t="s">
        <v>138</v>
      </c>
      <c r="E1071" s="72"/>
      <c r="F1071" s="136"/>
      <c r="G1071" s="1"/>
      <c r="H1071" s="44"/>
      <c r="I1071" s="1"/>
      <c r="J1071" s="1"/>
      <c r="K1071" s="1"/>
      <c r="L1071" s="1"/>
      <c r="M1071" s="1"/>
      <c r="N1071" s="1"/>
      <c r="O1071" s="1"/>
      <c r="P1071" s="1"/>
      <c r="Q1071" s="1"/>
      <c r="R1071" s="1"/>
      <c r="S1071" s="1"/>
      <c r="T1071" s="1"/>
      <c r="U1071" s="1"/>
      <c r="V1071" s="1"/>
      <c r="W1071" s="1"/>
      <c r="X1071" s="1"/>
      <c r="Y1071" s="1"/>
      <c r="Z1071" s="1"/>
    </row>
    <row r="1072" spans="1:26" ht="12.75" customHeight="1" x14ac:dyDescent="0.25">
      <c r="A1072" s="72" t="s">
        <v>1010</v>
      </c>
      <c r="B1072" s="72">
        <v>10</v>
      </c>
      <c r="C1072" s="72" t="s">
        <v>145</v>
      </c>
      <c r="D1072" s="72" t="s">
        <v>138</v>
      </c>
      <c r="E1072" s="72"/>
      <c r="F1072" s="136"/>
      <c r="G1072" s="1"/>
      <c r="H1072" s="44"/>
      <c r="I1072" s="1"/>
      <c r="J1072" s="1"/>
      <c r="K1072" s="1"/>
      <c r="L1072" s="1"/>
      <c r="M1072" s="1"/>
      <c r="N1072" s="1"/>
      <c r="O1072" s="1"/>
      <c r="P1072" s="1"/>
      <c r="Q1072" s="1"/>
      <c r="R1072" s="1"/>
      <c r="S1072" s="1"/>
      <c r="T1072" s="1"/>
      <c r="U1072" s="1"/>
      <c r="V1072" s="1"/>
      <c r="W1072" s="1"/>
      <c r="X1072" s="1"/>
      <c r="Y1072" s="1"/>
      <c r="Z1072" s="1"/>
    </row>
    <row r="1073" spans="1:26" ht="12.75" customHeight="1" x14ac:dyDescent="0.25">
      <c r="A1073" s="72" t="s">
        <v>1011</v>
      </c>
      <c r="B1073" s="72">
        <v>10</v>
      </c>
      <c r="C1073" s="72" t="s">
        <v>145</v>
      </c>
      <c r="D1073" s="72" t="s">
        <v>138</v>
      </c>
      <c r="E1073" s="72"/>
      <c r="F1073" s="136"/>
      <c r="G1073" s="1"/>
      <c r="H1073" s="44"/>
      <c r="I1073" s="1"/>
      <c r="J1073" s="1"/>
      <c r="K1073" s="1"/>
      <c r="L1073" s="1"/>
      <c r="M1073" s="1"/>
      <c r="N1073" s="1"/>
      <c r="O1073" s="1"/>
      <c r="P1073" s="1"/>
      <c r="Q1073" s="1"/>
      <c r="R1073" s="1"/>
      <c r="S1073" s="1"/>
      <c r="T1073" s="1"/>
      <c r="U1073" s="1"/>
      <c r="V1073" s="1"/>
      <c r="W1073" s="1"/>
      <c r="X1073" s="1"/>
      <c r="Y1073" s="1"/>
      <c r="Z1073" s="1"/>
    </row>
    <row r="1074" spans="1:26" ht="12.75" customHeight="1" x14ac:dyDescent="0.25">
      <c r="A1074" s="72" t="s">
        <v>1012</v>
      </c>
      <c r="B1074" s="72">
        <v>14</v>
      </c>
      <c r="C1074" s="72" t="s">
        <v>145</v>
      </c>
      <c r="D1074" s="72" t="s">
        <v>138</v>
      </c>
      <c r="E1074" s="72"/>
      <c r="F1074" s="136"/>
      <c r="G1074" s="1"/>
      <c r="H1074" s="44"/>
      <c r="I1074" s="1"/>
      <c r="J1074" s="1"/>
      <c r="K1074" s="1"/>
      <c r="L1074" s="1"/>
      <c r="M1074" s="1"/>
      <c r="N1074" s="1"/>
      <c r="O1074" s="1"/>
      <c r="P1074" s="1"/>
      <c r="Q1074" s="1"/>
      <c r="R1074" s="1"/>
      <c r="S1074" s="1"/>
      <c r="T1074" s="1"/>
      <c r="U1074" s="1"/>
      <c r="V1074" s="1"/>
      <c r="W1074" s="1"/>
      <c r="X1074" s="1"/>
      <c r="Y1074" s="1"/>
      <c r="Z1074" s="1"/>
    </row>
    <row r="1075" spans="1:26" ht="12.75" customHeight="1" x14ac:dyDescent="0.25">
      <c r="A1075" s="72" t="s">
        <v>1013</v>
      </c>
      <c r="B1075" s="72">
        <v>3</v>
      </c>
      <c r="C1075" s="72" t="s">
        <v>140</v>
      </c>
      <c r="D1075" s="72" t="s">
        <v>138</v>
      </c>
      <c r="E1075" s="72"/>
      <c r="F1075" s="136"/>
      <c r="G1075" s="1"/>
      <c r="H1075" s="44"/>
      <c r="I1075" s="1"/>
      <c r="J1075" s="1"/>
      <c r="K1075" s="1"/>
      <c r="L1075" s="1"/>
      <c r="M1075" s="1"/>
      <c r="N1075" s="1"/>
      <c r="O1075" s="1"/>
      <c r="P1075" s="1"/>
      <c r="Q1075" s="1"/>
      <c r="R1075" s="1"/>
      <c r="S1075" s="1"/>
      <c r="T1075" s="1"/>
      <c r="U1075" s="1"/>
      <c r="V1075" s="1"/>
      <c r="W1075" s="1"/>
      <c r="X1075" s="1"/>
      <c r="Y1075" s="1"/>
      <c r="Z1075" s="1"/>
    </row>
    <row r="1076" spans="1:26" ht="12.75" customHeight="1" x14ac:dyDescent="0.25">
      <c r="A1076" s="72" t="s">
        <v>1014</v>
      </c>
      <c r="B1076" s="72">
        <v>3</v>
      </c>
      <c r="C1076" s="72" t="s">
        <v>140</v>
      </c>
      <c r="D1076" s="72" t="s">
        <v>138</v>
      </c>
      <c r="E1076" s="72"/>
      <c r="F1076" s="137"/>
      <c r="G1076" s="1"/>
      <c r="H1076" s="44"/>
      <c r="I1076" s="1"/>
      <c r="J1076" s="1"/>
      <c r="K1076" s="1"/>
      <c r="L1076" s="1"/>
      <c r="M1076" s="1"/>
      <c r="N1076" s="1"/>
      <c r="O1076" s="1"/>
      <c r="P1076" s="1"/>
      <c r="Q1076" s="1"/>
      <c r="R1076" s="1"/>
      <c r="S1076" s="1"/>
      <c r="T1076" s="1"/>
      <c r="U1076" s="1"/>
      <c r="V1076" s="1"/>
      <c r="W1076" s="1"/>
      <c r="X1076" s="1"/>
      <c r="Y1076" s="1"/>
      <c r="Z1076" s="1"/>
    </row>
    <row r="1077" spans="1:26" ht="12.75" customHeight="1" x14ac:dyDescent="0.25">
      <c r="A1077" s="65" t="s">
        <v>1015</v>
      </c>
      <c r="B1077" s="65">
        <v>0.25</v>
      </c>
      <c r="C1077" s="65" t="s">
        <v>140</v>
      </c>
      <c r="D1077" s="65" t="s">
        <v>138</v>
      </c>
      <c r="E1077" s="65"/>
      <c r="F1077" s="156" t="s">
        <v>1016</v>
      </c>
      <c r="G1077" s="1"/>
      <c r="H1077" s="44"/>
      <c r="I1077" s="1"/>
      <c r="J1077" s="1"/>
      <c r="K1077" s="1"/>
      <c r="L1077" s="1"/>
      <c r="M1077" s="1"/>
      <c r="N1077" s="1"/>
      <c r="O1077" s="1"/>
      <c r="P1077" s="1"/>
      <c r="Q1077" s="1"/>
      <c r="R1077" s="1"/>
      <c r="S1077" s="1"/>
      <c r="T1077" s="1"/>
      <c r="U1077" s="1"/>
      <c r="V1077" s="1"/>
      <c r="W1077" s="1"/>
      <c r="X1077" s="1"/>
      <c r="Y1077" s="1"/>
      <c r="Z1077" s="1"/>
    </row>
    <row r="1078" spans="1:26" ht="12.75" customHeight="1" x14ac:dyDescent="0.25">
      <c r="A1078" s="65" t="s">
        <v>1017</v>
      </c>
      <c r="B1078" s="65">
        <v>6</v>
      </c>
      <c r="C1078" s="65" t="s">
        <v>145</v>
      </c>
      <c r="D1078" s="65" t="s">
        <v>138</v>
      </c>
      <c r="E1078" s="65"/>
      <c r="F1078" s="143"/>
      <c r="G1078" s="1"/>
      <c r="H1078" s="44"/>
      <c r="I1078" s="1"/>
      <c r="J1078" s="1"/>
      <c r="K1078" s="1"/>
      <c r="L1078" s="1"/>
      <c r="M1078" s="1"/>
      <c r="N1078" s="1"/>
      <c r="O1078" s="1"/>
      <c r="P1078" s="1"/>
      <c r="Q1078" s="1"/>
      <c r="R1078" s="1"/>
      <c r="S1078" s="1"/>
      <c r="T1078" s="1"/>
      <c r="U1078" s="1"/>
      <c r="V1078" s="1"/>
      <c r="W1078" s="1"/>
      <c r="X1078" s="1"/>
      <c r="Y1078" s="1"/>
      <c r="Z1078" s="1"/>
    </row>
    <row r="1079" spans="1:26" ht="12.75" customHeight="1" x14ac:dyDescent="0.25">
      <c r="A1079" s="65" t="s">
        <v>1018</v>
      </c>
      <c r="B1079" s="65">
        <v>7</v>
      </c>
      <c r="C1079" s="65" t="s">
        <v>145</v>
      </c>
      <c r="D1079" s="65" t="s">
        <v>138</v>
      </c>
      <c r="E1079" s="65"/>
      <c r="F1079" s="143"/>
      <c r="G1079" s="1"/>
      <c r="H1079" s="44"/>
      <c r="I1079" s="1"/>
      <c r="J1079" s="1"/>
      <c r="K1079" s="1"/>
      <c r="L1079" s="1"/>
      <c r="M1079" s="1"/>
      <c r="N1079" s="1"/>
      <c r="O1079" s="1"/>
      <c r="P1079" s="1"/>
      <c r="Q1079" s="1"/>
      <c r="R1079" s="1"/>
      <c r="S1079" s="1"/>
      <c r="T1079" s="1"/>
      <c r="U1079" s="1"/>
      <c r="V1079" s="1"/>
      <c r="W1079" s="1"/>
      <c r="X1079" s="1"/>
      <c r="Y1079" s="1"/>
      <c r="Z1079" s="1"/>
    </row>
    <row r="1080" spans="1:26" ht="12.75" customHeight="1" x14ac:dyDescent="0.25">
      <c r="A1080" s="65" t="s">
        <v>1019</v>
      </c>
      <c r="B1080" s="65">
        <v>0.25</v>
      </c>
      <c r="C1080" s="65" t="s">
        <v>140</v>
      </c>
      <c r="D1080" s="65" t="s">
        <v>138</v>
      </c>
      <c r="E1080" s="65"/>
      <c r="F1080" s="143"/>
      <c r="G1080" s="1"/>
      <c r="H1080" s="44"/>
      <c r="I1080" s="1"/>
      <c r="J1080" s="1"/>
      <c r="K1080" s="1"/>
      <c r="L1080" s="1"/>
      <c r="M1080" s="1"/>
      <c r="N1080" s="1"/>
      <c r="O1080" s="1"/>
      <c r="P1080" s="1"/>
      <c r="Q1080" s="1"/>
      <c r="R1080" s="1"/>
      <c r="S1080" s="1"/>
      <c r="T1080" s="1"/>
      <c r="U1080" s="1"/>
      <c r="V1080" s="1"/>
      <c r="W1080" s="1"/>
      <c r="X1080" s="1"/>
      <c r="Y1080" s="1"/>
      <c r="Z1080" s="1"/>
    </row>
    <row r="1081" spans="1:26" ht="12.75" customHeight="1" x14ac:dyDescent="0.25">
      <c r="A1081" s="65" t="s">
        <v>1020</v>
      </c>
      <c r="B1081" s="65">
        <v>0.25</v>
      </c>
      <c r="C1081" s="65" t="s">
        <v>140</v>
      </c>
      <c r="D1081" s="65" t="s">
        <v>138</v>
      </c>
      <c r="E1081" s="65"/>
      <c r="F1081" s="143"/>
      <c r="G1081" s="1"/>
      <c r="H1081" s="44"/>
      <c r="I1081" s="1"/>
      <c r="J1081" s="1"/>
      <c r="K1081" s="1"/>
      <c r="L1081" s="1"/>
      <c r="M1081" s="1"/>
      <c r="N1081" s="1"/>
      <c r="O1081" s="1"/>
      <c r="P1081" s="1"/>
      <c r="Q1081" s="1"/>
      <c r="R1081" s="1"/>
      <c r="S1081" s="1"/>
      <c r="T1081" s="1"/>
      <c r="U1081" s="1"/>
      <c r="V1081" s="1"/>
      <c r="W1081" s="1"/>
      <c r="X1081" s="1"/>
      <c r="Y1081" s="1"/>
      <c r="Z1081" s="1"/>
    </row>
    <row r="1082" spans="1:26" ht="12.75" customHeight="1" x14ac:dyDescent="0.25">
      <c r="A1082" s="65" t="s">
        <v>1021</v>
      </c>
      <c r="B1082" s="65">
        <v>6</v>
      </c>
      <c r="C1082" s="65" t="s">
        <v>145</v>
      </c>
      <c r="D1082" s="65" t="s">
        <v>138</v>
      </c>
      <c r="E1082" s="65"/>
      <c r="F1082" s="143"/>
      <c r="G1082" s="1"/>
      <c r="H1082" s="44"/>
      <c r="I1082" s="1"/>
      <c r="J1082" s="1"/>
      <c r="K1082" s="1"/>
      <c r="L1082" s="1"/>
      <c r="M1082" s="1"/>
      <c r="N1082" s="1"/>
      <c r="O1082" s="1"/>
      <c r="P1082" s="1"/>
      <c r="Q1082" s="1"/>
      <c r="R1082" s="1"/>
      <c r="S1082" s="1"/>
      <c r="T1082" s="1"/>
      <c r="U1082" s="1"/>
      <c r="V1082" s="1"/>
      <c r="W1082" s="1"/>
      <c r="X1082" s="1"/>
      <c r="Y1082" s="1"/>
      <c r="Z1082" s="1"/>
    </row>
    <row r="1083" spans="1:26" ht="12.75" customHeight="1" x14ac:dyDescent="0.25">
      <c r="A1083" s="65" t="s">
        <v>1022</v>
      </c>
      <c r="B1083" s="65">
        <v>6</v>
      </c>
      <c r="C1083" s="65" t="s">
        <v>145</v>
      </c>
      <c r="D1083" s="65" t="s">
        <v>138</v>
      </c>
      <c r="E1083" s="65"/>
      <c r="F1083" s="143"/>
      <c r="G1083" s="1"/>
      <c r="H1083" s="44"/>
      <c r="I1083" s="1"/>
      <c r="J1083" s="1"/>
      <c r="K1083" s="1"/>
      <c r="L1083" s="1"/>
      <c r="M1083" s="1"/>
      <c r="N1083" s="1"/>
      <c r="O1083" s="1"/>
      <c r="P1083" s="1"/>
      <c r="Q1083" s="1"/>
      <c r="R1083" s="1"/>
      <c r="S1083" s="1"/>
      <c r="T1083" s="1"/>
      <c r="U1083" s="1"/>
      <c r="V1083" s="1"/>
      <c r="W1083" s="1"/>
      <c r="X1083" s="1"/>
      <c r="Y1083" s="1"/>
      <c r="Z1083" s="1"/>
    </row>
    <row r="1084" spans="1:26" ht="12.75" customHeight="1" x14ac:dyDescent="0.25">
      <c r="A1084" s="65" t="s">
        <v>1023</v>
      </c>
      <c r="B1084" s="65">
        <v>7</v>
      </c>
      <c r="C1084" s="65" t="s">
        <v>145</v>
      </c>
      <c r="D1084" s="65" t="s">
        <v>138</v>
      </c>
      <c r="E1084" s="65"/>
      <c r="F1084" s="143"/>
      <c r="G1084" s="1"/>
      <c r="H1084" s="44"/>
      <c r="I1084" s="1"/>
      <c r="J1084" s="1"/>
      <c r="K1084" s="1"/>
      <c r="L1084" s="1"/>
      <c r="M1084" s="1"/>
      <c r="N1084" s="1"/>
      <c r="O1084" s="1"/>
      <c r="P1084" s="1"/>
      <c r="Q1084" s="1"/>
      <c r="R1084" s="1"/>
      <c r="S1084" s="1"/>
      <c r="T1084" s="1"/>
      <c r="U1084" s="1"/>
      <c r="V1084" s="1"/>
      <c r="W1084" s="1"/>
      <c r="X1084" s="1"/>
      <c r="Y1084" s="1"/>
      <c r="Z1084" s="1"/>
    </row>
    <row r="1085" spans="1:26" ht="12.75" customHeight="1" x14ac:dyDescent="0.25">
      <c r="A1085" s="65" t="s">
        <v>1024</v>
      </c>
      <c r="B1085" s="65">
        <v>0.25</v>
      </c>
      <c r="C1085" s="65" t="s">
        <v>140</v>
      </c>
      <c r="D1085" s="65" t="s">
        <v>138</v>
      </c>
      <c r="E1085" s="65"/>
      <c r="F1085" s="144"/>
      <c r="G1085" s="1"/>
      <c r="H1085" s="44"/>
      <c r="I1085" s="1"/>
      <c r="J1085" s="1"/>
      <c r="K1085" s="1"/>
      <c r="L1085" s="1"/>
      <c r="M1085" s="1"/>
      <c r="N1085" s="1"/>
      <c r="O1085" s="1"/>
      <c r="P1085" s="1"/>
      <c r="Q1085" s="1"/>
      <c r="R1085" s="1"/>
      <c r="S1085" s="1"/>
      <c r="T1085" s="1"/>
      <c r="U1085" s="1"/>
      <c r="V1085" s="1"/>
      <c r="W1085" s="1"/>
      <c r="X1085" s="1"/>
      <c r="Y1085" s="1"/>
      <c r="Z1085" s="1"/>
    </row>
    <row r="1086" spans="1:26" ht="12.75" customHeight="1" x14ac:dyDescent="0.25">
      <c r="A1086" s="72" t="s">
        <v>1025</v>
      </c>
      <c r="B1086" s="72">
        <v>20</v>
      </c>
      <c r="C1086" s="72" t="s">
        <v>145</v>
      </c>
      <c r="D1086" s="72" t="s">
        <v>138</v>
      </c>
      <c r="E1086" s="72"/>
      <c r="F1086" s="159" t="s">
        <v>1026</v>
      </c>
      <c r="G1086" s="1"/>
      <c r="H1086" s="44"/>
      <c r="I1086" s="1"/>
      <c r="J1086" s="1"/>
      <c r="K1086" s="1"/>
      <c r="L1086" s="1"/>
      <c r="M1086" s="1"/>
      <c r="N1086" s="1"/>
      <c r="O1086" s="1"/>
      <c r="P1086" s="1"/>
      <c r="Q1086" s="1"/>
      <c r="R1086" s="1"/>
      <c r="S1086" s="1"/>
      <c r="T1086" s="1"/>
      <c r="U1086" s="1"/>
      <c r="V1086" s="1"/>
      <c r="W1086" s="1"/>
      <c r="X1086" s="1"/>
      <c r="Y1086" s="1"/>
      <c r="Z1086" s="1"/>
    </row>
    <row r="1087" spans="1:26" ht="12.75" customHeight="1" x14ac:dyDescent="0.25">
      <c r="A1087" s="72" t="s">
        <v>1027</v>
      </c>
      <c r="B1087" s="72">
        <v>20</v>
      </c>
      <c r="C1087" s="72" t="s">
        <v>145</v>
      </c>
      <c r="D1087" s="72" t="s">
        <v>138</v>
      </c>
      <c r="E1087" s="72"/>
      <c r="F1087" s="160"/>
      <c r="G1087" s="1"/>
      <c r="H1087" s="44"/>
      <c r="I1087" s="1"/>
      <c r="J1087" s="1"/>
      <c r="K1087" s="1"/>
      <c r="L1087" s="1"/>
      <c r="M1087" s="1"/>
      <c r="N1087" s="1"/>
      <c r="O1087" s="1"/>
      <c r="P1087" s="1"/>
      <c r="Q1087" s="1"/>
      <c r="R1087" s="1"/>
      <c r="S1087" s="1"/>
      <c r="T1087" s="1"/>
      <c r="U1087" s="1"/>
      <c r="V1087" s="1"/>
      <c r="W1087" s="1"/>
      <c r="X1087" s="1"/>
      <c r="Y1087" s="1"/>
      <c r="Z1087" s="1"/>
    </row>
    <row r="1088" spans="1:26" ht="12.75" customHeight="1" x14ac:dyDescent="0.25">
      <c r="A1088" s="72" t="s">
        <v>1028</v>
      </c>
      <c r="B1088" s="72">
        <v>0</v>
      </c>
      <c r="C1088" s="72" t="s">
        <v>137</v>
      </c>
      <c r="D1088" s="72" t="s">
        <v>138</v>
      </c>
      <c r="E1088" s="72"/>
      <c r="F1088" s="160"/>
      <c r="G1088" s="1"/>
      <c r="H1088" s="44"/>
      <c r="I1088" s="1"/>
      <c r="J1088" s="1"/>
      <c r="K1088" s="1"/>
      <c r="L1088" s="1"/>
      <c r="M1088" s="1"/>
      <c r="N1088" s="1"/>
      <c r="O1088" s="1"/>
      <c r="P1088" s="1"/>
      <c r="Q1088" s="1"/>
      <c r="R1088" s="1"/>
      <c r="S1088" s="1"/>
      <c r="T1088" s="1"/>
      <c r="U1088" s="1"/>
      <c r="V1088" s="1"/>
      <c r="W1088" s="1"/>
      <c r="X1088" s="1"/>
      <c r="Y1088" s="1"/>
      <c r="Z1088" s="1"/>
    </row>
    <row r="1089" spans="1:26" ht="12.75" customHeight="1" x14ac:dyDescent="0.25">
      <c r="A1089" s="72" t="s">
        <v>1029</v>
      </c>
      <c r="B1089" s="72">
        <v>5</v>
      </c>
      <c r="C1089" s="72" t="s">
        <v>145</v>
      </c>
      <c r="D1089" s="72" t="s">
        <v>138</v>
      </c>
      <c r="E1089" s="72"/>
      <c r="F1089" s="160"/>
      <c r="G1089" s="1"/>
      <c r="H1089" s="44"/>
      <c r="I1089" s="1"/>
      <c r="J1089" s="1"/>
      <c r="K1089" s="1"/>
      <c r="L1089" s="1"/>
      <c r="M1089" s="1"/>
      <c r="N1089" s="1"/>
      <c r="O1089" s="1"/>
      <c r="P1089" s="1"/>
      <c r="Q1089" s="1"/>
      <c r="R1089" s="1"/>
      <c r="S1089" s="1"/>
      <c r="T1089" s="1"/>
      <c r="U1089" s="1"/>
      <c r="V1089" s="1"/>
      <c r="W1089" s="1"/>
      <c r="X1089" s="1"/>
      <c r="Y1089" s="1"/>
      <c r="Z1089" s="1"/>
    </row>
    <row r="1090" spans="1:26" ht="12.75" customHeight="1" x14ac:dyDescent="0.25">
      <c r="A1090" s="72" t="s">
        <v>1030</v>
      </c>
      <c r="B1090" s="72">
        <v>5</v>
      </c>
      <c r="C1090" s="72" t="s">
        <v>145</v>
      </c>
      <c r="D1090" s="72" t="s">
        <v>138</v>
      </c>
      <c r="E1090" s="72"/>
      <c r="F1090" s="160"/>
      <c r="G1090" s="1"/>
      <c r="H1090" s="44"/>
      <c r="I1090" s="1"/>
      <c r="J1090" s="1"/>
      <c r="K1090" s="1"/>
      <c r="L1090" s="1"/>
      <c r="M1090" s="1"/>
      <c r="N1090" s="1"/>
      <c r="O1090" s="1"/>
      <c r="P1090" s="1"/>
      <c r="Q1090" s="1"/>
      <c r="R1090" s="1"/>
      <c r="S1090" s="1"/>
      <c r="T1090" s="1"/>
      <c r="U1090" s="1"/>
      <c r="V1090" s="1"/>
      <c r="W1090" s="1"/>
      <c r="X1090" s="1"/>
      <c r="Y1090" s="1"/>
      <c r="Z1090" s="1"/>
    </row>
    <row r="1091" spans="1:26" ht="12.75" customHeight="1" x14ac:dyDescent="0.25">
      <c r="A1091" s="72" t="s">
        <v>1031</v>
      </c>
      <c r="B1091" s="72">
        <v>7</v>
      </c>
      <c r="C1091" s="72" t="s">
        <v>145</v>
      </c>
      <c r="D1091" s="72" t="s">
        <v>138</v>
      </c>
      <c r="E1091" s="72"/>
      <c r="F1091" s="160"/>
      <c r="G1091" s="1"/>
      <c r="H1091" s="44"/>
      <c r="I1091" s="1"/>
      <c r="J1091" s="1"/>
      <c r="K1091" s="1"/>
      <c r="L1091" s="1"/>
      <c r="M1091" s="1"/>
      <c r="N1091" s="1"/>
      <c r="O1091" s="1"/>
      <c r="P1091" s="1"/>
      <c r="Q1091" s="1"/>
      <c r="R1091" s="1"/>
      <c r="S1091" s="1"/>
      <c r="T1091" s="1"/>
      <c r="U1091" s="1"/>
      <c r="V1091" s="1"/>
      <c r="W1091" s="1"/>
      <c r="X1091" s="1"/>
      <c r="Y1091" s="1"/>
      <c r="Z1091" s="1"/>
    </row>
    <row r="1092" spans="1:26" ht="20.100000000000001" customHeight="1" x14ac:dyDescent="0.25">
      <c r="A1092" s="72" t="s">
        <v>1032</v>
      </c>
      <c r="B1092" s="72">
        <v>0</v>
      </c>
      <c r="C1092" s="72" t="s">
        <v>137</v>
      </c>
      <c r="D1092" s="72" t="s">
        <v>138</v>
      </c>
      <c r="E1092" s="72"/>
      <c r="F1092" s="160"/>
      <c r="G1092" s="1"/>
      <c r="H1092" s="44"/>
      <c r="I1092" s="1"/>
      <c r="J1092" s="1"/>
      <c r="K1092" s="1"/>
      <c r="L1092" s="1"/>
      <c r="M1092" s="1"/>
      <c r="N1092" s="1"/>
      <c r="O1092" s="1"/>
      <c r="P1092" s="1"/>
      <c r="Q1092" s="1"/>
      <c r="R1092" s="1"/>
      <c r="S1092" s="1"/>
      <c r="T1092" s="1"/>
      <c r="U1092" s="1"/>
      <c r="V1092" s="1"/>
      <c r="W1092" s="1"/>
      <c r="X1092" s="1"/>
      <c r="Y1092" s="1"/>
      <c r="Z1092" s="1"/>
    </row>
    <row r="1093" spans="1:26" ht="12.75" customHeight="1" x14ac:dyDescent="0.25">
      <c r="A1093" s="72" t="s">
        <v>1033</v>
      </c>
      <c r="B1093" s="72">
        <v>1</v>
      </c>
      <c r="C1093" s="72" t="s">
        <v>140</v>
      </c>
      <c r="D1093" s="72" t="s">
        <v>138</v>
      </c>
      <c r="E1093" s="72"/>
      <c r="F1093" s="160"/>
      <c r="G1093" s="1"/>
      <c r="H1093" s="44"/>
      <c r="I1093" s="1"/>
      <c r="J1093" s="1"/>
      <c r="K1093" s="1"/>
      <c r="L1093" s="1"/>
      <c r="M1093" s="1"/>
      <c r="N1093" s="1"/>
      <c r="O1093" s="1"/>
      <c r="P1093" s="1"/>
      <c r="Q1093" s="1"/>
      <c r="R1093" s="1"/>
      <c r="S1093" s="1"/>
      <c r="T1093" s="1"/>
      <c r="U1093" s="1"/>
      <c r="V1093" s="1"/>
      <c r="W1093" s="1"/>
      <c r="X1093" s="1"/>
      <c r="Y1093" s="1"/>
      <c r="Z1093" s="1"/>
    </row>
    <row r="1094" spans="1:26" ht="74.25" customHeight="1" x14ac:dyDescent="0.25">
      <c r="A1094" s="72" t="s">
        <v>1208</v>
      </c>
      <c r="B1094" s="72" t="s">
        <v>137</v>
      </c>
      <c r="C1094" s="72"/>
      <c r="D1094" s="72" t="s">
        <v>138</v>
      </c>
      <c r="E1094" s="66" t="s">
        <v>1205</v>
      </c>
      <c r="F1094" s="161"/>
      <c r="G1094" s="1"/>
      <c r="H1094" s="44"/>
      <c r="I1094" s="1"/>
      <c r="J1094" s="1"/>
      <c r="K1094" s="1"/>
      <c r="L1094" s="1"/>
      <c r="M1094" s="1"/>
      <c r="N1094" s="1"/>
      <c r="O1094" s="1"/>
      <c r="P1094" s="1"/>
      <c r="Q1094" s="1"/>
      <c r="R1094" s="1"/>
      <c r="S1094" s="1"/>
      <c r="T1094" s="1"/>
      <c r="U1094" s="1"/>
      <c r="V1094" s="1"/>
      <c r="W1094" s="1"/>
      <c r="X1094" s="1"/>
      <c r="Y1094" s="1"/>
      <c r="Z1094" s="1"/>
    </row>
    <row r="1095" spans="1:26" ht="29.25" customHeight="1" x14ac:dyDescent="0.25">
      <c r="A1095" s="71" t="s">
        <v>1034</v>
      </c>
      <c r="B1095" s="71">
        <v>0.5</v>
      </c>
      <c r="C1095" s="71" t="s">
        <v>140</v>
      </c>
      <c r="D1095" s="71" t="s">
        <v>138</v>
      </c>
      <c r="E1095" s="71" t="s">
        <v>1035</v>
      </c>
      <c r="F1095" s="114" t="s">
        <v>1036</v>
      </c>
      <c r="G1095" s="1"/>
      <c r="H1095" s="44"/>
      <c r="I1095" s="1"/>
      <c r="J1095" s="1"/>
      <c r="K1095" s="1"/>
      <c r="L1095" s="1"/>
      <c r="M1095" s="1"/>
      <c r="N1095" s="1"/>
      <c r="O1095" s="1"/>
      <c r="P1095" s="1"/>
      <c r="Q1095" s="1"/>
      <c r="R1095" s="1"/>
      <c r="S1095" s="1"/>
      <c r="T1095" s="1"/>
      <c r="U1095" s="1"/>
      <c r="V1095" s="1"/>
      <c r="W1095" s="1"/>
      <c r="X1095" s="1"/>
      <c r="Y1095" s="1"/>
      <c r="Z1095" s="1"/>
    </row>
    <row r="1096" spans="1:26" ht="12.75" customHeight="1" x14ac:dyDescent="0.25">
      <c r="A1096" s="72" t="s">
        <v>1037</v>
      </c>
      <c r="B1096" s="72">
        <v>0</v>
      </c>
      <c r="C1096" s="72" t="s">
        <v>137</v>
      </c>
      <c r="D1096" s="72" t="s">
        <v>138</v>
      </c>
      <c r="E1096" s="72"/>
      <c r="F1096" s="135" t="s">
        <v>1038</v>
      </c>
      <c r="G1096" s="1"/>
      <c r="H1096" s="44"/>
      <c r="I1096" s="1"/>
      <c r="J1096" s="1"/>
      <c r="K1096" s="1"/>
      <c r="L1096" s="1"/>
      <c r="M1096" s="1"/>
      <c r="N1096" s="1"/>
      <c r="O1096" s="1"/>
      <c r="P1096" s="1"/>
      <c r="Q1096" s="1"/>
      <c r="R1096" s="1"/>
      <c r="S1096" s="1"/>
      <c r="T1096" s="1"/>
      <c r="U1096" s="1"/>
      <c r="V1096" s="1"/>
      <c r="W1096" s="1"/>
      <c r="X1096" s="1"/>
      <c r="Y1096" s="1"/>
      <c r="Z1096" s="1"/>
    </row>
    <row r="1097" spans="1:26" ht="12.75" customHeight="1" x14ac:dyDescent="0.25">
      <c r="A1097" s="72" t="s">
        <v>1039</v>
      </c>
      <c r="B1097" s="72">
        <v>3</v>
      </c>
      <c r="C1097" s="72" t="s">
        <v>140</v>
      </c>
      <c r="D1097" s="72" t="s">
        <v>138</v>
      </c>
      <c r="E1097" s="72"/>
      <c r="F1097" s="137"/>
      <c r="G1097" s="1"/>
      <c r="H1097" s="44"/>
      <c r="I1097" s="1"/>
      <c r="J1097" s="1"/>
      <c r="K1097" s="1"/>
      <c r="L1097" s="1"/>
      <c r="M1097" s="1"/>
      <c r="N1097" s="1"/>
      <c r="O1097" s="1"/>
      <c r="P1097" s="1"/>
      <c r="Q1097" s="1"/>
      <c r="R1097" s="1"/>
      <c r="S1097" s="1"/>
      <c r="T1097" s="1"/>
      <c r="U1097" s="1"/>
      <c r="V1097" s="1"/>
      <c r="W1097" s="1"/>
      <c r="X1097" s="1"/>
      <c r="Y1097" s="1"/>
      <c r="Z1097" s="1"/>
    </row>
    <row r="1098" spans="1:26" ht="18.75" customHeight="1" x14ac:dyDescent="0.25">
      <c r="A1098" s="71" t="s">
        <v>1040</v>
      </c>
      <c r="B1098" s="71">
        <v>0.5</v>
      </c>
      <c r="C1098" s="71" t="s">
        <v>140</v>
      </c>
      <c r="D1098" s="71" t="s">
        <v>138</v>
      </c>
      <c r="E1098" s="71"/>
      <c r="F1098" s="115" t="s">
        <v>1041</v>
      </c>
      <c r="G1098" s="1"/>
      <c r="H1098" s="44"/>
      <c r="I1098" s="1"/>
      <c r="J1098" s="1"/>
      <c r="K1098" s="1"/>
      <c r="L1098" s="1"/>
      <c r="M1098" s="1"/>
      <c r="N1098" s="1"/>
      <c r="O1098" s="1"/>
      <c r="P1098" s="1"/>
      <c r="Q1098" s="1"/>
      <c r="R1098" s="1"/>
      <c r="S1098" s="1"/>
      <c r="T1098" s="1"/>
      <c r="U1098" s="1"/>
      <c r="V1098" s="1"/>
      <c r="W1098" s="1"/>
      <c r="X1098" s="1"/>
      <c r="Y1098" s="1"/>
      <c r="Z1098" s="1"/>
    </row>
    <row r="1099" spans="1:26" ht="12.75" customHeight="1" x14ac:dyDescent="0.25">
      <c r="A1099" s="72" t="s">
        <v>1042</v>
      </c>
      <c r="B1099" s="72">
        <v>0</v>
      </c>
      <c r="C1099" s="72" t="s">
        <v>137</v>
      </c>
      <c r="D1099" s="72" t="s">
        <v>138</v>
      </c>
      <c r="E1099" s="72"/>
      <c r="F1099" s="162" t="s">
        <v>1043</v>
      </c>
      <c r="G1099" s="1"/>
      <c r="H1099" s="44"/>
      <c r="I1099" s="1"/>
      <c r="J1099" s="1"/>
      <c r="K1099" s="1"/>
      <c r="L1099" s="1"/>
      <c r="M1099" s="1"/>
      <c r="N1099" s="1"/>
      <c r="O1099" s="1"/>
      <c r="P1099" s="1"/>
      <c r="Q1099" s="1"/>
      <c r="R1099" s="1"/>
      <c r="S1099" s="1"/>
      <c r="T1099" s="1"/>
      <c r="U1099" s="1"/>
      <c r="V1099" s="1"/>
      <c r="W1099" s="1"/>
      <c r="X1099" s="1"/>
      <c r="Y1099" s="1"/>
      <c r="Z1099" s="1"/>
    </row>
    <row r="1100" spans="1:26" ht="12.75" customHeight="1" x14ac:dyDescent="0.25">
      <c r="A1100" s="72" t="s">
        <v>1044</v>
      </c>
      <c r="B1100" s="72">
        <v>0.5</v>
      </c>
      <c r="C1100" s="72" t="s">
        <v>140</v>
      </c>
      <c r="D1100" s="72" t="s">
        <v>164</v>
      </c>
      <c r="E1100" s="72" t="s">
        <v>1045</v>
      </c>
      <c r="F1100" s="163"/>
      <c r="G1100" s="1"/>
      <c r="H1100" s="44"/>
      <c r="I1100" s="1"/>
      <c r="J1100" s="1"/>
      <c r="K1100" s="1"/>
      <c r="L1100" s="1"/>
      <c r="M1100" s="1"/>
      <c r="N1100" s="1"/>
      <c r="O1100" s="1"/>
      <c r="P1100" s="1"/>
      <c r="Q1100" s="1"/>
      <c r="R1100" s="1"/>
      <c r="S1100" s="1"/>
      <c r="T1100" s="1"/>
      <c r="U1100" s="1"/>
      <c r="V1100" s="1"/>
      <c r="W1100" s="1"/>
      <c r="X1100" s="1"/>
      <c r="Y1100" s="1"/>
      <c r="Z1100" s="1"/>
    </row>
    <row r="1101" spans="1:26" ht="12.75" customHeight="1" x14ac:dyDescent="0.25">
      <c r="A1101" s="72" t="s">
        <v>1046</v>
      </c>
      <c r="B1101" s="72">
        <v>0</v>
      </c>
      <c r="C1101" s="72" t="s">
        <v>137</v>
      </c>
      <c r="D1101" s="72" t="s">
        <v>138</v>
      </c>
      <c r="E1101" s="72"/>
      <c r="F1101" s="163"/>
      <c r="G1101" s="1"/>
      <c r="H1101" s="44"/>
      <c r="I1101" s="1"/>
      <c r="J1101" s="1"/>
      <c r="K1101" s="1"/>
      <c r="L1101" s="1"/>
      <c r="M1101" s="1"/>
      <c r="N1101" s="1"/>
      <c r="O1101" s="1"/>
      <c r="P1101" s="1"/>
      <c r="Q1101" s="1"/>
      <c r="R1101" s="1"/>
      <c r="S1101" s="1"/>
      <c r="T1101" s="1"/>
      <c r="U1101" s="1"/>
      <c r="V1101" s="1"/>
      <c r="W1101" s="1"/>
      <c r="X1101" s="1"/>
      <c r="Y1101" s="1"/>
      <c r="Z1101" s="1"/>
    </row>
    <row r="1102" spans="1:26" ht="12.75" customHeight="1" x14ac:dyDescent="0.25">
      <c r="A1102" s="72" t="s">
        <v>1047</v>
      </c>
      <c r="B1102" s="72">
        <v>1</v>
      </c>
      <c r="C1102" s="72" t="s">
        <v>140</v>
      </c>
      <c r="D1102" s="72" t="s">
        <v>138</v>
      </c>
      <c r="E1102" s="72" t="s">
        <v>1045</v>
      </c>
      <c r="F1102" s="163"/>
      <c r="G1102" s="1"/>
      <c r="H1102" s="44"/>
      <c r="I1102" s="1"/>
      <c r="J1102" s="1"/>
      <c r="K1102" s="1"/>
      <c r="L1102" s="1"/>
      <c r="M1102" s="1"/>
      <c r="N1102" s="1"/>
      <c r="O1102" s="1"/>
      <c r="P1102" s="1"/>
      <c r="Q1102" s="1"/>
      <c r="R1102" s="1"/>
      <c r="S1102" s="1"/>
      <c r="T1102" s="1"/>
      <c r="U1102" s="1"/>
      <c r="V1102" s="1"/>
      <c r="W1102" s="1"/>
      <c r="X1102" s="1"/>
      <c r="Y1102" s="1"/>
      <c r="Z1102" s="1"/>
    </row>
    <row r="1103" spans="1:26" ht="12.75" customHeight="1" x14ac:dyDescent="0.25">
      <c r="A1103" s="72" t="s">
        <v>1048</v>
      </c>
      <c r="B1103" s="72">
        <v>0</v>
      </c>
      <c r="C1103" s="72" t="s">
        <v>137</v>
      </c>
      <c r="D1103" s="72" t="s">
        <v>164</v>
      </c>
      <c r="E1103" s="72"/>
      <c r="F1103" s="163"/>
      <c r="G1103" s="1"/>
      <c r="H1103" s="44"/>
      <c r="I1103" s="1"/>
      <c r="J1103" s="1"/>
      <c r="K1103" s="1"/>
      <c r="L1103" s="1"/>
      <c r="M1103" s="1"/>
      <c r="N1103" s="1"/>
      <c r="O1103" s="1"/>
      <c r="P1103" s="1"/>
      <c r="Q1103" s="1"/>
      <c r="R1103" s="1"/>
      <c r="S1103" s="1"/>
      <c r="T1103" s="1"/>
      <c r="U1103" s="1"/>
      <c r="V1103" s="1"/>
      <c r="W1103" s="1"/>
      <c r="X1103" s="1"/>
      <c r="Y1103" s="1"/>
      <c r="Z1103" s="1"/>
    </row>
    <row r="1104" spans="1:26" ht="12.75" customHeight="1" x14ac:dyDescent="0.25">
      <c r="A1104" s="72" t="s">
        <v>1049</v>
      </c>
      <c r="B1104" s="72">
        <v>3</v>
      </c>
      <c r="C1104" s="72" t="s">
        <v>140</v>
      </c>
      <c r="D1104" s="72" t="s">
        <v>164</v>
      </c>
      <c r="E1104" s="72" t="s">
        <v>1045</v>
      </c>
      <c r="F1104" s="163"/>
      <c r="G1104" s="1"/>
      <c r="H1104" s="44"/>
      <c r="I1104" s="1"/>
      <c r="J1104" s="1"/>
      <c r="K1104" s="1"/>
      <c r="L1104" s="1"/>
      <c r="M1104" s="1"/>
      <c r="N1104" s="1"/>
      <c r="O1104" s="1"/>
      <c r="P1104" s="1"/>
      <c r="Q1104" s="1"/>
      <c r="R1104" s="1"/>
      <c r="S1104" s="1"/>
      <c r="T1104" s="1"/>
      <c r="U1104" s="1"/>
      <c r="V1104" s="1"/>
      <c r="W1104" s="1"/>
      <c r="X1104" s="1"/>
      <c r="Y1104" s="1"/>
      <c r="Z1104" s="1"/>
    </row>
    <row r="1105" spans="1:26" ht="12.75" customHeight="1" x14ac:dyDescent="0.25">
      <c r="A1105" s="72" t="s">
        <v>1050</v>
      </c>
      <c r="B1105" s="72">
        <v>0</v>
      </c>
      <c r="C1105" s="72" t="s">
        <v>137</v>
      </c>
      <c r="D1105" s="72" t="s">
        <v>164</v>
      </c>
      <c r="E1105" s="72"/>
      <c r="F1105" s="163"/>
      <c r="G1105" s="1"/>
      <c r="H1105" s="44"/>
      <c r="I1105" s="1"/>
      <c r="J1105" s="1"/>
      <c r="K1105" s="1"/>
      <c r="L1105" s="1"/>
      <c r="M1105" s="1"/>
      <c r="N1105" s="1"/>
      <c r="O1105" s="1"/>
      <c r="P1105" s="1"/>
      <c r="Q1105" s="1"/>
      <c r="R1105" s="1"/>
      <c r="S1105" s="1"/>
      <c r="T1105" s="1"/>
      <c r="U1105" s="1"/>
      <c r="V1105" s="1"/>
      <c r="W1105" s="1"/>
      <c r="X1105" s="1"/>
      <c r="Y1105" s="1"/>
      <c r="Z1105" s="1"/>
    </row>
    <row r="1106" spans="1:26" ht="12.75" customHeight="1" x14ac:dyDescent="0.25">
      <c r="A1106" s="72" t="s">
        <v>1051</v>
      </c>
      <c r="B1106" s="72">
        <v>1</v>
      </c>
      <c r="C1106" s="72" t="s">
        <v>140</v>
      </c>
      <c r="D1106" s="72" t="s">
        <v>164</v>
      </c>
      <c r="E1106" s="72" t="s">
        <v>1045</v>
      </c>
      <c r="F1106" s="163"/>
      <c r="G1106" s="1"/>
      <c r="H1106" s="44"/>
      <c r="I1106" s="1"/>
      <c r="J1106" s="1"/>
      <c r="K1106" s="1"/>
      <c r="L1106" s="1"/>
      <c r="M1106" s="1"/>
      <c r="N1106" s="1"/>
      <c r="O1106" s="1"/>
      <c r="P1106" s="1"/>
      <c r="Q1106" s="1"/>
      <c r="R1106" s="1"/>
      <c r="S1106" s="1"/>
      <c r="T1106" s="1"/>
      <c r="U1106" s="1"/>
      <c r="V1106" s="1"/>
      <c r="W1106" s="1"/>
      <c r="X1106" s="1"/>
      <c r="Y1106" s="1"/>
      <c r="Z1106" s="1"/>
    </row>
    <row r="1107" spans="1:26" ht="12.75" customHeight="1" x14ac:dyDescent="0.25">
      <c r="A1107" s="72" t="s">
        <v>1052</v>
      </c>
      <c r="B1107" s="72">
        <v>0</v>
      </c>
      <c r="C1107" s="72" t="s">
        <v>137</v>
      </c>
      <c r="D1107" s="72" t="s">
        <v>164</v>
      </c>
      <c r="E1107" s="72"/>
      <c r="F1107" s="163"/>
      <c r="G1107" s="1"/>
      <c r="H1107" s="44"/>
      <c r="I1107" s="1"/>
      <c r="J1107" s="1"/>
      <c r="K1107" s="1"/>
      <c r="L1107" s="1"/>
      <c r="M1107" s="1"/>
      <c r="N1107" s="1"/>
      <c r="O1107" s="1"/>
      <c r="P1107" s="1"/>
      <c r="Q1107" s="1"/>
      <c r="R1107" s="1"/>
      <c r="S1107" s="1"/>
      <c r="T1107" s="1"/>
      <c r="U1107" s="1"/>
      <c r="V1107" s="1"/>
      <c r="W1107" s="1"/>
      <c r="X1107" s="1"/>
      <c r="Y1107" s="1"/>
      <c r="Z1107" s="1"/>
    </row>
    <row r="1108" spans="1:26" ht="12.75" customHeight="1" x14ac:dyDescent="0.25">
      <c r="A1108" s="72" t="s">
        <v>1053</v>
      </c>
      <c r="B1108" s="72">
        <v>1</v>
      </c>
      <c r="C1108" s="72" t="s">
        <v>140</v>
      </c>
      <c r="D1108" s="72" t="s">
        <v>164</v>
      </c>
      <c r="E1108" s="72" t="s">
        <v>1045</v>
      </c>
      <c r="F1108" s="163"/>
      <c r="G1108" s="1"/>
      <c r="H1108" s="44"/>
      <c r="I1108" s="1"/>
      <c r="J1108" s="1"/>
      <c r="K1108" s="1"/>
      <c r="L1108" s="1"/>
      <c r="M1108" s="1"/>
      <c r="N1108" s="1"/>
      <c r="O1108" s="1"/>
      <c r="P1108" s="1"/>
      <c r="Q1108" s="1"/>
      <c r="R1108" s="1"/>
      <c r="S1108" s="1"/>
      <c r="T1108" s="1"/>
      <c r="U1108" s="1"/>
      <c r="V1108" s="1"/>
      <c r="W1108" s="1"/>
      <c r="X1108" s="1"/>
      <c r="Y1108" s="1"/>
      <c r="Z1108" s="1"/>
    </row>
    <row r="1109" spans="1:26" ht="12.75" customHeight="1" x14ac:dyDescent="0.25">
      <c r="A1109" s="72" t="s">
        <v>1054</v>
      </c>
      <c r="B1109" s="72">
        <v>0</v>
      </c>
      <c r="C1109" s="72" t="s">
        <v>137</v>
      </c>
      <c r="D1109" s="72" t="s">
        <v>164</v>
      </c>
      <c r="E1109" s="72"/>
      <c r="F1109" s="163"/>
      <c r="G1109" s="1"/>
      <c r="H1109" s="44"/>
      <c r="I1109" s="1"/>
      <c r="J1109" s="1"/>
      <c r="K1109" s="1"/>
      <c r="L1109" s="1"/>
      <c r="M1109" s="1"/>
      <c r="N1109" s="1"/>
      <c r="O1109" s="1"/>
      <c r="P1109" s="1"/>
      <c r="Q1109" s="1"/>
      <c r="R1109" s="1"/>
      <c r="S1109" s="1"/>
      <c r="T1109" s="1"/>
      <c r="U1109" s="1"/>
      <c r="V1109" s="1"/>
      <c r="W1109" s="1"/>
      <c r="X1109" s="1"/>
      <c r="Y1109" s="1"/>
      <c r="Z1109" s="1"/>
    </row>
    <row r="1110" spans="1:26" ht="12.75" customHeight="1" x14ac:dyDescent="0.25">
      <c r="A1110" s="72" t="s">
        <v>1055</v>
      </c>
      <c r="B1110" s="72">
        <v>1</v>
      </c>
      <c r="C1110" s="72" t="s">
        <v>140</v>
      </c>
      <c r="D1110" s="72" t="s">
        <v>164</v>
      </c>
      <c r="E1110" s="72" t="s">
        <v>1045</v>
      </c>
      <c r="F1110" s="163"/>
      <c r="G1110" s="1"/>
      <c r="H1110" s="44"/>
      <c r="I1110" s="1"/>
      <c r="J1110" s="1"/>
      <c r="K1110" s="1"/>
      <c r="L1110" s="1"/>
      <c r="M1110" s="1"/>
      <c r="N1110" s="1"/>
      <c r="O1110" s="1"/>
      <c r="P1110" s="1"/>
      <c r="Q1110" s="1"/>
      <c r="R1110" s="1"/>
      <c r="S1110" s="1"/>
      <c r="T1110" s="1"/>
      <c r="U1110" s="1"/>
      <c r="V1110" s="1"/>
      <c r="W1110" s="1"/>
      <c r="X1110" s="1"/>
      <c r="Y1110" s="1"/>
      <c r="Z1110" s="1"/>
    </row>
    <row r="1111" spans="1:26" ht="12.75" customHeight="1" x14ac:dyDescent="0.25">
      <c r="A1111" s="72" t="s">
        <v>1056</v>
      </c>
      <c r="B1111" s="72">
        <v>0</v>
      </c>
      <c r="C1111" s="72" t="s">
        <v>137</v>
      </c>
      <c r="D1111" s="72" t="s">
        <v>164</v>
      </c>
      <c r="E1111" s="72"/>
      <c r="F1111" s="163"/>
      <c r="G1111" s="1"/>
      <c r="H1111" s="44"/>
      <c r="I1111" s="1"/>
      <c r="J1111" s="1"/>
      <c r="K1111" s="1"/>
      <c r="L1111" s="1"/>
      <c r="M1111" s="1"/>
      <c r="N1111" s="1"/>
      <c r="O1111" s="1"/>
      <c r="P1111" s="1"/>
      <c r="Q1111" s="1"/>
      <c r="R1111" s="1"/>
      <c r="S1111" s="1"/>
      <c r="T1111" s="1"/>
      <c r="U1111" s="1"/>
      <c r="V1111" s="1"/>
      <c r="W1111" s="1"/>
      <c r="X1111" s="1"/>
      <c r="Y1111" s="1"/>
      <c r="Z1111" s="1"/>
    </row>
    <row r="1112" spans="1:26" ht="12.75" customHeight="1" x14ac:dyDescent="0.25">
      <c r="A1112" s="72" t="s">
        <v>1057</v>
      </c>
      <c r="B1112" s="72">
        <v>1</v>
      </c>
      <c r="C1112" s="72" t="s">
        <v>140</v>
      </c>
      <c r="D1112" s="72" t="s">
        <v>164</v>
      </c>
      <c r="E1112" s="72" t="s">
        <v>1045</v>
      </c>
      <c r="F1112" s="163"/>
      <c r="G1112" s="1"/>
      <c r="H1112" s="44"/>
      <c r="I1112" s="1"/>
      <c r="J1112" s="1"/>
      <c r="K1112" s="1"/>
      <c r="L1112" s="1"/>
      <c r="M1112" s="1"/>
      <c r="N1112" s="1"/>
      <c r="O1112" s="1"/>
      <c r="P1112" s="1"/>
      <c r="Q1112" s="1"/>
      <c r="R1112" s="1"/>
      <c r="S1112" s="1"/>
      <c r="T1112" s="1"/>
      <c r="U1112" s="1"/>
      <c r="V1112" s="1"/>
      <c r="W1112" s="1"/>
      <c r="X1112" s="1"/>
      <c r="Y1112" s="1"/>
      <c r="Z1112" s="1"/>
    </row>
    <row r="1113" spans="1:26" ht="12.75" customHeight="1" x14ac:dyDescent="0.25">
      <c r="A1113" s="72" t="s">
        <v>1058</v>
      </c>
      <c r="B1113" s="72">
        <v>0</v>
      </c>
      <c r="C1113" s="72" t="s">
        <v>137</v>
      </c>
      <c r="D1113" s="72" t="s">
        <v>164</v>
      </c>
      <c r="E1113" s="72"/>
      <c r="F1113" s="163"/>
      <c r="G1113" s="1"/>
      <c r="H1113" s="44"/>
      <c r="I1113" s="1"/>
      <c r="J1113" s="1"/>
      <c r="K1113" s="1"/>
      <c r="L1113" s="1"/>
      <c r="M1113" s="1"/>
      <c r="N1113" s="1"/>
      <c r="O1113" s="1"/>
      <c r="P1113" s="1"/>
      <c r="Q1113" s="1"/>
      <c r="R1113" s="1"/>
      <c r="S1113" s="1"/>
      <c r="T1113" s="1"/>
      <c r="U1113" s="1"/>
      <c r="V1113" s="1"/>
      <c r="W1113" s="1"/>
      <c r="X1113" s="1"/>
      <c r="Y1113" s="1"/>
      <c r="Z1113" s="1"/>
    </row>
    <row r="1114" spans="1:26" ht="12.75" customHeight="1" x14ac:dyDescent="0.25">
      <c r="A1114" s="72" t="s">
        <v>1059</v>
      </c>
      <c r="B1114" s="72">
        <v>1</v>
      </c>
      <c r="C1114" s="72" t="s">
        <v>140</v>
      </c>
      <c r="D1114" s="72" t="s">
        <v>164</v>
      </c>
      <c r="E1114" s="72" t="s">
        <v>1045</v>
      </c>
      <c r="F1114" s="163"/>
      <c r="G1114" s="1"/>
      <c r="H1114" s="44"/>
      <c r="I1114" s="1"/>
      <c r="J1114" s="1"/>
      <c r="K1114" s="1"/>
      <c r="L1114" s="1"/>
      <c r="M1114" s="1"/>
      <c r="N1114" s="1"/>
      <c r="O1114" s="1"/>
      <c r="P1114" s="1"/>
      <c r="Q1114" s="1"/>
      <c r="R1114" s="1"/>
      <c r="S1114" s="1"/>
      <c r="T1114" s="1"/>
      <c r="U1114" s="1"/>
      <c r="V1114" s="1"/>
      <c r="W1114" s="1"/>
      <c r="X1114" s="1"/>
      <c r="Y1114" s="1"/>
      <c r="Z1114" s="1"/>
    </row>
    <row r="1115" spans="1:26" ht="12.75" customHeight="1" x14ac:dyDescent="0.25">
      <c r="A1115" s="72" t="s">
        <v>1060</v>
      </c>
      <c r="B1115" s="72">
        <v>0</v>
      </c>
      <c r="C1115" s="72" t="s">
        <v>137</v>
      </c>
      <c r="D1115" s="72" t="s">
        <v>164</v>
      </c>
      <c r="E1115" s="72"/>
      <c r="F1115" s="163"/>
      <c r="G1115" s="1"/>
      <c r="H1115" s="44"/>
      <c r="I1115" s="1"/>
      <c r="J1115" s="1"/>
      <c r="K1115" s="1"/>
      <c r="L1115" s="1"/>
      <c r="M1115" s="1"/>
      <c r="N1115" s="1"/>
      <c r="O1115" s="1"/>
      <c r="P1115" s="1"/>
      <c r="Q1115" s="1"/>
      <c r="R1115" s="1"/>
      <c r="S1115" s="1"/>
      <c r="T1115" s="1"/>
      <c r="U1115" s="1"/>
      <c r="V1115" s="1"/>
      <c r="W1115" s="1"/>
      <c r="X1115" s="1"/>
      <c r="Y1115" s="1"/>
      <c r="Z1115" s="1"/>
    </row>
    <row r="1116" spans="1:26" ht="12.75" customHeight="1" x14ac:dyDescent="0.25">
      <c r="A1116" s="72" t="s">
        <v>1061</v>
      </c>
      <c r="B1116" s="72">
        <v>1</v>
      </c>
      <c r="C1116" s="72" t="s">
        <v>140</v>
      </c>
      <c r="D1116" s="72" t="s">
        <v>164</v>
      </c>
      <c r="E1116" s="72" t="s">
        <v>1045</v>
      </c>
      <c r="F1116" s="163"/>
      <c r="G1116" s="1"/>
      <c r="H1116" s="44"/>
      <c r="I1116" s="1"/>
      <c r="J1116" s="1"/>
      <c r="K1116" s="1"/>
      <c r="L1116" s="1"/>
      <c r="M1116" s="1"/>
      <c r="N1116" s="1"/>
      <c r="O1116" s="1"/>
      <c r="P1116" s="1"/>
      <c r="Q1116" s="1"/>
      <c r="R1116" s="1"/>
      <c r="S1116" s="1"/>
      <c r="T1116" s="1"/>
      <c r="U1116" s="1"/>
      <c r="V1116" s="1"/>
      <c r="W1116" s="1"/>
      <c r="X1116" s="1"/>
      <c r="Y1116" s="1"/>
      <c r="Z1116" s="1"/>
    </row>
    <row r="1117" spans="1:26" ht="12.75" customHeight="1" x14ac:dyDescent="0.25">
      <c r="A1117" s="72" t="s">
        <v>1062</v>
      </c>
      <c r="B1117" s="72">
        <v>0</v>
      </c>
      <c r="C1117" s="72" t="s">
        <v>137</v>
      </c>
      <c r="D1117" s="72" t="s">
        <v>164</v>
      </c>
      <c r="E1117" s="72"/>
      <c r="F1117" s="163"/>
      <c r="G1117" s="47"/>
      <c r="H1117" s="48"/>
      <c r="I1117" s="47"/>
      <c r="J1117" s="47"/>
      <c r="K1117" s="47"/>
      <c r="L1117" s="1"/>
      <c r="M1117" s="1"/>
      <c r="N1117" s="1"/>
      <c r="O1117" s="1"/>
      <c r="P1117" s="1"/>
      <c r="Q1117" s="1"/>
      <c r="R1117" s="1"/>
      <c r="S1117" s="1"/>
      <c r="T1117" s="1"/>
      <c r="U1117" s="1"/>
      <c r="V1117" s="1"/>
      <c r="W1117" s="1"/>
      <c r="X1117" s="1"/>
      <c r="Y1117" s="1"/>
      <c r="Z1117" s="1"/>
    </row>
    <row r="1118" spans="1:26" ht="12.75" customHeight="1" x14ac:dyDescent="0.25">
      <c r="A1118" s="72" t="s">
        <v>1063</v>
      </c>
      <c r="B1118" s="72">
        <v>1</v>
      </c>
      <c r="C1118" s="72" t="s">
        <v>140</v>
      </c>
      <c r="D1118" s="72" t="s">
        <v>164</v>
      </c>
      <c r="E1118" s="72" t="s">
        <v>1045</v>
      </c>
      <c r="F1118" s="163"/>
      <c r="G1118" s="1"/>
      <c r="H1118" s="44"/>
      <c r="I1118" s="1"/>
      <c r="J1118" s="1"/>
      <c r="K1118" s="1"/>
      <c r="L1118" s="1"/>
      <c r="M1118" s="1"/>
      <c r="N1118" s="1"/>
      <c r="O1118" s="1"/>
      <c r="P1118" s="1"/>
      <c r="Q1118" s="1"/>
      <c r="R1118" s="1"/>
      <c r="S1118" s="1"/>
      <c r="T1118" s="1"/>
      <c r="U1118" s="1"/>
      <c r="V1118" s="1"/>
      <c r="W1118" s="1"/>
      <c r="X1118" s="1"/>
      <c r="Y1118" s="1"/>
      <c r="Z1118" s="1"/>
    </row>
    <row r="1119" spans="1:26" ht="12.75" customHeight="1" x14ac:dyDescent="0.25">
      <c r="A1119" s="72" t="s">
        <v>1064</v>
      </c>
      <c r="B1119" s="72">
        <v>0</v>
      </c>
      <c r="C1119" s="72" t="s">
        <v>137</v>
      </c>
      <c r="D1119" s="72" t="s">
        <v>164</v>
      </c>
      <c r="E1119" s="72"/>
      <c r="F1119" s="163"/>
      <c r="G1119" s="49"/>
      <c r="H1119" s="50"/>
      <c r="I1119" s="49"/>
      <c r="J1119" s="49"/>
      <c r="K1119" s="49"/>
      <c r="L1119" s="1"/>
      <c r="M1119" s="1"/>
      <c r="N1119" s="1"/>
      <c r="O1119" s="1"/>
      <c r="P1119" s="1"/>
      <c r="Q1119" s="1"/>
      <c r="R1119" s="1"/>
      <c r="S1119" s="1"/>
      <c r="T1119" s="1"/>
      <c r="U1119" s="1"/>
      <c r="V1119" s="1"/>
      <c r="W1119" s="1"/>
      <c r="X1119" s="1"/>
      <c r="Y1119" s="1"/>
      <c r="Z1119" s="1"/>
    </row>
    <row r="1120" spans="1:26" ht="36" customHeight="1" x14ac:dyDescent="0.25">
      <c r="A1120" s="72" t="s">
        <v>1065</v>
      </c>
      <c r="B1120" s="72">
        <v>1</v>
      </c>
      <c r="C1120" s="72" t="s">
        <v>140</v>
      </c>
      <c r="D1120" s="72" t="s">
        <v>164</v>
      </c>
      <c r="E1120" s="72" t="s">
        <v>1045</v>
      </c>
      <c r="F1120" s="163"/>
      <c r="G1120" s="1"/>
      <c r="H1120" s="44"/>
      <c r="I1120" s="1"/>
      <c r="J1120" s="1"/>
      <c r="K1120" s="1"/>
      <c r="L1120" s="1"/>
      <c r="M1120" s="1"/>
      <c r="N1120" s="1"/>
      <c r="O1120" s="1"/>
      <c r="P1120" s="1"/>
      <c r="Q1120" s="1"/>
      <c r="R1120" s="1"/>
      <c r="S1120" s="1"/>
      <c r="T1120" s="1"/>
      <c r="U1120" s="1"/>
      <c r="V1120" s="1"/>
      <c r="W1120" s="1"/>
      <c r="X1120" s="1"/>
      <c r="Y1120" s="1"/>
      <c r="Z1120" s="1"/>
    </row>
    <row r="1121" spans="1:26" ht="12.75" customHeight="1" x14ac:dyDescent="0.25">
      <c r="A1121" s="72" t="s">
        <v>1066</v>
      </c>
      <c r="B1121" s="72">
        <v>0</v>
      </c>
      <c r="C1121" s="72" t="s">
        <v>137</v>
      </c>
      <c r="D1121" s="72" t="s">
        <v>164</v>
      </c>
      <c r="E1121" s="72"/>
      <c r="F1121" s="163"/>
      <c r="G1121" s="1"/>
      <c r="H1121" s="44"/>
      <c r="I1121" s="1"/>
      <c r="J1121" s="1"/>
      <c r="K1121" s="1"/>
      <c r="L1121" s="1"/>
      <c r="M1121" s="1"/>
      <c r="N1121" s="1"/>
      <c r="O1121" s="1"/>
      <c r="P1121" s="1"/>
      <c r="Q1121" s="1"/>
      <c r="R1121" s="1"/>
      <c r="S1121" s="1"/>
      <c r="T1121" s="1"/>
      <c r="U1121" s="1"/>
      <c r="V1121" s="1"/>
      <c r="W1121" s="1"/>
      <c r="X1121" s="1"/>
      <c r="Y1121" s="1"/>
      <c r="Z1121" s="1"/>
    </row>
    <row r="1122" spans="1:26" ht="12.75" customHeight="1" x14ac:dyDescent="0.25">
      <c r="A1122" s="72" t="s">
        <v>1067</v>
      </c>
      <c r="B1122" s="72">
        <v>1</v>
      </c>
      <c r="C1122" s="72" t="s">
        <v>140</v>
      </c>
      <c r="D1122" s="72" t="s">
        <v>164</v>
      </c>
      <c r="E1122" s="72" t="s">
        <v>1045</v>
      </c>
      <c r="F1122" s="163"/>
      <c r="G1122" s="1"/>
      <c r="H1122" s="44"/>
      <c r="I1122" s="1"/>
      <c r="J1122" s="1"/>
      <c r="K1122" s="1"/>
      <c r="L1122" s="1"/>
      <c r="M1122" s="1"/>
      <c r="N1122" s="1"/>
      <c r="O1122" s="1"/>
      <c r="P1122" s="1"/>
      <c r="Q1122" s="1"/>
      <c r="R1122" s="1"/>
      <c r="S1122" s="1"/>
      <c r="T1122" s="1"/>
      <c r="U1122" s="1"/>
      <c r="V1122" s="1"/>
      <c r="W1122" s="1"/>
      <c r="X1122" s="1"/>
      <c r="Y1122" s="1"/>
      <c r="Z1122" s="1"/>
    </row>
    <row r="1123" spans="1:26" ht="12.75" customHeight="1" x14ac:dyDescent="0.25">
      <c r="A1123" s="72" t="s">
        <v>1068</v>
      </c>
      <c r="B1123" s="72">
        <v>0</v>
      </c>
      <c r="C1123" s="72" t="s">
        <v>137</v>
      </c>
      <c r="D1123" s="72" t="s">
        <v>164</v>
      </c>
      <c r="E1123" s="72"/>
      <c r="F1123" s="163"/>
      <c r="G1123" s="1"/>
      <c r="H1123" s="44"/>
      <c r="I1123" s="1"/>
      <c r="J1123" s="1"/>
      <c r="K1123" s="1"/>
      <c r="L1123" s="1"/>
      <c r="M1123" s="1"/>
      <c r="N1123" s="1"/>
      <c r="O1123" s="1"/>
      <c r="P1123" s="1"/>
      <c r="Q1123" s="1"/>
      <c r="R1123" s="1"/>
      <c r="S1123" s="1"/>
      <c r="T1123" s="1"/>
      <c r="U1123" s="1"/>
      <c r="V1123" s="1"/>
      <c r="W1123" s="1"/>
      <c r="X1123" s="1"/>
      <c r="Y1123" s="1"/>
      <c r="Z1123" s="1"/>
    </row>
    <row r="1124" spans="1:26" ht="12.75" customHeight="1" x14ac:dyDescent="0.25">
      <c r="A1124" s="72" t="s">
        <v>1069</v>
      </c>
      <c r="B1124" s="72">
        <v>1</v>
      </c>
      <c r="C1124" s="72" t="s">
        <v>140</v>
      </c>
      <c r="D1124" s="72" t="s">
        <v>164</v>
      </c>
      <c r="E1124" s="72" t="s">
        <v>1045</v>
      </c>
      <c r="F1124" s="163"/>
      <c r="G1124" s="1"/>
      <c r="H1124" s="44"/>
      <c r="I1124" s="1"/>
      <c r="J1124" s="1"/>
      <c r="K1124" s="1"/>
      <c r="L1124" s="1"/>
      <c r="M1124" s="1"/>
      <c r="N1124" s="1"/>
      <c r="O1124" s="1"/>
      <c r="P1124" s="1"/>
      <c r="Q1124" s="1"/>
      <c r="R1124" s="1"/>
      <c r="S1124" s="1"/>
      <c r="T1124" s="1"/>
      <c r="U1124" s="1"/>
      <c r="V1124" s="1"/>
      <c r="W1124" s="1"/>
      <c r="X1124" s="1"/>
      <c r="Y1124" s="1"/>
      <c r="Z1124" s="1"/>
    </row>
    <row r="1125" spans="1:26" ht="12.75" customHeight="1" x14ac:dyDescent="0.25">
      <c r="A1125" s="72" t="s">
        <v>1070</v>
      </c>
      <c r="B1125" s="72">
        <v>0</v>
      </c>
      <c r="C1125" s="72" t="s">
        <v>137</v>
      </c>
      <c r="D1125" s="72" t="s">
        <v>164</v>
      </c>
      <c r="E1125" s="72"/>
      <c r="F1125" s="163"/>
      <c r="G1125" s="1"/>
      <c r="H1125" s="44"/>
      <c r="I1125" s="1"/>
      <c r="J1125" s="1"/>
      <c r="K1125" s="1"/>
      <c r="L1125" s="1"/>
      <c r="M1125" s="1"/>
      <c r="N1125" s="1"/>
      <c r="O1125" s="1"/>
      <c r="P1125" s="1"/>
      <c r="Q1125" s="1"/>
      <c r="R1125" s="1"/>
      <c r="S1125" s="1"/>
      <c r="T1125" s="1"/>
      <c r="U1125" s="1"/>
      <c r="V1125" s="1"/>
      <c r="W1125" s="1"/>
      <c r="X1125" s="1"/>
      <c r="Y1125" s="1"/>
      <c r="Z1125" s="1"/>
    </row>
    <row r="1126" spans="1:26" ht="12.75" customHeight="1" x14ac:dyDescent="0.25">
      <c r="A1126" s="72" t="s">
        <v>1071</v>
      </c>
      <c r="B1126" s="72">
        <v>1</v>
      </c>
      <c r="C1126" s="72" t="s">
        <v>140</v>
      </c>
      <c r="D1126" s="72" t="s">
        <v>164</v>
      </c>
      <c r="E1126" s="72"/>
      <c r="F1126" s="163"/>
      <c r="G1126" s="1"/>
      <c r="H1126" s="44"/>
      <c r="I1126" s="1"/>
      <c r="J1126" s="1"/>
      <c r="K1126" s="1"/>
      <c r="L1126" s="1"/>
      <c r="M1126" s="1"/>
      <c r="N1126" s="1"/>
      <c r="O1126" s="1"/>
      <c r="P1126" s="1"/>
      <c r="Q1126" s="1"/>
      <c r="R1126" s="1"/>
      <c r="S1126" s="1"/>
      <c r="T1126" s="1"/>
      <c r="U1126" s="1"/>
      <c r="V1126" s="1"/>
      <c r="W1126" s="1"/>
      <c r="X1126" s="1"/>
      <c r="Y1126" s="1"/>
      <c r="Z1126" s="1"/>
    </row>
    <row r="1127" spans="1:26" ht="12.75" customHeight="1" x14ac:dyDescent="0.25">
      <c r="A1127" s="72" t="s">
        <v>1072</v>
      </c>
      <c r="B1127" s="72">
        <v>0</v>
      </c>
      <c r="C1127" s="72" t="s">
        <v>137</v>
      </c>
      <c r="D1127" s="72" t="s">
        <v>164</v>
      </c>
      <c r="E1127" s="72"/>
      <c r="F1127" s="163"/>
      <c r="G1127" s="1"/>
      <c r="H1127" s="44"/>
      <c r="I1127" s="1"/>
      <c r="J1127" s="1"/>
      <c r="K1127" s="1"/>
      <c r="L1127" s="1"/>
      <c r="M1127" s="1"/>
      <c r="N1127" s="1"/>
      <c r="O1127" s="1"/>
      <c r="P1127" s="1"/>
      <c r="Q1127" s="1"/>
      <c r="R1127" s="1"/>
      <c r="S1127" s="1"/>
      <c r="T1127" s="1"/>
      <c r="U1127" s="1"/>
      <c r="V1127" s="1"/>
      <c r="W1127" s="1"/>
      <c r="X1127" s="1"/>
      <c r="Y1127" s="1"/>
      <c r="Z1127" s="1"/>
    </row>
    <row r="1128" spans="1:26" ht="12.75" customHeight="1" x14ac:dyDescent="0.25">
      <c r="A1128" s="72" t="s">
        <v>1073</v>
      </c>
      <c r="B1128" s="72">
        <v>0.5</v>
      </c>
      <c r="C1128" s="72" t="s">
        <v>140</v>
      </c>
      <c r="D1128" s="72" t="s">
        <v>164</v>
      </c>
      <c r="E1128" s="72" t="s">
        <v>1045</v>
      </c>
      <c r="F1128" s="163"/>
      <c r="G1128" s="1"/>
      <c r="H1128" s="44"/>
      <c r="I1128" s="1"/>
      <c r="J1128" s="1"/>
      <c r="K1128" s="1"/>
      <c r="L1128" s="1"/>
      <c r="M1128" s="1"/>
      <c r="N1128" s="1"/>
      <c r="O1128" s="1"/>
      <c r="P1128" s="1"/>
      <c r="Q1128" s="1"/>
      <c r="R1128" s="1"/>
      <c r="S1128" s="1"/>
      <c r="T1128" s="1"/>
      <c r="U1128" s="1"/>
      <c r="V1128" s="1"/>
      <c r="W1128" s="1"/>
      <c r="X1128" s="1"/>
      <c r="Y1128" s="1"/>
      <c r="Z1128" s="1"/>
    </row>
    <row r="1129" spans="1:26" ht="12.75" customHeight="1" x14ac:dyDescent="0.25">
      <c r="A1129" s="72" t="s">
        <v>1074</v>
      </c>
      <c r="B1129" s="72">
        <v>0</v>
      </c>
      <c r="C1129" s="72" t="s">
        <v>137</v>
      </c>
      <c r="D1129" s="72" t="s">
        <v>164</v>
      </c>
      <c r="E1129" s="72"/>
      <c r="F1129" s="163"/>
      <c r="G1129" s="1"/>
      <c r="H1129" s="44"/>
      <c r="I1129" s="1"/>
      <c r="J1129" s="1"/>
      <c r="K1129" s="1"/>
      <c r="L1129" s="1"/>
      <c r="M1129" s="1"/>
      <c r="N1129" s="1"/>
      <c r="O1129" s="1"/>
      <c r="P1129" s="1"/>
      <c r="Q1129" s="1"/>
      <c r="R1129" s="1"/>
      <c r="S1129" s="1"/>
      <c r="T1129" s="1"/>
      <c r="U1129" s="1"/>
      <c r="V1129" s="1"/>
      <c r="W1129" s="1"/>
      <c r="X1129" s="1"/>
      <c r="Y1129" s="1"/>
      <c r="Z1129" s="1"/>
    </row>
    <row r="1130" spans="1:26" ht="12.75" customHeight="1" x14ac:dyDescent="0.25">
      <c r="A1130" s="72" t="s">
        <v>1075</v>
      </c>
      <c r="B1130" s="72">
        <v>1</v>
      </c>
      <c r="C1130" s="72" t="s">
        <v>140</v>
      </c>
      <c r="D1130" s="72" t="s">
        <v>164</v>
      </c>
      <c r="E1130" s="72" t="s">
        <v>1045</v>
      </c>
      <c r="F1130" s="163"/>
      <c r="G1130" s="1"/>
      <c r="H1130" s="44"/>
      <c r="I1130" s="1"/>
      <c r="J1130" s="1"/>
      <c r="K1130" s="1"/>
      <c r="L1130" s="1"/>
      <c r="M1130" s="1"/>
      <c r="N1130" s="1"/>
      <c r="O1130" s="1"/>
      <c r="P1130" s="1"/>
      <c r="Q1130" s="1"/>
      <c r="R1130" s="1"/>
      <c r="S1130" s="1"/>
      <c r="T1130" s="1"/>
      <c r="U1130" s="1"/>
      <c r="V1130" s="1"/>
      <c r="W1130" s="1"/>
      <c r="X1130" s="1"/>
      <c r="Y1130" s="1"/>
      <c r="Z1130" s="1"/>
    </row>
    <row r="1131" spans="1:26" ht="12.75" customHeight="1" x14ac:dyDescent="0.25">
      <c r="A1131" s="72" t="s">
        <v>1076</v>
      </c>
      <c r="B1131" s="72">
        <v>2</v>
      </c>
      <c r="C1131" s="72" t="s">
        <v>140</v>
      </c>
      <c r="D1131" s="72" t="s">
        <v>138</v>
      </c>
      <c r="E1131" s="72"/>
      <c r="F1131" s="163"/>
      <c r="G1131" s="1"/>
      <c r="H1131" s="44"/>
      <c r="I1131" s="1"/>
      <c r="J1131" s="1"/>
      <c r="K1131" s="1"/>
      <c r="L1131" s="1"/>
      <c r="M1131" s="1"/>
      <c r="N1131" s="1"/>
      <c r="O1131" s="1"/>
      <c r="P1131" s="1"/>
      <c r="Q1131" s="1"/>
      <c r="R1131" s="1"/>
      <c r="S1131" s="1"/>
      <c r="T1131" s="1"/>
      <c r="U1131" s="1"/>
      <c r="V1131" s="1"/>
      <c r="W1131" s="1"/>
      <c r="X1131" s="1"/>
      <c r="Y1131" s="1"/>
      <c r="Z1131" s="1"/>
    </row>
    <row r="1132" spans="1:26" ht="12.75" customHeight="1" x14ac:dyDescent="0.25">
      <c r="A1132" s="72" t="s">
        <v>1077</v>
      </c>
      <c r="B1132" s="72">
        <v>5</v>
      </c>
      <c r="C1132" s="72" t="s">
        <v>145</v>
      </c>
      <c r="D1132" s="72" t="s">
        <v>138</v>
      </c>
      <c r="E1132" s="72" t="s">
        <v>1045</v>
      </c>
      <c r="F1132" s="163"/>
      <c r="G1132" s="1"/>
      <c r="H1132" s="44"/>
      <c r="I1132" s="1"/>
      <c r="J1132" s="1"/>
      <c r="K1132" s="1"/>
      <c r="L1132" s="1"/>
      <c r="M1132" s="1"/>
      <c r="N1132" s="1"/>
      <c r="O1132" s="1"/>
      <c r="P1132" s="1"/>
      <c r="Q1132" s="1"/>
      <c r="R1132" s="1"/>
      <c r="S1132" s="1"/>
      <c r="T1132" s="1"/>
      <c r="U1132" s="1"/>
      <c r="V1132" s="1"/>
      <c r="W1132" s="1"/>
      <c r="X1132" s="1"/>
      <c r="Y1132" s="1"/>
      <c r="Z1132" s="1"/>
    </row>
    <row r="1133" spans="1:26" ht="12.75" customHeight="1" x14ac:dyDescent="0.25">
      <c r="A1133" s="72" t="s">
        <v>1078</v>
      </c>
      <c r="B1133" s="72">
        <v>0</v>
      </c>
      <c r="C1133" s="72" t="s">
        <v>137</v>
      </c>
      <c r="D1133" s="72" t="s">
        <v>138</v>
      </c>
      <c r="E1133" s="72"/>
      <c r="F1133" s="163"/>
      <c r="G1133" s="1"/>
      <c r="H1133" s="44"/>
      <c r="I1133" s="1"/>
      <c r="J1133" s="1"/>
      <c r="K1133" s="1"/>
      <c r="L1133" s="1"/>
      <c r="M1133" s="1"/>
      <c r="N1133" s="1"/>
      <c r="O1133" s="1"/>
      <c r="P1133" s="1"/>
      <c r="Q1133" s="1"/>
      <c r="R1133" s="1"/>
      <c r="S1133" s="1"/>
      <c r="T1133" s="1"/>
      <c r="U1133" s="1"/>
      <c r="V1133" s="1"/>
      <c r="W1133" s="1"/>
      <c r="X1133" s="1"/>
      <c r="Y1133" s="1"/>
      <c r="Z1133" s="1"/>
    </row>
    <row r="1134" spans="1:26" ht="12.75" customHeight="1" x14ac:dyDescent="0.25">
      <c r="A1134" s="72" t="s">
        <v>1079</v>
      </c>
      <c r="B1134" s="72">
        <v>0.5</v>
      </c>
      <c r="C1134" s="72" t="s">
        <v>140</v>
      </c>
      <c r="D1134" s="72" t="s">
        <v>138</v>
      </c>
      <c r="E1134" s="72" t="s">
        <v>1045</v>
      </c>
      <c r="F1134" s="163"/>
      <c r="G1134" s="1"/>
      <c r="H1134" s="44"/>
      <c r="I1134" s="1"/>
      <c r="J1134" s="1"/>
      <c r="K1134" s="1"/>
      <c r="L1134" s="1"/>
      <c r="M1134" s="1"/>
      <c r="N1134" s="1"/>
      <c r="O1134" s="1"/>
      <c r="P1134" s="1"/>
      <c r="Q1134" s="1"/>
      <c r="R1134" s="1"/>
      <c r="S1134" s="1"/>
      <c r="T1134" s="1"/>
      <c r="U1134" s="1"/>
      <c r="V1134" s="1"/>
      <c r="W1134" s="1"/>
      <c r="X1134" s="1"/>
      <c r="Y1134" s="1"/>
      <c r="Z1134" s="1"/>
    </row>
    <row r="1135" spans="1:26" ht="12.75" customHeight="1" x14ac:dyDescent="0.25">
      <c r="A1135" s="72" t="s">
        <v>1080</v>
      </c>
      <c r="B1135" s="72">
        <v>0</v>
      </c>
      <c r="C1135" s="72" t="s">
        <v>137</v>
      </c>
      <c r="D1135" s="72" t="s">
        <v>138</v>
      </c>
      <c r="E1135" s="72"/>
      <c r="F1135" s="163"/>
      <c r="G1135" s="1"/>
      <c r="H1135" s="44"/>
      <c r="I1135" s="1"/>
      <c r="J1135" s="1"/>
      <c r="K1135" s="1"/>
      <c r="L1135" s="1"/>
      <c r="M1135" s="1"/>
      <c r="N1135" s="1"/>
      <c r="O1135" s="1"/>
      <c r="P1135" s="1"/>
      <c r="Q1135" s="1"/>
      <c r="R1135" s="1"/>
      <c r="S1135" s="1"/>
      <c r="T1135" s="1"/>
      <c r="U1135" s="1"/>
      <c r="V1135" s="1"/>
      <c r="W1135" s="1"/>
      <c r="X1135" s="1"/>
      <c r="Y1135" s="1"/>
      <c r="Z1135" s="1"/>
    </row>
    <row r="1136" spans="1:26" ht="12.75" customHeight="1" x14ac:dyDescent="0.25">
      <c r="A1136" s="72" t="s">
        <v>1081</v>
      </c>
      <c r="B1136" s="72">
        <v>1</v>
      </c>
      <c r="C1136" s="72" t="s">
        <v>140</v>
      </c>
      <c r="D1136" s="72" t="s">
        <v>138</v>
      </c>
      <c r="E1136" s="72" t="s">
        <v>1045</v>
      </c>
      <c r="F1136" s="163"/>
      <c r="G1136" s="1"/>
      <c r="H1136" s="44"/>
      <c r="I1136" s="1"/>
      <c r="J1136" s="1"/>
      <c r="K1136" s="1"/>
      <c r="L1136" s="1"/>
      <c r="M1136" s="1"/>
      <c r="N1136" s="1"/>
      <c r="O1136" s="1"/>
      <c r="P1136" s="1"/>
      <c r="Q1136" s="1"/>
      <c r="R1136" s="1"/>
      <c r="S1136" s="1"/>
      <c r="T1136" s="1"/>
      <c r="U1136" s="1"/>
      <c r="V1136" s="1"/>
      <c r="W1136" s="1"/>
      <c r="X1136" s="1"/>
      <c r="Y1136" s="1"/>
      <c r="Z1136" s="1"/>
    </row>
    <row r="1137" spans="1:26" ht="12.75" customHeight="1" x14ac:dyDescent="0.25">
      <c r="A1137" s="72" t="s">
        <v>1082</v>
      </c>
      <c r="B1137" s="72">
        <v>1</v>
      </c>
      <c r="C1137" s="72" t="s">
        <v>140</v>
      </c>
      <c r="D1137" s="72" t="s">
        <v>138</v>
      </c>
      <c r="E1137" s="72"/>
      <c r="F1137" s="163"/>
      <c r="G1137" s="1"/>
      <c r="H1137" s="44"/>
      <c r="I1137" s="1"/>
      <c r="J1137" s="1"/>
      <c r="K1137" s="1"/>
      <c r="L1137" s="1"/>
      <c r="M1137" s="1"/>
      <c r="N1137" s="1"/>
      <c r="O1137" s="1"/>
      <c r="P1137" s="1"/>
      <c r="Q1137" s="1"/>
      <c r="R1137" s="1"/>
      <c r="S1137" s="1"/>
      <c r="T1137" s="1"/>
      <c r="U1137" s="1"/>
      <c r="V1137" s="1"/>
      <c r="W1137" s="1"/>
      <c r="X1137" s="1"/>
      <c r="Y1137" s="1"/>
      <c r="Z1137" s="1"/>
    </row>
    <row r="1138" spans="1:26" ht="12.75" customHeight="1" x14ac:dyDescent="0.25">
      <c r="A1138" s="72" t="s">
        <v>1083</v>
      </c>
      <c r="B1138" s="72">
        <v>1</v>
      </c>
      <c r="C1138" s="72" t="s">
        <v>140</v>
      </c>
      <c r="D1138" s="72" t="s">
        <v>138</v>
      </c>
      <c r="E1138" s="72"/>
      <c r="F1138" s="163"/>
      <c r="G1138" s="1"/>
      <c r="H1138" s="44"/>
      <c r="I1138" s="1"/>
      <c r="J1138" s="1"/>
      <c r="K1138" s="1"/>
      <c r="L1138" s="1"/>
      <c r="M1138" s="1"/>
      <c r="N1138" s="1"/>
      <c r="O1138" s="1"/>
      <c r="P1138" s="1"/>
      <c r="Q1138" s="1"/>
      <c r="R1138" s="1"/>
      <c r="S1138" s="1"/>
      <c r="T1138" s="1"/>
      <c r="U1138" s="1"/>
      <c r="V1138" s="1"/>
      <c r="W1138" s="1"/>
      <c r="X1138" s="1"/>
      <c r="Y1138" s="1"/>
      <c r="Z1138" s="1"/>
    </row>
    <row r="1139" spans="1:26" ht="12.75" customHeight="1" x14ac:dyDescent="0.25">
      <c r="A1139" s="72" t="s">
        <v>1084</v>
      </c>
      <c r="B1139" s="72">
        <v>1</v>
      </c>
      <c r="C1139" s="72" t="s">
        <v>140</v>
      </c>
      <c r="D1139" s="72" t="s">
        <v>138</v>
      </c>
      <c r="E1139" s="72"/>
      <c r="F1139" s="163"/>
      <c r="G1139" s="1"/>
      <c r="H1139" s="44"/>
      <c r="I1139" s="1"/>
      <c r="J1139" s="1"/>
      <c r="K1139" s="1"/>
      <c r="L1139" s="1"/>
      <c r="M1139" s="1"/>
      <c r="N1139" s="1"/>
      <c r="O1139" s="1"/>
      <c r="P1139" s="1"/>
      <c r="Q1139" s="1"/>
      <c r="R1139" s="1"/>
      <c r="S1139" s="1"/>
      <c r="T1139" s="1"/>
      <c r="U1139" s="1"/>
      <c r="V1139" s="1"/>
      <c r="W1139" s="1"/>
      <c r="X1139" s="1"/>
      <c r="Y1139" s="1"/>
      <c r="Z1139" s="1"/>
    </row>
    <row r="1140" spans="1:26" ht="12.75" customHeight="1" x14ac:dyDescent="0.25">
      <c r="A1140" s="72" t="s">
        <v>1085</v>
      </c>
      <c r="B1140" s="72">
        <v>5</v>
      </c>
      <c r="C1140" s="72" t="s">
        <v>145</v>
      </c>
      <c r="D1140" s="72" t="s">
        <v>138</v>
      </c>
      <c r="E1140" s="72" t="s">
        <v>1045</v>
      </c>
      <c r="F1140" s="163"/>
      <c r="G1140" s="1"/>
      <c r="H1140" s="44"/>
      <c r="I1140" s="1"/>
      <c r="J1140" s="1"/>
      <c r="K1140" s="1"/>
      <c r="L1140" s="1"/>
      <c r="M1140" s="1"/>
      <c r="N1140" s="1"/>
      <c r="O1140" s="1"/>
      <c r="P1140" s="1"/>
      <c r="Q1140" s="1"/>
      <c r="R1140" s="1"/>
      <c r="S1140" s="1"/>
      <c r="T1140" s="1"/>
      <c r="U1140" s="1"/>
      <c r="V1140" s="1"/>
      <c r="W1140" s="1"/>
      <c r="X1140" s="1"/>
      <c r="Y1140" s="1"/>
      <c r="Z1140" s="1"/>
    </row>
    <row r="1141" spans="1:26" ht="12.75" customHeight="1" x14ac:dyDescent="0.25">
      <c r="A1141" s="72" t="s">
        <v>1086</v>
      </c>
      <c r="B1141" s="72">
        <v>1</v>
      </c>
      <c r="C1141" s="72" t="s">
        <v>140</v>
      </c>
      <c r="D1141" s="72" t="s">
        <v>138</v>
      </c>
      <c r="E1141" s="72"/>
      <c r="F1141" s="163"/>
      <c r="G1141" s="1"/>
      <c r="H1141" s="44"/>
      <c r="I1141" s="1"/>
      <c r="J1141" s="1"/>
      <c r="K1141" s="1"/>
      <c r="L1141" s="1"/>
      <c r="M1141" s="1"/>
      <c r="N1141" s="1"/>
      <c r="O1141" s="1"/>
      <c r="P1141" s="1"/>
      <c r="Q1141" s="1"/>
      <c r="R1141" s="1"/>
      <c r="S1141" s="1"/>
      <c r="T1141" s="1"/>
      <c r="U1141" s="1"/>
      <c r="V1141" s="1"/>
      <c r="W1141" s="1"/>
      <c r="X1141" s="1"/>
      <c r="Y1141" s="1"/>
      <c r="Z1141" s="1"/>
    </row>
    <row r="1142" spans="1:26" ht="12.75" customHeight="1" x14ac:dyDescent="0.25">
      <c r="A1142" s="72" t="s">
        <v>1087</v>
      </c>
      <c r="B1142" s="72">
        <v>5</v>
      </c>
      <c r="C1142" s="72" t="s">
        <v>145</v>
      </c>
      <c r="D1142" s="72" t="s">
        <v>138</v>
      </c>
      <c r="E1142" s="72" t="s">
        <v>1045</v>
      </c>
      <c r="F1142" s="163"/>
      <c r="G1142" s="1"/>
      <c r="H1142" s="44"/>
      <c r="I1142" s="1"/>
      <c r="J1142" s="1"/>
      <c r="K1142" s="1"/>
      <c r="L1142" s="1"/>
      <c r="M1142" s="1"/>
      <c r="N1142" s="1"/>
      <c r="O1142" s="1"/>
      <c r="P1142" s="1"/>
      <c r="Q1142" s="1"/>
      <c r="R1142" s="1"/>
      <c r="S1142" s="1"/>
      <c r="T1142" s="1"/>
      <c r="U1142" s="1"/>
      <c r="V1142" s="1"/>
      <c r="W1142" s="1"/>
      <c r="X1142" s="1"/>
      <c r="Y1142" s="1"/>
      <c r="Z1142" s="1"/>
    </row>
    <row r="1143" spans="1:26" ht="12.75" customHeight="1" x14ac:dyDescent="0.25">
      <c r="A1143" s="72" t="s">
        <v>1088</v>
      </c>
      <c r="B1143" s="72">
        <v>1</v>
      </c>
      <c r="C1143" s="72" t="s">
        <v>140</v>
      </c>
      <c r="D1143" s="72" t="s">
        <v>138</v>
      </c>
      <c r="E1143" s="72"/>
      <c r="F1143" s="163"/>
      <c r="G1143" s="1"/>
      <c r="H1143" s="44"/>
      <c r="I1143" s="1"/>
      <c r="J1143" s="1"/>
      <c r="K1143" s="1"/>
      <c r="L1143" s="1"/>
      <c r="M1143" s="1"/>
      <c r="N1143" s="1"/>
      <c r="O1143" s="1"/>
      <c r="P1143" s="1"/>
      <c r="Q1143" s="1"/>
      <c r="R1143" s="1"/>
      <c r="S1143" s="1"/>
      <c r="T1143" s="1"/>
      <c r="U1143" s="1"/>
      <c r="V1143" s="1"/>
      <c r="W1143" s="1"/>
      <c r="X1143" s="1"/>
      <c r="Y1143" s="1"/>
      <c r="Z1143" s="1"/>
    </row>
    <row r="1144" spans="1:26" ht="12.75" customHeight="1" x14ac:dyDescent="0.25">
      <c r="A1144" s="72" t="s">
        <v>1089</v>
      </c>
      <c r="B1144" s="72">
        <v>5</v>
      </c>
      <c r="C1144" s="72" t="s">
        <v>145</v>
      </c>
      <c r="D1144" s="72" t="s">
        <v>138</v>
      </c>
      <c r="E1144" s="72" t="s">
        <v>1045</v>
      </c>
      <c r="F1144" s="163"/>
      <c r="G1144" s="1"/>
      <c r="H1144" s="44"/>
      <c r="I1144" s="1"/>
      <c r="J1144" s="1"/>
      <c r="K1144" s="1"/>
      <c r="L1144" s="1"/>
      <c r="M1144" s="1"/>
      <c r="N1144" s="1"/>
      <c r="O1144" s="1"/>
      <c r="P1144" s="1"/>
      <c r="Q1144" s="1"/>
      <c r="R1144" s="1"/>
      <c r="S1144" s="1"/>
      <c r="T1144" s="1"/>
      <c r="U1144" s="1"/>
      <c r="V1144" s="1"/>
      <c r="W1144" s="1"/>
      <c r="X1144" s="1"/>
      <c r="Y1144" s="1"/>
      <c r="Z1144" s="1"/>
    </row>
    <row r="1145" spans="1:26" ht="12.75" customHeight="1" x14ac:dyDescent="0.25">
      <c r="A1145" s="72" t="s">
        <v>1090</v>
      </c>
      <c r="B1145" s="72">
        <v>1</v>
      </c>
      <c r="C1145" s="72" t="s">
        <v>140</v>
      </c>
      <c r="D1145" s="72" t="s">
        <v>138</v>
      </c>
      <c r="E1145" s="72"/>
      <c r="F1145" s="163"/>
      <c r="G1145" s="1"/>
      <c r="H1145" s="44"/>
      <c r="I1145" s="1"/>
      <c r="J1145" s="1"/>
      <c r="K1145" s="1"/>
      <c r="L1145" s="1"/>
      <c r="M1145" s="1"/>
      <c r="N1145" s="1"/>
      <c r="O1145" s="1"/>
      <c r="P1145" s="1"/>
      <c r="Q1145" s="1"/>
      <c r="R1145" s="1"/>
      <c r="S1145" s="1"/>
      <c r="T1145" s="1"/>
      <c r="U1145" s="1"/>
      <c r="V1145" s="1"/>
      <c r="W1145" s="1"/>
      <c r="X1145" s="1"/>
      <c r="Y1145" s="1"/>
      <c r="Z1145" s="1"/>
    </row>
    <row r="1146" spans="1:26" ht="12.75" customHeight="1" x14ac:dyDescent="0.25">
      <c r="A1146" s="72" t="s">
        <v>1091</v>
      </c>
      <c r="B1146" s="72">
        <v>5</v>
      </c>
      <c r="C1146" s="72" t="s">
        <v>145</v>
      </c>
      <c r="D1146" s="72" t="s">
        <v>138</v>
      </c>
      <c r="E1146" s="72" t="s">
        <v>1045</v>
      </c>
      <c r="F1146" s="163"/>
      <c r="G1146" s="1"/>
      <c r="H1146" s="44"/>
      <c r="I1146" s="1"/>
      <c r="J1146" s="1"/>
      <c r="K1146" s="1"/>
      <c r="L1146" s="1"/>
      <c r="M1146" s="1"/>
      <c r="N1146" s="1"/>
      <c r="O1146" s="1"/>
      <c r="P1146" s="1"/>
      <c r="Q1146" s="1"/>
      <c r="R1146" s="1"/>
      <c r="S1146" s="1"/>
      <c r="T1146" s="1"/>
      <c r="U1146" s="1"/>
      <c r="V1146" s="1"/>
      <c r="W1146" s="1"/>
      <c r="X1146" s="1"/>
      <c r="Y1146" s="1"/>
      <c r="Z1146" s="1"/>
    </row>
    <row r="1147" spans="1:26" ht="12.75" customHeight="1" x14ac:dyDescent="0.25">
      <c r="A1147" s="72" t="s">
        <v>1092</v>
      </c>
      <c r="B1147" s="72">
        <v>0</v>
      </c>
      <c r="C1147" s="72" t="s">
        <v>137</v>
      </c>
      <c r="D1147" s="72" t="s">
        <v>164</v>
      </c>
      <c r="E1147" s="72"/>
      <c r="F1147" s="163"/>
      <c r="G1147" s="1"/>
      <c r="H1147" s="44"/>
      <c r="I1147" s="1"/>
      <c r="J1147" s="1"/>
      <c r="K1147" s="1"/>
      <c r="L1147" s="1"/>
      <c r="M1147" s="1"/>
      <c r="N1147" s="1"/>
      <c r="O1147" s="1"/>
      <c r="P1147" s="1"/>
      <c r="Q1147" s="1"/>
      <c r="R1147" s="1"/>
      <c r="S1147" s="1"/>
      <c r="T1147" s="1"/>
      <c r="U1147" s="1"/>
      <c r="V1147" s="1"/>
      <c r="W1147" s="1"/>
      <c r="X1147" s="1"/>
      <c r="Y1147" s="1"/>
      <c r="Z1147" s="1"/>
    </row>
    <row r="1148" spans="1:26" ht="12.75" customHeight="1" x14ac:dyDescent="0.25">
      <c r="A1148" s="72" t="s">
        <v>1093</v>
      </c>
      <c r="B1148" s="72">
        <v>1</v>
      </c>
      <c r="C1148" s="72" t="s">
        <v>140</v>
      </c>
      <c r="D1148" s="72" t="s">
        <v>164</v>
      </c>
      <c r="E1148" s="72" t="s">
        <v>1045</v>
      </c>
      <c r="F1148" s="163"/>
      <c r="G1148" s="1"/>
      <c r="H1148" s="44"/>
      <c r="I1148" s="1"/>
      <c r="J1148" s="1"/>
      <c r="K1148" s="1"/>
      <c r="L1148" s="1"/>
      <c r="M1148" s="1"/>
      <c r="N1148" s="1"/>
      <c r="O1148" s="1"/>
      <c r="P1148" s="1"/>
      <c r="Q1148" s="1"/>
      <c r="R1148" s="1"/>
      <c r="S1148" s="1"/>
      <c r="T1148" s="1"/>
      <c r="U1148" s="1"/>
      <c r="V1148" s="1"/>
      <c r="W1148" s="1"/>
      <c r="X1148" s="1"/>
      <c r="Y1148" s="1"/>
      <c r="Z1148" s="1"/>
    </row>
    <row r="1149" spans="1:26" ht="12.75" customHeight="1" x14ac:dyDescent="0.25">
      <c r="A1149" s="72" t="s">
        <v>1094</v>
      </c>
      <c r="B1149" s="72">
        <v>0</v>
      </c>
      <c r="C1149" s="72" t="s">
        <v>137</v>
      </c>
      <c r="D1149" s="72" t="s">
        <v>164</v>
      </c>
      <c r="E1149" s="72"/>
      <c r="F1149" s="163"/>
      <c r="G1149" s="1"/>
      <c r="H1149" s="44"/>
      <c r="I1149" s="1"/>
      <c r="J1149" s="1"/>
      <c r="K1149" s="1"/>
      <c r="L1149" s="1"/>
      <c r="M1149" s="1"/>
      <c r="N1149" s="1"/>
      <c r="O1149" s="1"/>
      <c r="P1149" s="1"/>
      <c r="Q1149" s="1"/>
      <c r="R1149" s="1"/>
      <c r="S1149" s="1"/>
      <c r="T1149" s="1"/>
      <c r="U1149" s="1"/>
      <c r="V1149" s="1"/>
      <c r="W1149" s="1"/>
      <c r="X1149" s="1"/>
      <c r="Y1149" s="1"/>
      <c r="Z1149" s="1"/>
    </row>
    <row r="1150" spans="1:26" ht="12.75" customHeight="1" x14ac:dyDescent="0.25">
      <c r="A1150" s="72" t="s">
        <v>1095</v>
      </c>
      <c r="B1150" s="72">
        <v>1</v>
      </c>
      <c r="C1150" s="72" t="s">
        <v>140</v>
      </c>
      <c r="D1150" s="72" t="s">
        <v>164</v>
      </c>
      <c r="E1150" s="72" t="s">
        <v>1045</v>
      </c>
      <c r="F1150" s="163"/>
      <c r="G1150" s="1"/>
      <c r="H1150" s="44"/>
      <c r="I1150" s="1"/>
      <c r="J1150" s="1"/>
      <c r="K1150" s="1"/>
      <c r="L1150" s="1"/>
      <c r="M1150" s="1"/>
      <c r="N1150" s="1"/>
      <c r="O1150" s="1"/>
      <c r="P1150" s="1"/>
      <c r="Q1150" s="1"/>
      <c r="R1150" s="1"/>
      <c r="S1150" s="1"/>
      <c r="T1150" s="1"/>
      <c r="U1150" s="1"/>
      <c r="V1150" s="1"/>
      <c r="W1150" s="1"/>
      <c r="X1150" s="1"/>
      <c r="Y1150" s="1"/>
      <c r="Z1150" s="1"/>
    </row>
    <row r="1151" spans="1:26" ht="12.75" customHeight="1" x14ac:dyDescent="0.25">
      <c r="A1151" s="72" t="s">
        <v>1096</v>
      </c>
      <c r="B1151" s="72">
        <v>0</v>
      </c>
      <c r="C1151" s="72" t="s">
        <v>137</v>
      </c>
      <c r="D1151" s="72" t="s">
        <v>164</v>
      </c>
      <c r="E1151" s="72"/>
      <c r="F1151" s="163"/>
      <c r="G1151" s="1"/>
      <c r="H1151" s="44"/>
      <c r="I1151" s="1"/>
      <c r="J1151" s="1"/>
      <c r="K1151" s="1"/>
      <c r="L1151" s="1"/>
      <c r="M1151" s="1"/>
      <c r="N1151" s="1"/>
      <c r="O1151" s="1"/>
      <c r="P1151" s="1"/>
      <c r="Q1151" s="1"/>
      <c r="R1151" s="1"/>
      <c r="S1151" s="1"/>
      <c r="T1151" s="1"/>
      <c r="U1151" s="1"/>
      <c r="V1151" s="1"/>
      <c r="W1151" s="1"/>
      <c r="X1151" s="1"/>
      <c r="Y1151" s="1"/>
      <c r="Z1151" s="1"/>
    </row>
    <row r="1152" spans="1:26" ht="12.75" customHeight="1" x14ac:dyDescent="0.25">
      <c r="A1152" s="72" t="s">
        <v>1097</v>
      </c>
      <c r="B1152" s="72">
        <v>1</v>
      </c>
      <c r="C1152" s="72" t="s">
        <v>140</v>
      </c>
      <c r="D1152" s="72" t="s">
        <v>164</v>
      </c>
      <c r="E1152" s="72" t="s">
        <v>1045</v>
      </c>
      <c r="F1152" s="164"/>
      <c r="G1152" s="1"/>
      <c r="H1152" s="44"/>
      <c r="I1152" s="1"/>
      <c r="J1152" s="1"/>
      <c r="K1152" s="1"/>
      <c r="L1152" s="1"/>
      <c r="M1152" s="1"/>
      <c r="N1152" s="1"/>
      <c r="O1152" s="1"/>
      <c r="P1152" s="1"/>
      <c r="Q1152" s="1"/>
      <c r="R1152" s="1"/>
      <c r="S1152" s="1"/>
      <c r="T1152" s="1"/>
      <c r="U1152" s="1"/>
      <c r="V1152" s="1"/>
      <c r="W1152" s="1"/>
      <c r="X1152" s="1"/>
      <c r="Y1152" s="1"/>
      <c r="Z1152" s="1"/>
    </row>
    <row r="1153" spans="1:26" ht="12.75" customHeight="1" x14ac:dyDescent="0.25">
      <c r="A1153" s="71" t="s">
        <v>1098</v>
      </c>
      <c r="B1153" s="71">
        <v>0.5</v>
      </c>
      <c r="C1153" s="71" t="s">
        <v>140</v>
      </c>
      <c r="D1153" s="71" t="s">
        <v>138</v>
      </c>
      <c r="E1153" s="71"/>
      <c r="F1153" s="133" t="s">
        <v>1099</v>
      </c>
      <c r="G1153" s="1"/>
      <c r="H1153" s="44"/>
      <c r="I1153" s="1"/>
      <c r="J1153" s="1"/>
      <c r="K1153" s="1"/>
      <c r="L1153" s="1"/>
      <c r="M1153" s="1"/>
      <c r="N1153" s="1"/>
      <c r="O1153" s="1"/>
      <c r="P1153" s="1"/>
      <c r="Q1153" s="1"/>
      <c r="R1153" s="1"/>
      <c r="S1153" s="1"/>
      <c r="T1153" s="1"/>
      <c r="U1153" s="1"/>
      <c r="V1153" s="1"/>
      <c r="W1153" s="1"/>
      <c r="X1153" s="1"/>
      <c r="Y1153" s="1"/>
      <c r="Z1153" s="1"/>
    </row>
    <row r="1154" spans="1:26" ht="12.75" customHeight="1" x14ac:dyDescent="0.25">
      <c r="A1154" s="71" t="s">
        <v>1100</v>
      </c>
      <c r="B1154" s="71">
        <v>2</v>
      </c>
      <c r="C1154" s="71" t="s">
        <v>140</v>
      </c>
      <c r="D1154" s="71" t="s">
        <v>164</v>
      </c>
      <c r="E1154" s="71" t="s">
        <v>1045</v>
      </c>
      <c r="F1154" s="138"/>
      <c r="G1154" s="1"/>
      <c r="H1154" s="44"/>
      <c r="I1154" s="1"/>
      <c r="J1154" s="1"/>
      <c r="K1154" s="1"/>
      <c r="L1154" s="1"/>
      <c r="M1154" s="1"/>
      <c r="N1154" s="1"/>
      <c r="O1154" s="1"/>
      <c r="P1154" s="1"/>
      <c r="Q1154" s="1"/>
      <c r="R1154" s="1"/>
      <c r="S1154" s="1"/>
      <c r="T1154" s="1"/>
      <c r="U1154" s="1"/>
      <c r="V1154" s="1"/>
      <c r="W1154" s="1"/>
      <c r="X1154" s="1"/>
      <c r="Y1154" s="1"/>
      <c r="Z1154" s="1"/>
    </row>
    <row r="1155" spans="1:26" ht="12.75" customHeight="1" x14ac:dyDescent="0.25">
      <c r="A1155" s="71" t="s">
        <v>1101</v>
      </c>
      <c r="B1155" s="71">
        <v>2</v>
      </c>
      <c r="C1155" s="71" t="s">
        <v>140</v>
      </c>
      <c r="D1155" s="71" t="s">
        <v>138</v>
      </c>
      <c r="E1155" s="71"/>
      <c r="F1155" s="138"/>
      <c r="G1155" s="1"/>
      <c r="H1155" s="44"/>
      <c r="I1155" s="1"/>
      <c r="J1155" s="1"/>
      <c r="K1155" s="1"/>
      <c r="L1155" s="1"/>
      <c r="M1155" s="1"/>
      <c r="N1155" s="1"/>
      <c r="O1155" s="1"/>
      <c r="P1155" s="1"/>
      <c r="Q1155" s="1"/>
      <c r="R1155" s="1"/>
      <c r="S1155" s="1"/>
      <c r="T1155" s="1"/>
      <c r="U1155" s="1"/>
      <c r="V1155" s="1"/>
      <c r="W1155" s="1"/>
      <c r="X1155" s="1"/>
      <c r="Y1155" s="1"/>
      <c r="Z1155" s="1"/>
    </row>
    <row r="1156" spans="1:26" ht="12.75" customHeight="1" x14ac:dyDescent="0.25">
      <c r="A1156" s="71" t="s">
        <v>1102</v>
      </c>
      <c r="B1156" s="71">
        <v>1</v>
      </c>
      <c r="C1156" s="71" t="s">
        <v>140</v>
      </c>
      <c r="D1156" s="71" t="s">
        <v>138</v>
      </c>
      <c r="E1156" s="71"/>
      <c r="F1156" s="138"/>
      <c r="G1156" s="1"/>
      <c r="H1156" s="44"/>
      <c r="I1156" s="1"/>
      <c r="J1156" s="1"/>
      <c r="K1156" s="1"/>
      <c r="L1156" s="1"/>
      <c r="M1156" s="1"/>
      <c r="N1156" s="1"/>
      <c r="O1156" s="1"/>
      <c r="P1156" s="1"/>
      <c r="Q1156" s="1"/>
      <c r="R1156" s="1"/>
      <c r="S1156" s="1"/>
      <c r="T1156" s="1"/>
      <c r="U1156" s="1"/>
      <c r="V1156" s="1"/>
      <c r="W1156" s="1"/>
      <c r="X1156" s="1"/>
      <c r="Y1156" s="1"/>
      <c r="Z1156" s="1"/>
    </row>
    <row r="1157" spans="1:26" ht="12.75" customHeight="1" x14ac:dyDescent="0.25">
      <c r="A1157" s="71" t="s">
        <v>1103</v>
      </c>
      <c r="B1157" s="71">
        <v>3</v>
      </c>
      <c r="C1157" s="71" t="s">
        <v>140</v>
      </c>
      <c r="D1157" s="71" t="s">
        <v>138</v>
      </c>
      <c r="E1157" s="71" t="s">
        <v>1045</v>
      </c>
      <c r="F1157" s="138"/>
      <c r="G1157" s="1"/>
      <c r="H1157" s="44"/>
      <c r="I1157" s="1"/>
      <c r="J1157" s="1"/>
      <c r="K1157" s="1"/>
      <c r="L1157" s="1"/>
      <c r="M1157" s="1"/>
      <c r="N1157" s="1"/>
      <c r="O1157" s="1"/>
      <c r="P1157" s="1"/>
      <c r="Q1157" s="1"/>
      <c r="R1157" s="1"/>
      <c r="S1157" s="1"/>
      <c r="T1157" s="1"/>
      <c r="U1157" s="1"/>
      <c r="V1157" s="1"/>
      <c r="W1157" s="1"/>
      <c r="X1157" s="1"/>
      <c r="Y1157" s="1"/>
      <c r="Z1157" s="1"/>
    </row>
    <row r="1158" spans="1:26" ht="12.75" customHeight="1" x14ac:dyDescent="0.25">
      <c r="A1158" s="71" t="s">
        <v>1104</v>
      </c>
      <c r="B1158" s="71">
        <v>1</v>
      </c>
      <c r="C1158" s="71" t="s">
        <v>140</v>
      </c>
      <c r="D1158" s="71" t="s">
        <v>138</v>
      </c>
      <c r="E1158" s="71"/>
      <c r="F1158" s="138"/>
      <c r="G1158" s="1"/>
      <c r="H1158" s="44"/>
      <c r="I1158" s="1"/>
      <c r="J1158" s="1"/>
      <c r="K1158" s="1"/>
      <c r="L1158" s="1"/>
      <c r="M1158" s="1"/>
      <c r="N1158" s="1"/>
      <c r="O1158" s="1"/>
      <c r="P1158" s="1"/>
      <c r="Q1158" s="1"/>
      <c r="R1158" s="1"/>
      <c r="S1158" s="1"/>
      <c r="T1158" s="1"/>
      <c r="U1158" s="1"/>
      <c r="V1158" s="1"/>
      <c r="W1158" s="1"/>
      <c r="X1158" s="1"/>
      <c r="Y1158" s="1"/>
      <c r="Z1158" s="1"/>
    </row>
    <row r="1159" spans="1:26" ht="12.75" customHeight="1" x14ac:dyDescent="0.25">
      <c r="A1159" s="71" t="s">
        <v>1105</v>
      </c>
      <c r="B1159" s="71">
        <v>3</v>
      </c>
      <c r="C1159" s="71" t="s">
        <v>140</v>
      </c>
      <c r="D1159" s="71" t="s">
        <v>138</v>
      </c>
      <c r="E1159" s="71" t="s">
        <v>1045</v>
      </c>
      <c r="F1159" s="138"/>
      <c r="G1159" s="1"/>
      <c r="H1159" s="44"/>
      <c r="I1159" s="1"/>
      <c r="J1159" s="1"/>
      <c r="K1159" s="1"/>
      <c r="L1159" s="1"/>
      <c r="M1159" s="1"/>
      <c r="N1159" s="1"/>
      <c r="O1159" s="1"/>
      <c r="P1159" s="1"/>
      <c r="Q1159" s="1"/>
      <c r="R1159" s="1"/>
      <c r="S1159" s="1"/>
      <c r="T1159" s="1"/>
      <c r="U1159" s="1"/>
      <c r="V1159" s="1"/>
      <c r="W1159" s="1"/>
      <c r="X1159" s="1"/>
      <c r="Y1159" s="1"/>
      <c r="Z1159" s="1"/>
    </row>
    <row r="1160" spans="1:26" ht="12.75" customHeight="1" x14ac:dyDescent="0.25">
      <c r="A1160" s="71" t="s">
        <v>1106</v>
      </c>
      <c r="B1160" s="71">
        <v>2</v>
      </c>
      <c r="C1160" s="71" t="s">
        <v>140</v>
      </c>
      <c r="D1160" s="71" t="s">
        <v>138</v>
      </c>
      <c r="E1160" s="71"/>
      <c r="F1160" s="138"/>
      <c r="G1160" s="1"/>
      <c r="H1160" s="44"/>
      <c r="I1160" s="1"/>
      <c r="J1160" s="1"/>
      <c r="K1160" s="1"/>
      <c r="L1160" s="1"/>
      <c r="M1160" s="1"/>
      <c r="N1160" s="1"/>
      <c r="O1160" s="1"/>
      <c r="P1160" s="1"/>
      <c r="Q1160" s="1"/>
      <c r="R1160" s="1"/>
      <c r="S1160" s="1"/>
      <c r="T1160" s="1"/>
      <c r="U1160" s="1"/>
      <c r="V1160" s="1"/>
      <c r="W1160" s="1"/>
      <c r="X1160" s="1"/>
      <c r="Y1160" s="1"/>
      <c r="Z1160" s="1"/>
    </row>
    <row r="1161" spans="1:26" ht="12.75" customHeight="1" x14ac:dyDescent="0.25">
      <c r="A1161" s="71" t="s">
        <v>1107</v>
      </c>
      <c r="B1161" s="71">
        <v>5</v>
      </c>
      <c r="C1161" s="71" t="s">
        <v>145</v>
      </c>
      <c r="D1161" s="71" t="s">
        <v>138</v>
      </c>
      <c r="E1161" s="71" t="s">
        <v>1045</v>
      </c>
      <c r="F1161" s="138"/>
      <c r="G1161" s="1"/>
      <c r="H1161" s="44"/>
      <c r="I1161" s="1"/>
      <c r="J1161" s="1"/>
      <c r="K1161" s="1"/>
      <c r="L1161" s="1"/>
      <c r="M1161" s="1"/>
      <c r="N1161" s="1"/>
      <c r="O1161" s="1"/>
      <c r="P1161" s="1"/>
      <c r="Q1161" s="1"/>
      <c r="R1161" s="1"/>
      <c r="S1161" s="1"/>
      <c r="T1161" s="1"/>
      <c r="U1161" s="1"/>
      <c r="V1161" s="1"/>
      <c r="W1161" s="1"/>
      <c r="X1161" s="1"/>
      <c r="Y1161" s="1"/>
      <c r="Z1161" s="1"/>
    </row>
    <row r="1162" spans="1:26" ht="12.75" customHeight="1" x14ac:dyDescent="0.25">
      <c r="A1162" s="71" t="s">
        <v>1108</v>
      </c>
      <c r="B1162" s="71">
        <v>0</v>
      </c>
      <c r="C1162" s="71" t="s">
        <v>137</v>
      </c>
      <c r="D1162" s="71" t="s">
        <v>164</v>
      </c>
      <c r="E1162" s="71"/>
      <c r="F1162" s="138"/>
      <c r="G1162" s="1"/>
      <c r="H1162" s="44"/>
      <c r="I1162" s="1"/>
      <c r="J1162" s="1"/>
      <c r="K1162" s="1"/>
      <c r="L1162" s="1"/>
      <c r="M1162" s="1"/>
      <c r="N1162" s="1"/>
      <c r="O1162" s="1"/>
      <c r="P1162" s="1"/>
      <c r="Q1162" s="1"/>
      <c r="R1162" s="1"/>
      <c r="S1162" s="1"/>
      <c r="T1162" s="1"/>
      <c r="U1162" s="1"/>
      <c r="V1162" s="1"/>
      <c r="W1162" s="1"/>
      <c r="X1162" s="1"/>
      <c r="Y1162" s="1"/>
      <c r="Z1162" s="1"/>
    </row>
    <row r="1163" spans="1:26" ht="12.75" customHeight="1" x14ac:dyDescent="0.25">
      <c r="A1163" s="71" t="s">
        <v>1109</v>
      </c>
      <c r="B1163" s="71">
        <v>1</v>
      </c>
      <c r="C1163" s="71" t="s">
        <v>140</v>
      </c>
      <c r="D1163" s="71" t="s">
        <v>164</v>
      </c>
      <c r="E1163" s="71" t="s">
        <v>1045</v>
      </c>
      <c r="F1163" s="138"/>
      <c r="G1163" s="1"/>
      <c r="H1163" s="44"/>
      <c r="I1163" s="1"/>
      <c r="J1163" s="1"/>
      <c r="K1163" s="1"/>
      <c r="L1163" s="1"/>
      <c r="M1163" s="1"/>
      <c r="N1163" s="1"/>
      <c r="O1163" s="1"/>
      <c r="P1163" s="1"/>
      <c r="Q1163" s="1"/>
      <c r="R1163" s="1"/>
      <c r="S1163" s="1"/>
      <c r="T1163" s="1"/>
      <c r="U1163" s="1"/>
      <c r="V1163" s="1"/>
      <c r="W1163" s="1"/>
      <c r="X1163" s="1"/>
      <c r="Y1163" s="1"/>
      <c r="Z1163" s="1"/>
    </row>
    <row r="1164" spans="1:26" ht="12.75" customHeight="1" x14ac:dyDescent="0.25">
      <c r="A1164" s="71" t="s">
        <v>1110</v>
      </c>
      <c r="B1164" s="71">
        <v>0</v>
      </c>
      <c r="C1164" s="71" t="s">
        <v>137</v>
      </c>
      <c r="D1164" s="71" t="s">
        <v>164</v>
      </c>
      <c r="E1164" s="71"/>
      <c r="F1164" s="138"/>
      <c r="G1164" s="1"/>
      <c r="H1164" s="44"/>
      <c r="I1164" s="1"/>
      <c r="J1164" s="1"/>
      <c r="K1164" s="1"/>
      <c r="L1164" s="1"/>
      <c r="M1164" s="1"/>
      <c r="N1164" s="1"/>
      <c r="O1164" s="1"/>
      <c r="P1164" s="1"/>
      <c r="Q1164" s="1"/>
      <c r="R1164" s="1"/>
      <c r="S1164" s="1"/>
      <c r="T1164" s="1"/>
      <c r="U1164" s="1"/>
      <c r="V1164" s="1"/>
      <c r="W1164" s="1"/>
      <c r="X1164" s="1"/>
      <c r="Y1164" s="1"/>
      <c r="Z1164" s="1"/>
    </row>
    <row r="1165" spans="1:26" ht="12.75" customHeight="1" x14ac:dyDescent="0.25">
      <c r="A1165" s="71" t="s">
        <v>1111</v>
      </c>
      <c r="B1165" s="71">
        <v>3</v>
      </c>
      <c r="C1165" s="71" t="s">
        <v>140</v>
      </c>
      <c r="D1165" s="71" t="s">
        <v>164</v>
      </c>
      <c r="E1165" s="71" t="s">
        <v>1045</v>
      </c>
      <c r="F1165" s="138"/>
      <c r="G1165" s="1"/>
      <c r="H1165" s="44"/>
      <c r="I1165" s="1"/>
      <c r="J1165" s="1"/>
      <c r="K1165" s="1"/>
      <c r="L1165" s="1"/>
      <c r="M1165" s="1"/>
      <c r="N1165" s="1"/>
      <c r="O1165" s="1"/>
      <c r="P1165" s="1"/>
      <c r="Q1165" s="1"/>
      <c r="R1165" s="1"/>
      <c r="S1165" s="1"/>
      <c r="T1165" s="1"/>
      <c r="U1165" s="1"/>
      <c r="V1165" s="1"/>
      <c r="W1165" s="1"/>
      <c r="X1165" s="1"/>
      <c r="Y1165" s="1"/>
      <c r="Z1165" s="1"/>
    </row>
    <row r="1166" spans="1:26" ht="12.75" customHeight="1" x14ac:dyDescent="0.25">
      <c r="A1166" s="71" t="s">
        <v>1112</v>
      </c>
      <c r="B1166" s="71">
        <v>0</v>
      </c>
      <c r="C1166" s="71" t="s">
        <v>137</v>
      </c>
      <c r="D1166" s="71" t="s">
        <v>164</v>
      </c>
      <c r="E1166" s="71"/>
      <c r="F1166" s="138"/>
      <c r="G1166" s="1"/>
      <c r="H1166" s="44"/>
      <c r="I1166" s="1"/>
      <c r="J1166" s="1"/>
      <c r="K1166" s="1"/>
      <c r="L1166" s="1"/>
      <c r="M1166" s="1"/>
      <c r="N1166" s="1"/>
      <c r="O1166" s="1"/>
      <c r="P1166" s="1"/>
      <c r="Q1166" s="1"/>
      <c r="R1166" s="1"/>
      <c r="S1166" s="1"/>
      <c r="T1166" s="1"/>
      <c r="U1166" s="1"/>
      <c r="V1166" s="1"/>
      <c r="W1166" s="1"/>
      <c r="X1166" s="1"/>
      <c r="Y1166" s="1"/>
      <c r="Z1166" s="1"/>
    </row>
    <row r="1167" spans="1:26" ht="12.75" customHeight="1" x14ac:dyDescent="0.25">
      <c r="A1167" s="71" t="s">
        <v>1113</v>
      </c>
      <c r="B1167" s="71">
        <v>5</v>
      </c>
      <c r="C1167" s="71" t="s">
        <v>145</v>
      </c>
      <c r="D1167" s="71" t="s">
        <v>164</v>
      </c>
      <c r="E1167" s="71" t="s">
        <v>1045</v>
      </c>
      <c r="F1167" s="138"/>
      <c r="G1167" s="1"/>
      <c r="H1167" s="44"/>
      <c r="I1167" s="1"/>
      <c r="J1167" s="1"/>
      <c r="K1167" s="1"/>
      <c r="L1167" s="1"/>
      <c r="M1167" s="1"/>
      <c r="N1167" s="1"/>
      <c r="O1167" s="1"/>
      <c r="P1167" s="1"/>
      <c r="Q1167" s="1"/>
      <c r="R1167" s="1"/>
      <c r="S1167" s="1"/>
      <c r="T1167" s="1"/>
      <c r="U1167" s="1"/>
      <c r="V1167" s="1"/>
      <c r="W1167" s="1"/>
      <c r="X1167" s="1"/>
      <c r="Y1167" s="1"/>
      <c r="Z1167" s="1"/>
    </row>
    <row r="1168" spans="1:26" ht="12.75" customHeight="1" x14ac:dyDescent="0.25">
      <c r="A1168" s="71" t="s">
        <v>1114</v>
      </c>
      <c r="B1168" s="71">
        <v>0</v>
      </c>
      <c r="C1168" s="71" t="s">
        <v>137</v>
      </c>
      <c r="D1168" s="71" t="s">
        <v>164</v>
      </c>
      <c r="E1168" s="71"/>
      <c r="F1168" s="138"/>
      <c r="G1168" s="1"/>
      <c r="H1168" s="44"/>
      <c r="I1168" s="1"/>
      <c r="J1168" s="1"/>
      <c r="K1168" s="1"/>
      <c r="L1168" s="1"/>
      <c r="M1168" s="1"/>
      <c r="N1168" s="1"/>
      <c r="O1168" s="1"/>
      <c r="P1168" s="1"/>
      <c r="Q1168" s="1"/>
      <c r="R1168" s="1"/>
      <c r="S1168" s="1"/>
      <c r="T1168" s="1"/>
      <c r="U1168" s="1"/>
      <c r="V1168" s="1"/>
      <c r="W1168" s="1"/>
      <c r="X1168" s="1"/>
      <c r="Y1168" s="1"/>
      <c r="Z1168" s="1"/>
    </row>
    <row r="1169" spans="1:26" ht="12.75" customHeight="1" x14ac:dyDescent="0.25">
      <c r="A1169" s="71" t="s">
        <v>1115</v>
      </c>
      <c r="B1169" s="71">
        <v>0.5</v>
      </c>
      <c r="C1169" s="71" t="s">
        <v>140</v>
      </c>
      <c r="D1169" s="71" t="s">
        <v>164</v>
      </c>
      <c r="E1169" s="71" t="s">
        <v>1045</v>
      </c>
      <c r="F1169" s="138"/>
      <c r="G1169" s="1"/>
      <c r="H1169" s="44"/>
      <c r="I1169" s="1"/>
      <c r="J1169" s="1"/>
      <c r="K1169" s="1"/>
      <c r="L1169" s="1"/>
      <c r="M1169" s="1"/>
      <c r="N1169" s="1"/>
      <c r="O1169" s="1"/>
      <c r="P1169" s="1"/>
      <c r="Q1169" s="1"/>
      <c r="R1169" s="1"/>
      <c r="S1169" s="1"/>
      <c r="T1169" s="1"/>
      <c r="U1169" s="1"/>
      <c r="V1169" s="1"/>
      <c r="W1169" s="1"/>
      <c r="X1169" s="1"/>
      <c r="Y1169" s="1"/>
      <c r="Z1169" s="1"/>
    </row>
    <row r="1170" spans="1:26" ht="12.75" customHeight="1" x14ac:dyDescent="0.25">
      <c r="A1170" s="71" t="s">
        <v>1116</v>
      </c>
      <c r="B1170" s="71">
        <v>0</v>
      </c>
      <c r="C1170" s="71" t="s">
        <v>137</v>
      </c>
      <c r="D1170" s="71" t="s">
        <v>164</v>
      </c>
      <c r="E1170" s="71"/>
      <c r="F1170" s="138"/>
      <c r="G1170" s="1"/>
      <c r="H1170" s="44"/>
      <c r="I1170" s="1"/>
      <c r="J1170" s="1"/>
      <c r="K1170" s="1"/>
      <c r="L1170" s="1"/>
      <c r="M1170" s="1"/>
      <c r="N1170" s="1"/>
      <c r="O1170" s="1"/>
      <c r="P1170" s="1"/>
      <c r="Q1170" s="1"/>
      <c r="R1170" s="1"/>
      <c r="S1170" s="1"/>
      <c r="T1170" s="1"/>
      <c r="U1170" s="1"/>
      <c r="V1170" s="1"/>
      <c r="W1170" s="1"/>
      <c r="X1170" s="1"/>
      <c r="Y1170" s="1"/>
      <c r="Z1170" s="1"/>
    </row>
    <row r="1171" spans="1:26" ht="12.75" customHeight="1" x14ac:dyDescent="0.25">
      <c r="A1171" s="71" t="s">
        <v>1117</v>
      </c>
      <c r="B1171" s="71">
        <v>5</v>
      </c>
      <c r="C1171" s="71" t="s">
        <v>145</v>
      </c>
      <c r="D1171" s="71" t="s">
        <v>164</v>
      </c>
      <c r="E1171" s="71" t="s">
        <v>1045</v>
      </c>
      <c r="F1171" s="138"/>
      <c r="G1171" s="1"/>
      <c r="H1171" s="44"/>
      <c r="I1171" s="1"/>
      <c r="J1171" s="1"/>
      <c r="K1171" s="1"/>
      <c r="L1171" s="1"/>
      <c r="M1171" s="1"/>
      <c r="N1171" s="1"/>
      <c r="O1171" s="1"/>
      <c r="P1171" s="1"/>
      <c r="Q1171" s="1"/>
      <c r="R1171" s="1"/>
      <c r="S1171" s="1"/>
      <c r="T1171" s="1"/>
      <c r="U1171" s="1"/>
      <c r="V1171" s="1"/>
      <c r="W1171" s="1"/>
      <c r="X1171" s="1"/>
      <c r="Y1171" s="1"/>
      <c r="Z1171" s="1"/>
    </row>
    <row r="1172" spans="1:26" ht="12.75" customHeight="1" x14ac:dyDescent="0.25">
      <c r="A1172" s="71" t="s">
        <v>1118</v>
      </c>
      <c r="B1172" s="71">
        <v>2</v>
      </c>
      <c r="C1172" s="71" t="s">
        <v>140</v>
      </c>
      <c r="D1172" s="71" t="s">
        <v>164</v>
      </c>
      <c r="E1172" s="71"/>
      <c r="F1172" s="138"/>
      <c r="G1172" s="1"/>
      <c r="H1172" s="44"/>
      <c r="I1172" s="1"/>
      <c r="J1172" s="1"/>
      <c r="K1172" s="1"/>
      <c r="L1172" s="1"/>
      <c r="M1172" s="1"/>
      <c r="N1172" s="1"/>
      <c r="O1172" s="1"/>
      <c r="P1172" s="1"/>
      <c r="Q1172" s="1"/>
      <c r="R1172" s="1"/>
      <c r="S1172" s="1"/>
      <c r="T1172" s="1"/>
      <c r="U1172" s="1"/>
      <c r="V1172" s="1"/>
      <c r="W1172" s="1"/>
      <c r="X1172" s="1"/>
      <c r="Y1172" s="1"/>
      <c r="Z1172" s="1"/>
    </row>
    <row r="1173" spans="1:26" ht="12.75" customHeight="1" x14ac:dyDescent="0.25">
      <c r="A1173" s="71" t="s">
        <v>1119</v>
      </c>
      <c r="B1173" s="71">
        <v>5</v>
      </c>
      <c r="C1173" s="71" t="s">
        <v>145</v>
      </c>
      <c r="D1173" s="71" t="s">
        <v>164</v>
      </c>
      <c r="E1173" s="71" t="s">
        <v>1045</v>
      </c>
      <c r="F1173" s="138"/>
      <c r="G1173" s="1"/>
      <c r="H1173" s="44"/>
      <c r="I1173" s="1"/>
      <c r="J1173" s="1"/>
      <c r="K1173" s="1"/>
      <c r="L1173" s="1"/>
      <c r="M1173" s="1"/>
      <c r="N1173" s="1"/>
      <c r="O1173" s="1"/>
      <c r="P1173" s="1"/>
      <c r="Q1173" s="1"/>
      <c r="R1173" s="1"/>
      <c r="S1173" s="1"/>
      <c r="T1173" s="1"/>
      <c r="U1173" s="1"/>
      <c r="V1173" s="1"/>
      <c r="W1173" s="1"/>
      <c r="X1173" s="1"/>
      <c r="Y1173" s="1"/>
      <c r="Z1173" s="1"/>
    </row>
    <row r="1174" spans="1:26" ht="12.75" customHeight="1" x14ac:dyDescent="0.25">
      <c r="A1174" s="71" t="s">
        <v>1120</v>
      </c>
      <c r="B1174" s="71">
        <v>5</v>
      </c>
      <c r="C1174" s="71" t="s">
        <v>145</v>
      </c>
      <c r="D1174" s="71" t="s">
        <v>164</v>
      </c>
      <c r="E1174" s="71"/>
      <c r="F1174" s="138"/>
      <c r="G1174" s="1"/>
      <c r="H1174" s="44"/>
      <c r="I1174" s="1"/>
      <c r="J1174" s="1"/>
      <c r="K1174" s="1"/>
      <c r="L1174" s="1"/>
      <c r="M1174" s="1"/>
      <c r="N1174" s="1"/>
      <c r="O1174" s="1"/>
      <c r="P1174" s="1"/>
      <c r="Q1174" s="1"/>
      <c r="R1174" s="1"/>
      <c r="S1174" s="1"/>
      <c r="T1174" s="1"/>
      <c r="U1174" s="1"/>
      <c r="V1174" s="1"/>
      <c r="W1174" s="1"/>
      <c r="X1174" s="1"/>
      <c r="Y1174" s="1"/>
      <c r="Z1174" s="1"/>
    </row>
    <row r="1175" spans="1:26" ht="15" customHeight="1" x14ac:dyDescent="0.25">
      <c r="A1175" s="71" t="s">
        <v>1121</v>
      </c>
      <c r="B1175" s="71">
        <v>0</v>
      </c>
      <c r="C1175" s="71" t="s">
        <v>137</v>
      </c>
      <c r="D1175" s="71" t="s">
        <v>138</v>
      </c>
      <c r="E1175" s="71"/>
      <c r="F1175" s="138"/>
      <c r="G1175" s="1"/>
      <c r="H1175" s="44"/>
      <c r="I1175" s="1"/>
      <c r="J1175" s="1"/>
      <c r="K1175" s="1"/>
      <c r="L1175" s="1"/>
      <c r="M1175" s="1"/>
      <c r="N1175" s="1"/>
      <c r="O1175" s="1"/>
      <c r="P1175" s="1"/>
      <c r="Q1175" s="1"/>
      <c r="R1175" s="1"/>
      <c r="S1175" s="1"/>
      <c r="T1175" s="1"/>
      <c r="U1175" s="1"/>
      <c r="V1175" s="1"/>
      <c r="W1175" s="1"/>
      <c r="X1175" s="1"/>
      <c r="Y1175" s="1"/>
      <c r="Z1175" s="1"/>
    </row>
    <row r="1176" spans="1:26" ht="12.75" customHeight="1" x14ac:dyDescent="0.25">
      <c r="A1176" s="71" t="s">
        <v>1122</v>
      </c>
      <c r="B1176" s="71">
        <v>5</v>
      </c>
      <c r="C1176" s="71" t="s">
        <v>145</v>
      </c>
      <c r="D1176" s="71" t="s">
        <v>138</v>
      </c>
      <c r="E1176" s="71" t="s">
        <v>1045</v>
      </c>
      <c r="F1176" s="138"/>
      <c r="G1176" s="1"/>
      <c r="H1176" s="44"/>
      <c r="I1176" s="1"/>
      <c r="J1176" s="1"/>
      <c r="K1176" s="1"/>
      <c r="L1176" s="1"/>
      <c r="M1176" s="1"/>
      <c r="N1176" s="1"/>
      <c r="O1176" s="1"/>
      <c r="P1176" s="1"/>
      <c r="Q1176" s="1"/>
      <c r="R1176" s="1"/>
      <c r="S1176" s="1"/>
      <c r="T1176" s="1"/>
      <c r="U1176" s="1"/>
      <c r="V1176" s="1"/>
      <c r="W1176" s="1"/>
      <c r="X1176" s="1"/>
      <c r="Y1176" s="1"/>
      <c r="Z1176" s="1"/>
    </row>
    <row r="1177" spans="1:26" ht="12.75" customHeight="1" x14ac:dyDescent="0.25">
      <c r="A1177" s="71" t="s">
        <v>1123</v>
      </c>
      <c r="B1177" s="71">
        <v>0</v>
      </c>
      <c r="C1177" s="71" t="s">
        <v>137</v>
      </c>
      <c r="D1177" s="71" t="s">
        <v>138</v>
      </c>
      <c r="E1177" s="71"/>
      <c r="F1177" s="138"/>
      <c r="G1177" s="1"/>
      <c r="H1177" s="44"/>
      <c r="I1177" s="1"/>
      <c r="J1177" s="1"/>
      <c r="K1177" s="1"/>
      <c r="L1177" s="1"/>
      <c r="M1177" s="1"/>
      <c r="N1177" s="1"/>
      <c r="O1177" s="1"/>
      <c r="P1177" s="1"/>
      <c r="Q1177" s="1"/>
      <c r="R1177" s="1"/>
      <c r="S1177" s="1"/>
      <c r="T1177" s="1"/>
      <c r="U1177" s="1"/>
      <c r="V1177" s="1"/>
      <c r="W1177" s="1"/>
      <c r="X1177" s="1"/>
      <c r="Y1177" s="1"/>
      <c r="Z1177" s="1"/>
    </row>
    <row r="1178" spans="1:26" ht="12.75" customHeight="1" x14ac:dyDescent="0.25">
      <c r="A1178" s="71" t="s">
        <v>1124</v>
      </c>
      <c r="B1178" s="71">
        <v>7</v>
      </c>
      <c r="C1178" s="71" t="s">
        <v>145</v>
      </c>
      <c r="D1178" s="71" t="s">
        <v>138</v>
      </c>
      <c r="E1178" s="71" t="s">
        <v>1045</v>
      </c>
      <c r="F1178" s="138"/>
      <c r="G1178" s="1"/>
      <c r="H1178" s="44"/>
      <c r="I1178" s="1"/>
      <c r="J1178" s="1"/>
      <c r="K1178" s="1"/>
      <c r="L1178" s="1"/>
      <c r="M1178" s="1"/>
      <c r="N1178" s="1"/>
      <c r="O1178" s="1"/>
      <c r="P1178" s="1"/>
      <c r="Q1178" s="1"/>
      <c r="R1178" s="1"/>
      <c r="S1178" s="1"/>
      <c r="T1178" s="1"/>
      <c r="U1178" s="1"/>
      <c r="V1178" s="1"/>
      <c r="W1178" s="1"/>
      <c r="X1178" s="1"/>
      <c r="Y1178" s="1"/>
      <c r="Z1178" s="1"/>
    </row>
    <row r="1179" spans="1:26" ht="12.75" customHeight="1" x14ac:dyDescent="0.25">
      <c r="A1179" s="71" t="s">
        <v>1125</v>
      </c>
      <c r="B1179" s="71">
        <v>0</v>
      </c>
      <c r="C1179" s="71" t="s">
        <v>137</v>
      </c>
      <c r="D1179" s="71" t="s">
        <v>164</v>
      </c>
      <c r="E1179" s="71"/>
      <c r="F1179" s="138"/>
      <c r="G1179" s="1"/>
      <c r="H1179" s="44"/>
      <c r="I1179" s="1"/>
      <c r="J1179" s="1"/>
      <c r="K1179" s="1"/>
      <c r="L1179" s="1"/>
      <c r="M1179" s="1"/>
      <c r="N1179" s="1"/>
      <c r="O1179" s="1"/>
      <c r="P1179" s="1"/>
      <c r="Q1179" s="1"/>
      <c r="R1179" s="1"/>
      <c r="S1179" s="1"/>
      <c r="T1179" s="1"/>
      <c r="U1179" s="1"/>
      <c r="V1179" s="1"/>
      <c r="W1179" s="1"/>
      <c r="X1179" s="1"/>
      <c r="Y1179" s="1"/>
      <c r="Z1179" s="1"/>
    </row>
    <row r="1180" spans="1:26" ht="12.75" customHeight="1" x14ac:dyDescent="0.25">
      <c r="A1180" s="71" t="s">
        <v>1126</v>
      </c>
      <c r="B1180" s="71">
        <v>5</v>
      </c>
      <c r="C1180" s="71" t="s">
        <v>145</v>
      </c>
      <c r="D1180" s="71" t="s">
        <v>164</v>
      </c>
      <c r="E1180" s="71" t="s">
        <v>1045</v>
      </c>
      <c r="F1180" s="138"/>
      <c r="G1180" s="1"/>
      <c r="H1180" s="44"/>
      <c r="I1180" s="1"/>
      <c r="J1180" s="1"/>
      <c r="K1180" s="1"/>
      <c r="L1180" s="1"/>
      <c r="M1180" s="1"/>
      <c r="N1180" s="1"/>
      <c r="O1180" s="1"/>
      <c r="P1180" s="1"/>
      <c r="Q1180" s="1"/>
      <c r="R1180" s="1"/>
      <c r="S1180" s="1"/>
      <c r="T1180" s="1"/>
      <c r="U1180" s="1"/>
      <c r="V1180" s="1"/>
      <c r="W1180" s="1"/>
      <c r="X1180" s="1"/>
      <c r="Y1180" s="1"/>
      <c r="Z1180" s="1"/>
    </row>
    <row r="1181" spans="1:26" ht="15" customHeight="1" x14ac:dyDescent="0.25">
      <c r="A1181" s="71" t="s">
        <v>1127</v>
      </c>
      <c r="B1181" s="71">
        <v>0</v>
      </c>
      <c r="C1181" s="71" t="s">
        <v>137</v>
      </c>
      <c r="D1181" s="71" t="s">
        <v>164</v>
      </c>
      <c r="E1181" s="71"/>
      <c r="F1181" s="138"/>
      <c r="G1181" s="1"/>
      <c r="H1181" s="44"/>
      <c r="I1181" s="1"/>
      <c r="J1181" s="1"/>
      <c r="K1181" s="1"/>
      <c r="L1181" s="1"/>
      <c r="M1181" s="1"/>
      <c r="N1181" s="1"/>
      <c r="O1181" s="1"/>
      <c r="P1181" s="1"/>
      <c r="Q1181" s="1"/>
      <c r="R1181" s="1"/>
      <c r="S1181" s="1"/>
      <c r="T1181" s="1"/>
      <c r="U1181" s="1"/>
      <c r="V1181" s="1"/>
      <c r="W1181" s="1"/>
      <c r="X1181" s="1"/>
      <c r="Y1181" s="1"/>
      <c r="Z1181" s="1"/>
    </row>
    <row r="1182" spans="1:26" ht="15" customHeight="1" x14ac:dyDescent="0.25">
      <c r="A1182" s="71" t="s">
        <v>1128</v>
      </c>
      <c r="B1182" s="71">
        <v>0.5</v>
      </c>
      <c r="C1182" s="71" t="s">
        <v>140</v>
      </c>
      <c r="D1182" s="71" t="s">
        <v>164</v>
      </c>
      <c r="E1182" s="71" t="s">
        <v>1045</v>
      </c>
      <c r="F1182" s="138"/>
      <c r="G1182" s="1"/>
      <c r="H1182" s="44"/>
      <c r="I1182" s="1"/>
      <c r="J1182" s="1"/>
      <c r="K1182" s="1"/>
      <c r="L1182" s="1"/>
      <c r="M1182" s="1"/>
      <c r="N1182" s="1"/>
      <c r="O1182" s="1"/>
      <c r="P1182" s="1"/>
      <c r="Q1182" s="1"/>
      <c r="R1182" s="1"/>
      <c r="S1182" s="1"/>
      <c r="T1182" s="1"/>
      <c r="U1182" s="1"/>
      <c r="V1182" s="1"/>
      <c r="W1182" s="1"/>
      <c r="X1182" s="1"/>
      <c r="Y1182" s="1"/>
      <c r="Z1182" s="1"/>
    </row>
    <row r="1183" spans="1:26" ht="15" customHeight="1" x14ac:dyDescent="0.25">
      <c r="A1183" s="71" t="s">
        <v>1129</v>
      </c>
      <c r="B1183" s="71">
        <v>0</v>
      </c>
      <c r="C1183" s="71" t="s">
        <v>137</v>
      </c>
      <c r="D1183" s="71" t="s">
        <v>164</v>
      </c>
      <c r="E1183" s="71"/>
      <c r="F1183" s="138"/>
      <c r="G1183" s="1"/>
      <c r="H1183" s="44"/>
      <c r="I1183" s="1"/>
      <c r="J1183" s="1"/>
      <c r="K1183" s="1"/>
      <c r="L1183" s="1"/>
      <c r="M1183" s="1"/>
      <c r="N1183" s="1"/>
      <c r="O1183" s="1"/>
      <c r="P1183" s="1"/>
      <c r="Q1183" s="1"/>
      <c r="R1183" s="1"/>
      <c r="S1183" s="1"/>
      <c r="T1183" s="1"/>
      <c r="U1183" s="1"/>
      <c r="V1183" s="1"/>
      <c r="W1183" s="1"/>
      <c r="X1183" s="1"/>
      <c r="Y1183" s="1"/>
      <c r="Z1183" s="1"/>
    </row>
    <row r="1184" spans="1:26" ht="15" customHeight="1" x14ac:dyDescent="0.25">
      <c r="A1184" s="71" t="s">
        <v>1130</v>
      </c>
      <c r="B1184" s="71">
        <v>5</v>
      </c>
      <c r="C1184" s="71" t="s">
        <v>145</v>
      </c>
      <c r="D1184" s="71" t="s">
        <v>164</v>
      </c>
      <c r="E1184" s="71" t="s">
        <v>1045</v>
      </c>
      <c r="F1184" s="138"/>
      <c r="G1184" s="1"/>
      <c r="H1184" s="44"/>
      <c r="I1184" s="1"/>
      <c r="J1184" s="1"/>
      <c r="K1184" s="1"/>
      <c r="L1184" s="1"/>
      <c r="M1184" s="1"/>
      <c r="N1184" s="1"/>
      <c r="O1184" s="1"/>
      <c r="P1184" s="1"/>
      <c r="Q1184" s="1"/>
      <c r="R1184" s="1"/>
      <c r="S1184" s="1"/>
      <c r="T1184" s="1"/>
      <c r="U1184" s="1"/>
      <c r="V1184" s="1"/>
      <c r="W1184" s="1"/>
      <c r="X1184" s="1"/>
      <c r="Y1184" s="1"/>
      <c r="Z1184" s="1"/>
    </row>
    <row r="1185" spans="1:26" ht="15" customHeight="1" x14ac:dyDescent="0.25">
      <c r="A1185" s="71" t="s">
        <v>1131</v>
      </c>
      <c r="B1185" s="71">
        <v>0</v>
      </c>
      <c r="C1185" s="71" t="s">
        <v>137</v>
      </c>
      <c r="D1185" s="71" t="s">
        <v>164</v>
      </c>
      <c r="E1185" s="71"/>
      <c r="F1185" s="138"/>
      <c r="G1185" s="1"/>
      <c r="H1185" s="44"/>
      <c r="I1185" s="1"/>
      <c r="J1185" s="1"/>
      <c r="K1185" s="1"/>
      <c r="L1185" s="1"/>
      <c r="M1185" s="1"/>
      <c r="N1185" s="1"/>
      <c r="O1185" s="1"/>
      <c r="P1185" s="1"/>
      <c r="Q1185" s="1"/>
      <c r="R1185" s="1"/>
      <c r="S1185" s="1"/>
      <c r="T1185" s="1"/>
      <c r="U1185" s="1"/>
      <c r="V1185" s="1"/>
      <c r="W1185" s="1"/>
      <c r="X1185" s="1"/>
      <c r="Y1185" s="1"/>
      <c r="Z1185" s="1"/>
    </row>
    <row r="1186" spans="1:26" ht="15" customHeight="1" x14ac:dyDescent="0.25">
      <c r="A1186" s="71" t="s">
        <v>1132</v>
      </c>
      <c r="B1186" s="71">
        <v>5</v>
      </c>
      <c r="C1186" s="71" t="s">
        <v>145</v>
      </c>
      <c r="D1186" s="71" t="s">
        <v>164</v>
      </c>
      <c r="E1186" s="71" t="s">
        <v>1045</v>
      </c>
      <c r="F1186" s="138"/>
      <c r="G1186" s="1"/>
      <c r="H1186" s="44"/>
      <c r="I1186" s="1"/>
      <c r="J1186" s="1"/>
      <c r="K1186" s="1"/>
      <c r="L1186" s="1"/>
      <c r="M1186" s="1"/>
      <c r="N1186" s="1"/>
      <c r="O1186" s="1"/>
      <c r="P1186" s="1"/>
      <c r="Q1186" s="1"/>
      <c r="R1186" s="1"/>
      <c r="S1186" s="1"/>
      <c r="T1186" s="1"/>
      <c r="U1186" s="1"/>
      <c r="V1186" s="1"/>
      <c r="W1186" s="1"/>
      <c r="X1186" s="1"/>
      <c r="Y1186" s="1"/>
      <c r="Z1186" s="1"/>
    </row>
    <row r="1187" spans="1:26" ht="15" customHeight="1" x14ac:dyDescent="0.25">
      <c r="A1187" s="71" t="s">
        <v>1133</v>
      </c>
      <c r="B1187" s="71">
        <v>0</v>
      </c>
      <c r="C1187" s="71" t="s">
        <v>137</v>
      </c>
      <c r="D1187" s="71" t="s">
        <v>164</v>
      </c>
      <c r="E1187" s="71"/>
      <c r="F1187" s="138"/>
      <c r="G1187" s="1"/>
      <c r="H1187" s="44"/>
      <c r="I1187" s="1"/>
      <c r="J1187" s="1"/>
      <c r="K1187" s="1"/>
      <c r="L1187" s="1"/>
      <c r="M1187" s="1"/>
      <c r="N1187" s="1"/>
      <c r="O1187" s="1"/>
      <c r="P1187" s="1"/>
      <c r="Q1187" s="1"/>
      <c r="R1187" s="1"/>
      <c r="S1187" s="1"/>
      <c r="T1187" s="1"/>
      <c r="U1187" s="1"/>
      <c r="V1187" s="1"/>
      <c r="W1187" s="1"/>
      <c r="X1187" s="1"/>
      <c r="Y1187" s="1"/>
      <c r="Z1187" s="1"/>
    </row>
    <row r="1188" spans="1:26" ht="15" customHeight="1" x14ac:dyDescent="0.25">
      <c r="A1188" s="71" t="s">
        <v>1134</v>
      </c>
      <c r="B1188" s="71">
        <v>3</v>
      </c>
      <c r="C1188" s="71" t="s">
        <v>140</v>
      </c>
      <c r="D1188" s="71" t="s">
        <v>138</v>
      </c>
      <c r="E1188" s="71"/>
      <c r="F1188" s="138"/>
      <c r="G1188" s="1"/>
      <c r="H1188" s="44"/>
      <c r="I1188" s="1"/>
      <c r="J1188" s="1"/>
      <c r="K1188" s="1"/>
      <c r="L1188" s="1"/>
      <c r="M1188" s="1"/>
      <c r="N1188" s="1"/>
      <c r="O1188" s="1"/>
      <c r="P1188" s="1"/>
      <c r="Q1188" s="1"/>
      <c r="R1188" s="1"/>
      <c r="S1188" s="1"/>
      <c r="T1188" s="1"/>
      <c r="U1188" s="1"/>
      <c r="V1188" s="1"/>
      <c r="W1188" s="1"/>
      <c r="X1188" s="1"/>
      <c r="Y1188" s="1"/>
      <c r="Z1188" s="1"/>
    </row>
    <row r="1189" spans="1:26" ht="12.75" customHeight="1" x14ac:dyDescent="0.25">
      <c r="A1189" s="71" t="s">
        <v>1135</v>
      </c>
      <c r="B1189" s="71">
        <v>0.5</v>
      </c>
      <c r="C1189" s="71" t="s">
        <v>140</v>
      </c>
      <c r="D1189" s="71" t="s">
        <v>138</v>
      </c>
      <c r="E1189" s="71"/>
      <c r="F1189" s="138"/>
      <c r="G1189" s="1"/>
      <c r="H1189" s="44"/>
      <c r="I1189" s="1"/>
      <c r="J1189" s="1"/>
      <c r="K1189" s="1"/>
      <c r="L1189" s="1"/>
      <c r="M1189" s="1"/>
      <c r="N1189" s="1"/>
      <c r="O1189" s="1"/>
      <c r="P1189" s="1"/>
      <c r="Q1189" s="1"/>
      <c r="R1189" s="1"/>
      <c r="S1189" s="1"/>
      <c r="T1189" s="1"/>
      <c r="U1189" s="1"/>
      <c r="V1189" s="1"/>
      <c r="W1189" s="1"/>
      <c r="X1189" s="1"/>
      <c r="Y1189" s="1"/>
      <c r="Z1189" s="1"/>
    </row>
    <row r="1190" spans="1:26" ht="12.75" customHeight="1" x14ac:dyDescent="0.25">
      <c r="A1190" s="71" t="s">
        <v>1136</v>
      </c>
      <c r="B1190" s="71">
        <v>0</v>
      </c>
      <c r="C1190" s="71" t="s">
        <v>137</v>
      </c>
      <c r="D1190" s="71" t="s">
        <v>138</v>
      </c>
      <c r="E1190" s="71"/>
      <c r="F1190" s="138"/>
      <c r="G1190" s="1"/>
      <c r="H1190" s="44"/>
      <c r="I1190" s="1"/>
      <c r="J1190" s="1"/>
      <c r="K1190" s="1"/>
      <c r="L1190" s="1"/>
      <c r="M1190" s="1"/>
      <c r="N1190" s="1"/>
      <c r="O1190" s="1"/>
      <c r="P1190" s="1"/>
      <c r="Q1190" s="1"/>
      <c r="R1190" s="1"/>
      <c r="S1190" s="1"/>
      <c r="T1190" s="1"/>
      <c r="U1190" s="1"/>
      <c r="V1190" s="1"/>
      <c r="W1190" s="1"/>
      <c r="X1190" s="1"/>
      <c r="Y1190" s="1"/>
      <c r="Z1190" s="1"/>
    </row>
    <row r="1191" spans="1:26" ht="12.75" customHeight="1" x14ac:dyDescent="0.25">
      <c r="A1191" s="71" t="s">
        <v>1137</v>
      </c>
      <c r="B1191" s="71">
        <v>1</v>
      </c>
      <c r="C1191" s="71" t="s">
        <v>140</v>
      </c>
      <c r="D1191" s="71" t="s">
        <v>138</v>
      </c>
      <c r="E1191" s="71" t="s">
        <v>1045</v>
      </c>
      <c r="F1191" s="138"/>
      <c r="G1191" s="1"/>
      <c r="H1191" s="44"/>
      <c r="I1191" s="1"/>
      <c r="J1191" s="1"/>
      <c r="K1191" s="1"/>
      <c r="L1191" s="1"/>
      <c r="M1191" s="1"/>
      <c r="N1191" s="1"/>
      <c r="O1191" s="1"/>
      <c r="P1191" s="1"/>
      <c r="Q1191" s="1"/>
      <c r="R1191" s="1"/>
      <c r="S1191" s="1"/>
      <c r="T1191" s="1"/>
      <c r="U1191" s="1"/>
      <c r="V1191" s="1"/>
      <c r="W1191" s="1"/>
      <c r="X1191" s="1"/>
      <c r="Y1191" s="1"/>
      <c r="Z1191" s="1"/>
    </row>
    <row r="1192" spans="1:26" ht="12.75" customHeight="1" x14ac:dyDescent="0.25">
      <c r="A1192" s="71" t="s">
        <v>1138</v>
      </c>
      <c r="B1192" s="71">
        <v>1</v>
      </c>
      <c r="C1192" s="71" t="s">
        <v>140</v>
      </c>
      <c r="D1192" s="71" t="s">
        <v>138</v>
      </c>
      <c r="E1192" s="71"/>
      <c r="F1192" s="138"/>
      <c r="G1192" s="1"/>
      <c r="H1192" s="44"/>
      <c r="I1192" s="1"/>
      <c r="J1192" s="1"/>
      <c r="K1192" s="1"/>
      <c r="L1192" s="1"/>
      <c r="M1192" s="1"/>
      <c r="N1192" s="1"/>
      <c r="O1192" s="1"/>
      <c r="P1192" s="1"/>
      <c r="Q1192" s="1"/>
      <c r="R1192" s="1"/>
      <c r="S1192" s="1"/>
      <c r="T1192" s="1"/>
      <c r="U1192" s="1"/>
      <c r="V1192" s="1"/>
      <c r="W1192" s="1"/>
      <c r="X1192" s="1"/>
      <c r="Y1192" s="1"/>
      <c r="Z1192" s="1"/>
    </row>
    <row r="1193" spans="1:26" ht="12.75" customHeight="1" x14ac:dyDescent="0.25">
      <c r="A1193" s="71" t="s">
        <v>1139</v>
      </c>
      <c r="B1193" s="71">
        <v>1</v>
      </c>
      <c r="C1193" s="71" t="s">
        <v>140</v>
      </c>
      <c r="D1193" s="71" t="s">
        <v>138</v>
      </c>
      <c r="E1193" s="71"/>
      <c r="F1193" s="134"/>
      <c r="G1193" s="1"/>
      <c r="H1193" s="44"/>
      <c r="I1193" s="1"/>
      <c r="J1193" s="1"/>
      <c r="K1193" s="1"/>
      <c r="L1193" s="1"/>
      <c r="M1193" s="1"/>
      <c r="N1193" s="1"/>
      <c r="O1193" s="1"/>
      <c r="P1193" s="1"/>
      <c r="Q1193" s="1"/>
      <c r="R1193" s="1"/>
      <c r="S1193" s="1"/>
      <c r="T1193" s="1"/>
      <c r="U1193" s="1"/>
      <c r="V1193" s="1"/>
      <c r="W1193" s="1"/>
      <c r="X1193" s="1"/>
      <c r="Y1193" s="1"/>
      <c r="Z1193" s="1"/>
    </row>
    <row r="1194" spans="1:26" ht="12.75" customHeight="1" x14ac:dyDescent="0.25">
      <c r="A1194" s="94" t="s">
        <v>1140</v>
      </c>
      <c r="B1194" s="94">
        <v>0</v>
      </c>
      <c r="C1194" s="94" t="s">
        <v>137</v>
      </c>
      <c r="D1194" s="94" t="s">
        <v>138</v>
      </c>
      <c r="E1194" s="95"/>
      <c r="F1194" s="154" t="s">
        <v>1141</v>
      </c>
      <c r="G1194" s="1"/>
      <c r="H1194" s="44"/>
      <c r="I1194" s="1"/>
      <c r="J1194" s="1"/>
      <c r="K1194" s="1"/>
      <c r="L1194" s="1"/>
      <c r="M1194" s="1"/>
      <c r="N1194" s="1"/>
      <c r="O1194" s="1"/>
      <c r="P1194" s="1"/>
      <c r="Q1194" s="1"/>
      <c r="R1194" s="1"/>
      <c r="S1194" s="1"/>
      <c r="T1194" s="1"/>
      <c r="U1194" s="1"/>
      <c r="V1194" s="1"/>
      <c r="W1194" s="1"/>
      <c r="X1194" s="1"/>
      <c r="Y1194" s="1"/>
      <c r="Z1194" s="1"/>
    </row>
    <row r="1195" spans="1:26" ht="12.75" customHeight="1" x14ac:dyDescent="0.25">
      <c r="A1195" s="94" t="s">
        <v>1142</v>
      </c>
      <c r="B1195" s="94">
        <v>0.5</v>
      </c>
      <c r="C1195" s="94" t="s">
        <v>140</v>
      </c>
      <c r="D1195" s="94" t="s">
        <v>138</v>
      </c>
      <c r="E1195" s="95" t="s">
        <v>1045</v>
      </c>
      <c r="F1195" s="157"/>
      <c r="G1195" s="1"/>
      <c r="H1195" s="44"/>
      <c r="I1195" s="1"/>
      <c r="J1195" s="1"/>
      <c r="K1195" s="1"/>
      <c r="L1195" s="1"/>
      <c r="M1195" s="1"/>
      <c r="N1195" s="1"/>
      <c r="O1195" s="1"/>
      <c r="P1195" s="1"/>
      <c r="Q1195" s="1"/>
      <c r="R1195" s="1"/>
      <c r="S1195" s="1"/>
      <c r="T1195" s="1"/>
      <c r="U1195" s="1"/>
      <c r="V1195" s="1"/>
      <c r="W1195" s="1"/>
      <c r="X1195" s="1"/>
      <c r="Y1195" s="1"/>
      <c r="Z1195" s="1"/>
    </row>
    <row r="1196" spans="1:26" ht="12.75" customHeight="1" x14ac:dyDescent="0.25">
      <c r="A1196" s="94" t="s">
        <v>1143</v>
      </c>
      <c r="B1196" s="94">
        <v>1</v>
      </c>
      <c r="C1196" s="94" t="s">
        <v>140</v>
      </c>
      <c r="D1196" s="94" t="s">
        <v>138</v>
      </c>
      <c r="E1196" s="95"/>
      <c r="F1196" s="157"/>
      <c r="G1196" s="1"/>
      <c r="H1196" s="44"/>
      <c r="I1196" s="1"/>
      <c r="J1196" s="1"/>
      <c r="K1196" s="1"/>
      <c r="L1196" s="1"/>
      <c r="M1196" s="1"/>
      <c r="N1196" s="1"/>
      <c r="O1196" s="1"/>
      <c r="P1196" s="1"/>
      <c r="Q1196" s="1"/>
      <c r="R1196" s="1"/>
      <c r="S1196" s="1"/>
      <c r="T1196" s="1"/>
      <c r="U1196" s="1"/>
      <c r="V1196" s="1"/>
      <c r="W1196" s="1"/>
      <c r="X1196" s="1"/>
      <c r="Y1196" s="1"/>
      <c r="Z1196" s="1"/>
    </row>
    <row r="1197" spans="1:26" ht="12.75" customHeight="1" x14ac:dyDescent="0.25">
      <c r="A1197" s="94" t="s">
        <v>1144</v>
      </c>
      <c r="B1197" s="94">
        <v>3</v>
      </c>
      <c r="C1197" s="94" t="s">
        <v>140</v>
      </c>
      <c r="D1197" s="94" t="s">
        <v>138</v>
      </c>
      <c r="E1197" s="95" t="s">
        <v>1045</v>
      </c>
      <c r="F1197" s="157"/>
      <c r="G1197" s="1"/>
      <c r="H1197" s="44"/>
      <c r="I1197" s="1"/>
      <c r="J1197" s="1"/>
      <c r="K1197" s="1"/>
      <c r="L1197" s="1"/>
      <c r="M1197" s="1"/>
      <c r="N1197" s="1"/>
      <c r="O1197" s="1"/>
      <c r="P1197" s="1"/>
      <c r="Q1197" s="1"/>
      <c r="R1197" s="1"/>
      <c r="S1197" s="1"/>
      <c r="T1197" s="1"/>
      <c r="U1197" s="1"/>
      <c r="V1197" s="1"/>
      <c r="W1197" s="1"/>
      <c r="X1197" s="1"/>
      <c r="Y1197" s="1"/>
      <c r="Z1197" s="1"/>
    </row>
    <row r="1198" spans="1:26" ht="12.75" customHeight="1" x14ac:dyDescent="0.25">
      <c r="A1198" s="94" t="s">
        <v>1145</v>
      </c>
      <c r="B1198" s="94">
        <v>2</v>
      </c>
      <c r="C1198" s="94" t="s">
        <v>140</v>
      </c>
      <c r="D1198" s="94" t="s">
        <v>138</v>
      </c>
      <c r="E1198" s="95"/>
      <c r="F1198" s="157"/>
      <c r="G1198" s="1"/>
      <c r="H1198" s="44"/>
      <c r="I1198" s="1"/>
      <c r="J1198" s="1"/>
      <c r="K1198" s="1"/>
      <c r="L1198" s="1"/>
      <c r="M1198" s="1"/>
      <c r="N1198" s="1"/>
      <c r="O1198" s="1"/>
      <c r="P1198" s="1"/>
      <c r="Q1198" s="1"/>
      <c r="R1198" s="1"/>
      <c r="S1198" s="1"/>
      <c r="T1198" s="1"/>
      <c r="U1198" s="1"/>
      <c r="V1198" s="1"/>
      <c r="W1198" s="1"/>
      <c r="X1198" s="1"/>
      <c r="Y1198" s="1"/>
      <c r="Z1198" s="1"/>
    </row>
    <row r="1199" spans="1:26" ht="12.75" customHeight="1" x14ac:dyDescent="0.25">
      <c r="A1199" s="94" t="s">
        <v>1146</v>
      </c>
      <c r="B1199" s="94">
        <v>5</v>
      </c>
      <c r="C1199" s="94" t="s">
        <v>145</v>
      </c>
      <c r="D1199" s="94" t="s">
        <v>138</v>
      </c>
      <c r="E1199" s="95" t="s">
        <v>1045</v>
      </c>
      <c r="F1199" s="157"/>
      <c r="G1199" s="1"/>
      <c r="H1199" s="44"/>
      <c r="I1199" s="1"/>
      <c r="J1199" s="1"/>
      <c r="K1199" s="1"/>
      <c r="L1199" s="1"/>
      <c r="M1199" s="1"/>
      <c r="N1199" s="1"/>
      <c r="O1199" s="1"/>
      <c r="P1199" s="1"/>
      <c r="Q1199" s="1"/>
      <c r="R1199" s="1"/>
      <c r="S1199" s="1"/>
      <c r="T1199" s="1"/>
      <c r="U1199" s="1"/>
      <c r="V1199" s="1"/>
      <c r="W1199" s="1"/>
      <c r="X1199" s="1"/>
      <c r="Y1199" s="1"/>
      <c r="Z1199" s="1"/>
    </row>
    <row r="1200" spans="1:26" ht="12.75" customHeight="1" x14ac:dyDescent="0.25">
      <c r="A1200" s="94" t="s">
        <v>1147</v>
      </c>
      <c r="B1200" s="94">
        <v>2</v>
      </c>
      <c r="C1200" s="94" t="s">
        <v>140</v>
      </c>
      <c r="D1200" s="94" t="s">
        <v>138</v>
      </c>
      <c r="E1200" s="95"/>
      <c r="F1200" s="157"/>
      <c r="G1200" s="1"/>
      <c r="H1200" s="44"/>
      <c r="I1200" s="1"/>
      <c r="J1200" s="1"/>
      <c r="K1200" s="1"/>
      <c r="L1200" s="1"/>
      <c r="M1200" s="1"/>
      <c r="N1200" s="1"/>
      <c r="O1200" s="1"/>
      <c r="P1200" s="1"/>
      <c r="Q1200" s="1"/>
      <c r="R1200" s="1"/>
      <c r="S1200" s="1"/>
      <c r="T1200" s="1"/>
      <c r="U1200" s="1"/>
      <c r="V1200" s="1"/>
      <c r="W1200" s="1"/>
      <c r="X1200" s="1"/>
      <c r="Y1200" s="1"/>
      <c r="Z1200" s="1"/>
    </row>
    <row r="1201" spans="1:26" ht="12.75" customHeight="1" x14ac:dyDescent="0.25">
      <c r="A1201" s="94" t="s">
        <v>1148</v>
      </c>
      <c r="B1201" s="94">
        <v>5</v>
      </c>
      <c r="C1201" s="94" t="s">
        <v>145</v>
      </c>
      <c r="D1201" s="94" t="s">
        <v>138</v>
      </c>
      <c r="E1201" s="95" t="s">
        <v>1045</v>
      </c>
      <c r="F1201" s="157"/>
      <c r="G1201" s="1"/>
      <c r="H1201" s="44"/>
      <c r="I1201" s="1"/>
      <c r="J1201" s="1"/>
      <c r="K1201" s="1"/>
      <c r="L1201" s="1"/>
      <c r="M1201" s="1"/>
      <c r="N1201" s="1"/>
      <c r="O1201" s="1"/>
      <c r="P1201" s="1"/>
      <c r="Q1201" s="1"/>
      <c r="R1201" s="1"/>
      <c r="S1201" s="1"/>
      <c r="T1201" s="1"/>
      <c r="U1201" s="1"/>
      <c r="V1201" s="1"/>
      <c r="W1201" s="1"/>
      <c r="X1201" s="1"/>
      <c r="Y1201" s="1"/>
      <c r="Z1201" s="1"/>
    </row>
    <row r="1202" spans="1:26" ht="12.75" customHeight="1" x14ac:dyDescent="0.25">
      <c r="A1202" s="94" t="s">
        <v>1149</v>
      </c>
      <c r="B1202" s="94">
        <v>2</v>
      </c>
      <c r="C1202" s="94" t="s">
        <v>140</v>
      </c>
      <c r="D1202" s="94" t="s">
        <v>138</v>
      </c>
      <c r="E1202" s="95"/>
      <c r="F1202" s="157"/>
      <c r="G1202" s="1"/>
      <c r="H1202" s="44"/>
      <c r="I1202" s="1"/>
      <c r="J1202" s="1"/>
      <c r="K1202" s="1"/>
      <c r="L1202" s="1"/>
      <c r="M1202" s="1"/>
      <c r="N1202" s="1"/>
      <c r="O1202" s="1"/>
      <c r="P1202" s="1"/>
      <c r="Q1202" s="1"/>
      <c r="R1202" s="1"/>
      <c r="S1202" s="1"/>
      <c r="T1202" s="1"/>
      <c r="U1202" s="1"/>
      <c r="V1202" s="1"/>
      <c r="W1202" s="1"/>
      <c r="X1202" s="1"/>
      <c r="Y1202" s="1"/>
      <c r="Z1202" s="1"/>
    </row>
    <row r="1203" spans="1:26" ht="12.75" customHeight="1" x14ac:dyDescent="0.25">
      <c r="A1203" s="94" t="s">
        <v>1150</v>
      </c>
      <c r="B1203" s="94">
        <v>5</v>
      </c>
      <c r="C1203" s="94" t="s">
        <v>145</v>
      </c>
      <c r="D1203" s="94" t="s">
        <v>138</v>
      </c>
      <c r="E1203" s="95" t="s">
        <v>1045</v>
      </c>
      <c r="F1203" s="157"/>
      <c r="G1203" s="1"/>
      <c r="H1203" s="44"/>
      <c r="I1203" s="1"/>
      <c r="J1203" s="1"/>
      <c r="K1203" s="1"/>
      <c r="L1203" s="1"/>
      <c r="M1203" s="1"/>
      <c r="N1203" s="1"/>
      <c r="O1203" s="1"/>
      <c r="P1203" s="1"/>
      <c r="Q1203" s="1"/>
      <c r="R1203" s="1"/>
      <c r="S1203" s="1"/>
      <c r="T1203" s="1"/>
      <c r="U1203" s="1"/>
      <c r="V1203" s="1"/>
      <c r="W1203" s="1"/>
      <c r="X1203" s="1"/>
      <c r="Y1203" s="1"/>
      <c r="Z1203" s="1"/>
    </row>
    <row r="1204" spans="1:26" ht="12.75" customHeight="1" x14ac:dyDescent="0.25">
      <c r="A1204" s="94" t="s">
        <v>1151</v>
      </c>
      <c r="B1204" s="94">
        <v>2</v>
      </c>
      <c r="C1204" s="94" t="s">
        <v>140</v>
      </c>
      <c r="D1204" s="94" t="s">
        <v>138</v>
      </c>
      <c r="E1204" s="95"/>
      <c r="F1204" s="157"/>
      <c r="G1204" s="1"/>
      <c r="H1204" s="44"/>
      <c r="I1204" s="1"/>
      <c r="J1204" s="1"/>
      <c r="K1204" s="1"/>
      <c r="L1204" s="1"/>
      <c r="M1204" s="1"/>
      <c r="N1204" s="1"/>
      <c r="O1204" s="1"/>
      <c r="P1204" s="1"/>
      <c r="Q1204" s="1"/>
      <c r="R1204" s="1"/>
      <c r="S1204" s="1"/>
      <c r="T1204" s="1"/>
      <c r="U1204" s="1"/>
      <c r="V1204" s="1"/>
      <c r="W1204" s="1"/>
      <c r="X1204" s="1"/>
      <c r="Y1204" s="1"/>
      <c r="Z1204" s="1"/>
    </row>
    <row r="1205" spans="1:26" ht="12.75" customHeight="1" x14ac:dyDescent="0.25">
      <c r="A1205" s="94" t="s">
        <v>1152</v>
      </c>
      <c r="B1205" s="94">
        <v>5</v>
      </c>
      <c r="C1205" s="94" t="s">
        <v>145</v>
      </c>
      <c r="D1205" s="94" t="s">
        <v>138</v>
      </c>
      <c r="E1205" s="95" t="s">
        <v>1045</v>
      </c>
      <c r="F1205" s="157"/>
      <c r="G1205" s="1"/>
      <c r="H1205" s="44"/>
      <c r="I1205" s="1"/>
      <c r="J1205" s="1"/>
      <c r="K1205" s="1"/>
      <c r="L1205" s="1"/>
      <c r="M1205" s="1"/>
      <c r="N1205" s="1"/>
      <c r="O1205" s="1"/>
      <c r="P1205" s="1"/>
      <c r="Q1205" s="1"/>
      <c r="R1205" s="1"/>
      <c r="S1205" s="1"/>
      <c r="T1205" s="1"/>
      <c r="U1205" s="1"/>
      <c r="V1205" s="1"/>
      <c r="W1205" s="1"/>
      <c r="X1205" s="1"/>
      <c r="Y1205" s="1"/>
      <c r="Z1205" s="1"/>
    </row>
    <row r="1206" spans="1:26" ht="12.75" customHeight="1" x14ac:dyDescent="0.25">
      <c r="A1206" s="94" t="s">
        <v>1153</v>
      </c>
      <c r="B1206" s="94">
        <v>0</v>
      </c>
      <c r="C1206" s="94" t="s">
        <v>137</v>
      </c>
      <c r="D1206" s="94" t="s">
        <v>138</v>
      </c>
      <c r="E1206" s="95"/>
      <c r="F1206" s="157"/>
      <c r="G1206" s="1"/>
      <c r="H1206" s="44"/>
      <c r="I1206" s="1"/>
      <c r="J1206" s="1"/>
      <c r="K1206" s="1"/>
      <c r="L1206" s="1"/>
      <c r="M1206" s="1"/>
      <c r="N1206" s="1"/>
      <c r="O1206" s="1"/>
      <c r="P1206" s="1"/>
      <c r="Q1206" s="1"/>
      <c r="R1206" s="1"/>
      <c r="S1206" s="1"/>
      <c r="T1206" s="1"/>
      <c r="U1206" s="1"/>
      <c r="V1206" s="1"/>
      <c r="W1206" s="1"/>
      <c r="X1206" s="1"/>
      <c r="Y1206" s="1"/>
      <c r="Z1206" s="1"/>
    </row>
    <row r="1207" spans="1:26" ht="12.75" customHeight="1" x14ac:dyDescent="0.25">
      <c r="A1207" s="94" t="s">
        <v>1154</v>
      </c>
      <c r="B1207" s="94">
        <v>1</v>
      </c>
      <c r="C1207" s="94" t="s">
        <v>140</v>
      </c>
      <c r="D1207" s="94" t="s">
        <v>138</v>
      </c>
      <c r="E1207" s="95" t="s">
        <v>1045</v>
      </c>
      <c r="F1207" s="157"/>
      <c r="G1207" s="1"/>
      <c r="H1207" s="44"/>
      <c r="I1207" s="1"/>
      <c r="J1207" s="1"/>
      <c r="K1207" s="1"/>
      <c r="L1207" s="1"/>
      <c r="M1207" s="1"/>
      <c r="N1207" s="1"/>
      <c r="O1207" s="1"/>
      <c r="P1207" s="1"/>
      <c r="Q1207" s="1"/>
      <c r="R1207" s="1"/>
      <c r="S1207" s="1"/>
      <c r="T1207" s="1"/>
      <c r="U1207" s="1"/>
      <c r="V1207" s="1"/>
      <c r="W1207" s="1"/>
      <c r="X1207" s="1"/>
      <c r="Y1207" s="1"/>
      <c r="Z1207" s="1"/>
    </row>
    <row r="1208" spans="1:26" ht="12.75" customHeight="1" x14ac:dyDescent="0.25">
      <c r="A1208" s="94" t="s">
        <v>1155</v>
      </c>
      <c r="B1208" s="94">
        <v>0</v>
      </c>
      <c r="C1208" s="94" t="s">
        <v>137</v>
      </c>
      <c r="D1208" s="94" t="s">
        <v>138</v>
      </c>
      <c r="E1208" s="95"/>
      <c r="F1208" s="157"/>
      <c r="G1208" s="1"/>
      <c r="H1208" s="44"/>
      <c r="I1208" s="1"/>
      <c r="J1208" s="1"/>
      <c r="K1208" s="1"/>
      <c r="L1208" s="1"/>
      <c r="M1208" s="1"/>
      <c r="N1208" s="1"/>
      <c r="O1208" s="1"/>
      <c r="P1208" s="1"/>
      <c r="Q1208" s="1"/>
      <c r="R1208" s="1"/>
      <c r="S1208" s="1"/>
      <c r="T1208" s="1"/>
      <c r="U1208" s="1"/>
      <c r="V1208" s="1"/>
      <c r="W1208" s="1"/>
      <c r="X1208" s="1"/>
      <c r="Y1208" s="1"/>
      <c r="Z1208" s="1"/>
    </row>
    <row r="1209" spans="1:26" ht="12.75" customHeight="1" x14ac:dyDescent="0.25">
      <c r="A1209" s="94" t="s">
        <v>1156</v>
      </c>
      <c r="B1209" s="94">
        <v>1</v>
      </c>
      <c r="C1209" s="94" t="s">
        <v>140</v>
      </c>
      <c r="D1209" s="94" t="s">
        <v>138</v>
      </c>
      <c r="E1209" s="95" t="s">
        <v>1045</v>
      </c>
      <c r="F1209" s="157"/>
      <c r="G1209" s="1"/>
      <c r="H1209" s="44"/>
      <c r="I1209" s="1"/>
      <c r="J1209" s="1"/>
      <c r="K1209" s="1"/>
      <c r="L1209" s="1"/>
      <c r="M1209" s="1"/>
      <c r="N1209" s="1"/>
      <c r="O1209" s="1"/>
      <c r="P1209" s="1"/>
      <c r="Q1209" s="1"/>
      <c r="R1209" s="1"/>
      <c r="S1209" s="1"/>
      <c r="T1209" s="1"/>
      <c r="U1209" s="1"/>
      <c r="V1209" s="1"/>
      <c r="W1209" s="1"/>
      <c r="X1209" s="1"/>
      <c r="Y1209" s="1"/>
      <c r="Z1209" s="1"/>
    </row>
    <row r="1210" spans="1:26" ht="12.75" customHeight="1" x14ac:dyDescent="0.25">
      <c r="A1210" s="94" t="s">
        <v>1157</v>
      </c>
      <c r="B1210" s="94">
        <v>0</v>
      </c>
      <c r="C1210" s="94" t="s">
        <v>137</v>
      </c>
      <c r="D1210" s="94" t="s">
        <v>164</v>
      </c>
      <c r="E1210" s="95"/>
      <c r="F1210" s="157"/>
      <c r="G1210" s="1"/>
      <c r="H1210" s="44"/>
      <c r="I1210" s="1"/>
      <c r="J1210" s="1"/>
      <c r="K1210" s="1"/>
      <c r="L1210" s="1"/>
      <c r="M1210" s="1"/>
      <c r="N1210" s="1"/>
      <c r="O1210" s="1"/>
      <c r="P1210" s="1"/>
      <c r="Q1210" s="1"/>
      <c r="R1210" s="1"/>
      <c r="S1210" s="1"/>
      <c r="T1210" s="1"/>
      <c r="U1210" s="1"/>
      <c r="V1210" s="1"/>
      <c r="W1210" s="1"/>
      <c r="X1210" s="1"/>
      <c r="Y1210" s="1"/>
      <c r="Z1210" s="1"/>
    </row>
    <row r="1211" spans="1:26" ht="12.75" customHeight="1" x14ac:dyDescent="0.25">
      <c r="A1211" s="94" t="s">
        <v>1158</v>
      </c>
      <c r="B1211" s="94">
        <v>1</v>
      </c>
      <c r="C1211" s="94" t="s">
        <v>140</v>
      </c>
      <c r="D1211" s="94" t="s">
        <v>164</v>
      </c>
      <c r="E1211" s="95" t="s">
        <v>1045</v>
      </c>
      <c r="F1211" s="157"/>
      <c r="G1211" s="1"/>
      <c r="H1211" s="44"/>
      <c r="I1211" s="1"/>
      <c r="J1211" s="1"/>
      <c r="K1211" s="1"/>
      <c r="L1211" s="1"/>
      <c r="M1211" s="1"/>
      <c r="N1211" s="1"/>
      <c r="O1211" s="1"/>
      <c r="P1211" s="1"/>
      <c r="Q1211" s="1"/>
      <c r="R1211" s="1"/>
      <c r="S1211" s="1"/>
      <c r="T1211" s="1"/>
      <c r="U1211" s="1"/>
      <c r="V1211" s="1"/>
      <c r="W1211" s="1"/>
      <c r="X1211" s="1"/>
      <c r="Y1211" s="1"/>
      <c r="Z1211" s="1"/>
    </row>
    <row r="1212" spans="1:26" ht="12.75" customHeight="1" x14ac:dyDescent="0.25">
      <c r="A1212" s="94" t="s">
        <v>1159</v>
      </c>
      <c r="B1212" s="94">
        <v>0</v>
      </c>
      <c r="C1212" s="94" t="s">
        <v>137</v>
      </c>
      <c r="D1212" s="94" t="s">
        <v>164</v>
      </c>
      <c r="E1212" s="95"/>
      <c r="F1212" s="157"/>
      <c r="G1212" s="1"/>
      <c r="H1212" s="44"/>
      <c r="I1212" s="1"/>
      <c r="J1212" s="1"/>
      <c r="K1212" s="1"/>
      <c r="L1212" s="1"/>
      <c r="M1212" s="1"/>
      <c r="N1212" s="1"/>
      <c r="O1212" s="1"/>
      <c r="P1212" s="1"/>
      <c r="Q1212" s="1"/>
      <c r="R1212" s="1"/>
      <c r="S1212" s="1"/>
      <c r="T1212" s="1"/>
      <c r="U1212" s="1"/>
      <c r="V1212" s="1"/>
      <c r="W1212" s="1"/>
      <c r="X1212" s="1"/>
      <c r="Y1212" s="1"/>
      <c r="Z1212" s="1"/>
    </row>
    <row r="1213" spans="1:26" ht="12.75" customHeight="1" x14ac:dyDescent="0.25">
      <c r="A1213" s="94" t="s">
        <v>1160</v>
      </c>
      <c r="B1213" s="94">
        <v>5</v>
      </c>
      <c r="C1213" s="94" t="s">
        <v>145</v>
      </c>
      <c r="D1213" s="94" t="s">
        <v>164</v>
      </c>
      <c r="E1213" s="95" t="s">
        <v>1045</v>
      </c>
      <c r="F1213" s="157"/>
      <c r="G1213" s="1"/>
      <c r="H1213" s="44"/>
      <c r="I1213" s="1"/>
      <c r="J1213" s="1"/>
      <c r="K1213" s="1"/>
      <c r="L1213" s="1"/>
      <c r="M1213" s="1"/>
      <c r="N1213" s="1"/>
      <c r="O1213" s="1"/>
      <c r="P1213" s="1"/>
      <c r="Q1213" s="1"/>
      <c r="R1213" s="1"/>
      <c r="S1213" s="1"/>
      <c r="T1213" s="1"/>
      <c r="U1213" s="1"/>
      <c r="V1213" s="1"/>
      <c r="W1213" s="1"/>
      <c r="X1213" s="1"/>
      <c r="Y1213" s="1"/>
      <c r="Z1213" s="1"/>
    </row>
    <row r="1214" spans="1:26" ht="12.75" customHeight="1" x14ac:dyDescent="0.25">
      <c r="A1214" s="94" t="s">
        <v>1161</v>
      </c>
      <c r="B1214" s="94">
        <v>0</v>
      </c>
      <c r="C1214" s="94" t="s">
        <v>137</v>
      </c>
      <c r="D1214" s="94" t="s">
        <v>164</v>
      </c>
      <c r="E1214" s="95"/>
      <c r="F1214" s="157"/>
      <c r="G1214" s="1"/>
      <c r="H1214" s="44"/>
      <c r="I1214" s="1"/>
      <c r="J1214" s="1"/>
      <c r="K1214" s="1"/>
      <c r="L1214" s="1"/>
      <c r="M1214" s="1"/>
      <c r="N1214" s="1"/>
      <c r="O1214" s="1"/>
      <c r="P1214" s="1"/>
      <c r="Q1214" s="1"/>
      <c r="R1214" s="1"/>
      <c r="S1214" s="1"/>
      <c r="T1214" s="1"/>
      <c r="U1214" s="1"/>
      <c r="V1214" s="1"/>
      <c r="W1214" s="1"/>
      <c r="X1214" s="1"/>
      <c r="Y1214" s="1"/>
      <c r="Z1214" s="1"/>
    </row>
    <row r="1215" spans="1:26" ht="12.75" customHeight="1" x14ac:dyDescent="0.25">
      <c r="A1215" s="94" t="s">
        <v>1162</v>
      </c>
      <c r="B1215" s="94">
        <v>1</v>
      </c>
      <c r="C1215" s="94" t="s">
        <v>140</v>
      </c>
      <c r="D1215" s="94" t="s">
        <v>164</v>
      </c>
      <c r="E1215" s="95" t="s">
        <v>1045</v>
      </c>
      <c r="F1215" s="157"/>
      <c r="G1215" s="1"/>
      <c r="H1215" s="44"/>
      <c r="I1215" s="1"/>
      <c r="J1215" s="1"/>
      <c r="K1215" s="1"/>
      <c r="L1215" s="1"/>
      <c r="M1215" s="1"/>
      <c r="N1215" s="1"/>
      <c r="O1215" s="1"/>
      <c r="P1215" s="1"/>
      <c r="Q1215" s="1"/>
      <c r="R1215" s="1"/>
      <c r="S1215" s="1"/>
      <c r="T1215" s="1"/>
      <c r="U1215" s="1"/>
      <c r="V1215" s="1"/>
      <c r="W1215" s="1"/>
      <c r="X1215" s="1"/>
      <c r="Y1215" s="1"/>
      <c r="Z1215" s="1"/>
    </row>
    <row r="1216" spans="1:26" ht="12.75" customHeight="1" x14ac:dyDescent="0.25">
      <c r="A1216" s="94" t="s">
        <v>1163</v>
      </c>
      <c r="B1216" s="94">
        <v>0</v>
      </c>
      <c r="C1216" s="94" t="s">
        <v>137</v>
      </c>
      <c r="D1216" s="94" t="s">
        <v>164</v>
      </c>
      <c r="E1216" s="95"/>
      <c r="F1216" s="157"/>
      <c r="G1216" s="1"/>
      <c r="H1216" s="44"/>
      <c r="I1216" s="1"/>
      <c r="J1216" s="1"/>
      <c r="K1216" s="1"/>
      <c r="L1216" s="1"/>
      <c r="M1216" s="1"/>
      <c r="N1216" s="1"/>
      <c r="O1216" s="1"/>
      <c r="P1216" s="1"/>
      <c r="Q1216" s="1"/>
      <c r="R1216" s="1"/>
      <c r="S1216" s="1"/>
      <c r="T1216" s="1"/>
      <c r="U1216" s="1"/>
      <c r="V1216" s="1"/>
      <c r="W1216" s="1"/>
      <c r="X1216" s="1"/>
      <c r="Y1216" s="1"/>
      <c r="Z1216" s="1"/>
    </row>
    <row r="1217" spans="1:26" ht="12.75" customHeight="1" x14ac:dyDescent="0.25">
      <c r="A1217" s="94" t="s">
        <v>1164</v>
      </c>
      <c r="B1217" s="94">
        <v>1</v>
      </c>
      <c r="C1217" s="94" t="s">
        <v>140</v>
      </c>
      <c r="D1217" s="94" t="s">
        <v>164</v>
      </c>
      <c r="E1217" s="95" t="s">
        <v>1045</v>
      </c>
      <c r="F1217" s="157"/>
      <c r="G1217" s="1"/>
      <c r="H1217" s="44"/>
      <c r="I1217" s="1"/>
      <c r="J1217" s="1"/>
      <c r="K1217" s="1"/>
      <c r="L1217" s="1"/>
      <c r="M1217" s="1"/>
      <c r="N1217" s="1"/>
      <c r="O1217" s="1"/>
      <c r="P1217" s="1"/>
      <c r="Q1217" s="1"/>
      <c r="R1217" s="1"/>
      <c r="S1217" s="1"/>
      <c r="T1217" s="1"/>
      <c r="U1217" s="1"/>
      <c r="V1217" s="1"/>
      <c r="W1217" s="1"/>
      <c r="X1217" s="1"/>
      <c r="Y1217" s="1"/>
      <c r="Z1217" s="1"/>
    </row>
    <row r="1218" spans="1:26" ht="12.75" customHeight="1" x14ac:dyDescent="0.25">
      <c r="A1218" s="94" t="s">
        <v>1165</v>
      </c>
      <c r="B1218" s="94">
        <v>0</v>
      </c>
      <c r="C1218" s="94" t="s">
        <v>137</v>
      </c>
      <c r="D1218" s="94" t="s">
        <v>164</v>
      </c>
      <c r="E1218" s="95"/>
      <c r="F1218" s="157"/>
      <c r="G1218" s="1"/>
      <c r="H1218" s="44"/>
      <c r="I1218" s="1"/>
      <c r="J1218" s="1"/>
      <c r="K1218" s="1"/>
      <c r="L1218" s="1"/>
      <c r="M1218" s="1"/>
      <c r="N1218" s="1"/>
      <c r="O1218" s="1"/>
      <c r="P1218" s="1"/>
      <c r="Q1218" s="1"/>
      <c r="R1218" s="1"/>
      <c r="S1218" s="1"/>
      <c r="T1218" s="1"/>
      <c r="U1218" s="1"/>
      <c r="V1218" s="1"/>
      <c r="W1218" s="1"/>
      <c r="X1218" s="1"/>
      <c r="Y1218" s="1"/>
      <c r="Z1218" s="1"/>
    </row>
    <row r="1219" spans="1:26" ht="12.75" customHeight="1" x14ac:dyDescent="0.25">
      <c r="A1219" s="94" t="s">
        <v>1166</v>
      </c>
      <c r="B1219" s="94">
        <v>1</v>
      </c>
      <c r="C1219" s="94" t="s">
        <v>140</v>
      </c>
      <c r="D1219" s="94" t="s">
        <v>164</v>
      </c>
      <c r="E1219" s="95" t="s">
        <v>1045</v>
      </c>
      <c r="F1219" s="157"/>
      <c r="G1219" s="1"/>
      <c r="H1219" s="44"/>
      <c r="I1219" s="1"/>
      <c r="J1219" s="1"/>
      <c r="K1219" s="1"/>
      <c r="L1219" s="1"/>
      <c r="M1219" s="1"/>
      <c r="N1219" s="1"/>
      <c r="O1219" s="1"/>
      <c r="P1219" s="1"/>
      <c r="Q1219" s="1"/>
      <c r="R1219" s="1"/>
      <c r="S1219" s="1"/>
      <c r="T1219" s="1"/>
      <c r="U1219" s="1"/>
      <c r="V1219" s="1"/>
      <c r="W1219" s="1"/>
      <c r="X1219" s="1"/>
      <c r="Y1219" s="1"/>
      <c r="Z1219" s="1"/>
    </row>
    <row r="1220" spans="1:26" ht="12.75" customHeight="1" x14ac:dyDescent="0.25">
      <c r="A1220" s="94" t="s">
        <v>1167</v>
      </c>
      <c r="B1220" s="94">
        <v>1</v>
      </c>
      <c r="C1220" s="94" t="s">
        <v>140</v>
      </c>
      <c r="D1220" s="94" t="s">
        <v>164</v>
      </c>
      <c r="E1220" s="95"/>
      <c r="F1220" s="157"/>
      <c r="G1220" s="1"/>
      <c r="H1220" s="44"/>
      <c r="I1220" s="1"/>
      <c r="J1220" s="1"/>
      <c r="K1220" s="1"/>
      <c r="L1220" s="1"/>
      <c r="M1220" s="1"/>
      <c r="N1220" s="1"/>
      <c r="O1220" s="1"/>
      <c r="P1220" s="1"/>
      <c r="Q1220" s="1"/>
      <c r="R1220" s="1"/>
      <c r="S1220" s="1"/>
      <c r="T1220" s="1"/>
      <c r="U1220" s="1"/>
      <c r="V1220" s="1"/>
      <c r="W1220" s="1"/>
      <c r="X1220" s="1"/>
      <c r="Y1220" s="1"/>
      <c r="Z1220" s="1"/>
    </row>
    <row r="1221" spans="1:26" ht="12.75" customHeight="1" x14ac:dyDescent="0.25">
      <c r="A1221" s="94" t="s">
        <v>1168</v>
      </c>
      <c r="B1221" s="94">
        <v>3</v>
      </c>
      <c r="C1221" s="94" t="s">
        <v>140</v>
      </c>
      <c r="D1221" s="94" t="s">
        <v>164</v>
      </c>
      <c r="E1221" s="95" t="s">
        <v>1045</v>
      </c>
      <c r="F1221" s="157"/>
      <c r="G1221" s="1"/>
      <c r="H1221" s="44"/>
      <c r="I1221" s="1"/>
      <c r="J1221" s="1"/>
      <c r="K1221" s="1"/>
      <c r="L1221" s="1"/>
      <c r="M1221" s="1"/>
      <c r="N1221" s="1"/>
      <c r="O1221" s="1"/>
      <c r="P1221" s="1"/>
      <c r="Q1221" s="1"/>
      <c r="R1221" s="1"/>
      <c r="S1221" s="1"/>
      <c r="T1221" s="1"/>
      <c r="U1221" s="1"/>
      <c r="V1221" s="1"/>
      <c r="W1221" s="1"/>
      <c r="X1221" s="1"/>
      <c r="Y1221" s="1"/>
      <c r="Z1221" s="1"/>
    </row>
    <row r="1222" spans="1:26" ht="12.75" customHeight="1" x14ac:dyDescent="0.25">
      <c r="A1222" s="94" t="s">
        <v>1169</v>
      </c>
      <c r="B1222" s="94">
        <v>1</v>
      </c>
      <c r="C1222" s="94" t="s">
        <v>140</v>
      </c>
      <c r="D1222" s="94" t="s">
        <v>138</v>
      </c>
      <c r="E1222" s="95"/>
      <c r="F1222" s="157"/>
      <c r="G1222" s="1"/>
      <c r="H1222" s="44"/>
      <c r="I1222" s="1"/>
      <c r="J1222" s="1"/>
      <c r="K1222" s="1"/>
      <c r="L1222" s="1"/>
      <c r="M1222" s="1"/>
      <c r="N1222" s="1"/>
      <c r="O1222" s="1"/>
      <c r="P1222" s="1"/>
      <c r="Q1222" s="1"/>
      <c r="R1222" s="1"/>
      <c r="S1222" s="1"/>
      <c r="T1222" s="1"/>
      <c r="U1222" s="1"/>
      <c r="V1222" s="1"/>
      <c r="W1222" s="1"/>
      <c r="X1222" s="1"/>
      <c r="Y1222" s="1"/>
      <c r="Z1222" s="1"/>
    </row>
    <row r="1223" spans="1:26" ht="12.75" customHeight="1" x14ac:dyDescent="0.25">
      <c r="A1223" s="94" t="s">
        <v>1170</v>
      </c>
      <c r="B1223" s="94">
        <v>1</v>
      </c>
      <c r="C1223" s="94" t="s">
        <v>140</v>
      </c>
      <c r="D1223" s="94" t="s">
        <v>164</v>
      </c>
      <c r="E1223" s="95"/>
      <c r="F1223" s="157"/>
      <c r="G1223" s="1"/>
      <c r="H1223" s="44"/>
      <c r="I1223" s="1"/>
      <c r="J1223" s="1"/>
      <c r="K1223" s="1"/>
      <c r="L1223" s="1"/>
      <c r="M1223" s="1"/>
      <c r="N1223" s="1"/>
      <c r="O1223" s="1"/>
      <c r="P1223" s="1"/>
      <c r="Q1223" s="1"/>
      <c r="R1223" s="1"/>
      <c r="S1223" s="1"/>
      <c r="T1223" s="1"/>
      <c r="U1223" s="1"/>
      <c r="V1223" s="1"/>
      <c r="W1223" s="1"/>
      <c r="X1223" s="1"/>
      <c r="Y1223" s="1"/>
      <c r="Z1223" s="1"/>
    </row>
    <row r="1224" spans="1:26" ht="12.75" customHeight="1" x14ac:dyDescent="0.25">
      <c r="A1224" s="94" t="s">
        <v>1171</v>
      </c>
      <c r="B1224" s="94">
        <v>3</v>
      </c>
      <c r="C1224" s="94" t="s">
        <v>140</v>
      </c>
      <c r="D1224" s="94" t="s">
        <v>164</v>
      </c>
      <c r="E1224" s="95" t="s">
        <v>1045</v>
      </c>
      <c r="F1224" s="157"/>
      <c r="G1224" s="1"/>
      <c r="H1224" s="44"/>
      <c r="I1224" s="1"/>
      <c r="J1224" s="1"/>
      <c r="K1224" s="1"/>
      <c r="L1224" s="1"/>
      <c r="M1224" s="1"/>
      <c r="N1224" s="1"/>
      <c r="O1224" s="1"/>
      <c r="P1224" s="1"/>
      <c r="Q1224" s="1"/>
      <c r="R1224" s="1"/>
      <c r="S1224" s="1"/>
      <c r="T1224" s="1"/>
      <c r="U1224" s="1"/>
      <c r="V1224" s="1"/>
      <c r="W1224" s="1"/>
      <c r="X1224" s="1"/>
      <c r="Y1224" s="1"/>
      <c r="Z1224" s="1"/>
    </row>
    <row r="1225" spans="1:26" ht="12.75" customHeight="1" x14ac:dyDescent="0.25">
      <c r="A1225" s="94" t="s">
        <v>1172</v>
      </c>
      <c r="B1225" s="94">
        <v>0.5</v>
      </c>
      <c r="C1225" s="94" t="s">
        <v>140</v>
      </c>
      <c r="D1225" s="94" t="s">
        <v>164</v>
      </c>
      <c r="E1225" s="95"/>
      <c r="F1225" s="157"/>
      <c r="G1225" s="1"/>
      <c r="H1225" s="44"/>
      <c r="I1225" s="1"/>
      <c r="J1225" s="1"/>
      <c r="K1225" s="1"/>
      <c r="L1225" s="1"/>
      <c r="M1225" s="1"/>
      <c r="N1225" s="1"/>
      <c r="O1225" s="1"/>
      <c r="P1225" s="1"/>
      <c r="Q1225" s="1"/>
      <c r="R1225" s="1"/>
      <c r="S1225" s="1"/>
      <c r="T1225" s="1"/>
      <c r="U1225" s="1"/>
      <c r="V1225" s="1"/>
      <c r="W1225" s="1"/>
      <c r="X1225" s="1"/>
      <c r="Y1225" s="1"/>
      <c r="Z1225" s="1"/>
    </row>
    <row r="1226" spans="1:26" ht="12.75" customHeight="1" x14ac:dyDescent="0.25">
      <c r="A1226" s="94" t="s">
        <v>1173</v>
      </c>
      <c r="B1226" s="94">
        <v>1</v>
      </c>
      <c r="C1226" s="94" t="s">
        <v>140</v>
      </c>
      <c r="D1226" s="94" t="s">
        <v>164</v>
      </c>
      <c r="E1226" s="95" t="s">
        <v>1045</v>
      </c>
      <c r="F1226" s="157"/>
      <c r="G1226" s="1"/>
      <c r="H1226" s="44"/>
      <c r="I1226" s="1"/>
      <c r="J1226" s="1"/>
      <c r="K1226" s="1"/>
      <c r="L1226" s="1"/>
      <c r="M1226" s="1"/>
      <c r="N1226" s="1"/>
      <c r="O1226" s="1"/>
      <c r="P1226" s="1"/>
      <c r="Q1226" s="1"/>
      <c r="R1226" s="1"/>
      <c r="S1226" s="1"/>
      <c r="T1226" s="1"/>
      <c r="U1226" s="1"/>
      <c r="V1226" s="1"/>
      <c r="W1226" s="1"/>
      <c r="X1226" s="1"/>
      <c r="Y1226" s="1"/>
      <c r="Z1226" s="1"/>
    </row>
    <row r="1227" spans="1:26" ht="12.75" customHeight="1" x14ac:dyDescent="0.25">
      <c r="A1227" s="94" t="s">
        <v>1174</v>
      </c>
      <c r="B1227" s="94">
        <v>0</v>
      </c>
      <c r="C1227" s="94" t="s">
        <v>137</v>
      </c>
      <c r="D1227" s="94" t="s">
        <v>164</v>
      </c>
      <c r="E1227" s="95"/>
      <c r="F1227" s="157"/>
      <c r="G1227" s="1"/>
      <c r="H1227" s="44"/>
      <c r="I1227" s="1"/>
      <c r="J1227" s="1"/>
      <c r="K1227" s="1"/>
      <c r="L1227" s="1"/>
      <c r="M1227" s="1"/>
      <c r="N1227" s="1"/>
      <c r="O1227" s="1"/>
      <c r="P1227" s="1"/>
      <c r="Q1227" s="1"/>
      <c r="R1227" s="1"/>
      <c r="S1227" s="1"/>
      <c r="T1227" s="1"/>
      <c r="U1227" s="1"/>
      <c r="V1227" s="1"/>
      <c r="W1227" s="1"/>
      <c r="X1227" s="1"/>
      <c r="Y1227" s="1"/>
      <c r="Z1227" s="1"/>
    </row>
    <row r="1228" spans="1:26" ht="12.75" customHeight="1" x14ac:dyDescent="0.25">
      <c r="A1228" s="94" t="s">
        <v>1175</v>
      </c>
      <c r="B1228" s="94">
        <v>1</v>
      </c>
      <c r="C1228" s="94" t="s">
        <v>140</v>
      </c>
      <c r="D1228" s="94" t="s">
        <v>164</v>
      </c>
      <c r="E1228" s="95" t="s">
        <v>1045</v>
      </c>
      <c r="F1228" s="157"/>
      <c r="G1228" s="1"/>
      <c r="H1228" s="44"/>
      <c r="I1228" s="1"/>
      <c r="J1228" s="1"/>
      <c r="K1228" s="1"/>
      <c r="L1228" s="1"/>
      <c r="M1228" s="1"/>
      <c r="N1228" s="1"/>
      <c r="O1228" s="1"/>
      <c r="P1228" s="1"/>
      <c r="Q1228" s="1"/>
      <c r="R1228" s="1"/>
      <c r="S1228" s="1"/>
      <c r="T1228" s="1"/>
      <c r="U1228" s="1"/>
      <c r="V1228" s="1"/>
      <c r="W1228" s="1"/>
      <c r="X1228" s="1"/>
      <c r="Y1228" s="1"/>
      <c r="Z1228" s="1"/>
    </row>
    <row r="1229" spans="1:26" ht="12.75" customHeight="1" x14ac:dyDescent="0.25">
      <c r="A1229" s="94" t="s">
        <v>1176</v>
      </c>
      <c r="B1229" s="94">
        <v>0</v>
      </c>
      <c r="C1229" s="94" t="s">
        <v>137</v>
      </c>
      <c r="D1229" s="94" t="s">
        <v>164</v>
      </c>
      <c r="E1229" s="95"/>
      <c r="F1229" s="157"/>
      <c r="G1229" s="1"/>
      <c r="H1229" s="44"/>
      <c r="I1229" s="1"/>
      <c r="J1229" s="1"/>
      <c r="K1229" s="1"/>
      <c r="L1229" s="1"/>
      <c r="M1229" s="1"/>
      <c r="N1229" s="1"/>
      <c r="O1229" s="1"/>
      <c r="P1229" s="1"/>
      <c r="Q1229" s="1"/>
      <c r="R1229" s="1"/>
      <c r="S1229" s="1"/>
      <c r="T1229" s="1"/>
      <c r="U1229" s="1"/>
      <c r="V1229" s="1"/>
      <c r="W1229" s="1"/>
      <c r="X1229" s="1"/>
      <c r="Y1229" s="1"/>
      <c r="Z1229" s="1"/>
    </row>
    <row r="1230" spans="1:26" ht="12.75" customHeight="1" x14ac:dyDescent="0.25">
      <c r="A1230" s="94" t="s">
        <v>1177</v>
      </c>
      <c r="B1230" s="94">
        <v>1</v>
      </c>
      <c r="C1230" s="94" t="s">
        <v>140</v>
      </c>
      <c r="D1230" s="94" t="s">
        <v>164</v>
      </c>
      <c r="E1230" s="95" t="s">
        <v>1045</v>
      </c>
      <c r="F1230" s="157"/>
      <c r="G1230" s="1"/>
      <c r="H1230" s="44"/>
      <c r="I1230" s="1"/>
      <c r="J1230" s="1"/>
      <c r="K1230" s="1"/>
      <c r="L1230" s="1"/>
      <c r="M1230" s="1"/>
      <c r="N1230" s="1"/>
      <c r="O1230" s="1"/>
      <c r="P1230" s="1"/>
      <c r="Q1230" s="1"/>
      <c r="R1230" s="1"/>
      <c r="S1230" s="1"/>
      <c r="T1230" s="1"/>
      <c r="U1230" s="1"/>
      <c r="V1230" s="1"/>
      <c r="W1230" s="1"/>
      <c r="X1230" s="1"/>
      <c r="Y1230" s="1"/>
      <c r="Z1230" s="1"/>
    </row>
    <row r="1231" spans="1:26" ht="12.75" customHeight="1" x14ac:dyDescent="0.25">
      <c r="A1231" s="94" t="s">
        <v>1178</v>
      </c>
      <c r="B1231" s="94">
        <v>0</v>
      </c>
      <c r="C1231" s="94" t="s">
        <v>137</v>
      </c>
      <c r="D1231" s="94" t="s">
        <v>164</v>
      </c>
      <c r="E1231" s="95"/>
      <c r="F1231" s="157"/>
      <c r="G1231" s="1"/>
      <c r="H1231" s="44"/>
      <c r="I1231" s="1"/>
      <c r="J1231" s="1"/>
      <c r="K1231" s="1"/>
      <c r="L1231" s="1"/>
      <c r="M1231" s="1"/>
      <c r="N1231" s="1"/>
      <c r="O1231" s="1"/>
      <c r="P1231" s="1"/>
      <c r="Q1231" s="1"/>
      <c r="R1231" s="1"/>
      <c r="S1231" s="1"/>
      <c r="T1231" s="1"/>
      <c r="U1231" s="1"/>
      <c r="V1231" s="1"/>
      <c r="W1231" s="1"/>
      <c r="X1231" s="1"/>
      <c r="Y1231" s="1"/>
      <c r="Z1231" s="1"/>
    </row>
    <row r="1232" spans="1:26" ht="24" customHeight="1" x14ac:dyDescent="0.25">
      <c r="A1232" s="94" t="s">
        <v>1179</v>
      </c>
      <c r="B1232" s="94">
        <v>1</v>
      </c>
      <c r="C1232" s="94" t="s">
        <v>140</v>
      </c>
      <c r="D1232" s="94" t="s">
        <v>164</v>
      </c>
      <c r="E1232" s="95" t="s">
        <v>1045</v>
      </c>
      <c r="F1232" s="157"/>
      <c r="G1232" s="1"/>
      <c r="H1232" s="44"/>
      <c r="I1232" s="1"/>
      <c r="J1232" s="1"/>
      <c r="K1232" s="1"/>
      <c r="L1232" s="1"/>
      <c r="M1232" s="1"/>
      <c r="N1232" s="1"/>
      <c r="O1232" s="1"/>
      <c r="P1232" s="1"/>
      <c r="Q1232" s="1"/>
      <c r="R1232" s="1"/>
      <c r="S1232" s="1"/>
      <c r="T1232" s="1"/>
      <c r="U1232" s="1"/>
      <c r="V1232" s="1"/>
      <c r="W1232" s="1"/>
      <c r="X1232" s="1"/>
      <c r="Y1232" s="1"/>
      <c r="Z1232" s="1"/>
    </row>
    <row r="1233" spans="1:26" ht="12.75" customHeight="1" x14ac:dyDescent="0.25">
      <c r="A1233" s="94" t="s">
        <v>1180</v>
      </c>
      <c r="B1233" s="94">
        <v>2</v>
      </c>
      <c r="C1233" s="94" t="s">
        <v>140</v>
      </c>
      <c r="D1233" s="94" t="s">
        <v>138</v>
      </c>
      <c r="E1233" s="95"/>
      <c r="F1233" s="157"/>
      <c r="G1233" s="1"/>
      <c r="H1233" s="44"/>
      <c r="I1233" s="1"/>
      <c r="J1233" s="1"/>
      <c r="K1233" s="1"/>
      <c r="L1233" s="1"/>
      <c r="M1233" s="1"/>
      <c r="N1233" s="1"/>
      <c r="O1233" s="1"/>
      <c r="P1233" s="1"/>
      <c r="Q1233" s="1"/>
      <c r="R1233" s="1"/>
      <c r="S1233" s="1"/>
      <c r="T1233" s="1"/>
      <c r="U1233" s="1"/>
      <c r="V1233" s="1"/>
      <c r="W1233" s="1"/>
      <c r="X1233" s="1"/>
      <c r="Y1233" s="1"/>
      <c r="Z1233" s="1"/>
    </row>
    <row r="1234" spans="1:26" ht="12.75" customHeight="1" x14ac:dyDescent="0.25">
      <c r="A1234" s="94" t="s">
        <v>1181</v>
      </c>
      <c r="B1234" s="94">
        <v>5</v>
      </c>
      <c r="C1234" s="94" t="s">
        <v>145</v>
      </c>
      <c r="D1234" s="94" t="s">
        <v>138</v>
      </c>
      <c r="E1234" s="95" t="s">
        <v>1045</v>
      </c>
      <c r="F1234" s="157"/>
      <c r="G1234" s="1"/>
      <c r="H1234" s="44"/>
      <c r="I1234" s="1"/>
      <c r="J1234" s="1"/>
      <c r="K1234" s="1"/>
      <c r="L1234" s="1"/>
      <c r="M1234" s="1"/>
      <c r="N1234" s="1"/>
      <c r="O1234" s="1"/>
      <c r="P1234" s="1"/>
      <c r="Q1234" s="1"/>
      <c r="R1234" s="1"/>
      <c r="S1234" s="1"/>
      <c r="T1234" s="1"/>
      <c r="U1234" s="1"/>
      <c r="V1234" s="1"/>
      <c r="W1234" s="1"/>
      <c r="X1234" s="1"/>
      <c r="Y1234" s="1"/>
      <c r="Z1234" s="1"/>
    </row>
    <row r="1235" spans="1:26" ht="12.75" customHeight="1" x14ac:dyDescent="0.25">
      <c r="A1235" s="94" t="s">
        <v>1182</v>
      </c>
      <c r="B1235" s="94">
        <v>0</v>
      </c>
      <c r="C1235" s="94" t="s">
        <v>137</v>
      </c>
      <c r="D1235" s="94" t="s">
        <v>164</v>
      </c>
      <c r="E1235" s="95"/>
      <c r="F1235" s="157"/>
      <c r="G1235" s="1"/>
      <c r="H1235" s="44"/>
      <c r="I1235" s="1"/>
      <c r="J1235" s="1"/>
      <c r="K1235" s="1"/>
      <c r="L1235" s="1"/>
      <c r="M1235" s="1"/>
      <c r="N1235" s="1"/>
      <c r="O1235" s="1"/>
      <c r="P1235" s="1"/>
      <c r="Q1235" s="1"/>
      <c r="R1235" s="1"/>
      <c r="S1235" s="1"/>
      <c r="T1235" s="1"/>
      <c r="U1235" s="1"/>
      <c r="V1235" s="1"/>
      <c r="W1235" s="1"/>
      <c r="X1235" s="1"/>
      <c r="Y1235" s="1"/>
      <c r="Z1235" s="1"/>
    </row>
    <row r="1236" spans="1:26" ht="12.75" customHeight="1" x14ac:dyDescent="0.25">
      <c r="A1236" s="94" t="s">
        <v>1183</v>
      </c>
      <c r="B1236" s="94">
        <v>5</v>
      </c>
      <c r="C1236" s="94" t="s">
        <v>145</v>
      </c>
      <c r="D1236" s="94" t="s">
        <v>164</v>
      </c>
      <c r="E1236" s="95" t="s">
        <v>1045</v>
      </c>
      <c r="F1236" s="157"/>
      <c r="G1236" s="1"/>
      <c r="H1236" s="44"/>
      <c r="I1236" s="1"/>
      <c r="J1236" s="1"/>
      <c r="K1236" s="1"/>
      <c r="L1236" s="1"/>
      <c r="M1236" s="1"/>
      <c r="N1236" s="1"/>
      <c r="O1236" s="1"/>
      <c r="P1236" s="1"/>
      <c r="Q1236" s="1"/>
      <c r="R1236" s="1"/>
      <c r="S1236" s="1"/>
      <c r="T1236" s="1"/>
      <c r="U1236" s="1"/>
      <c r="V1236" s="1"/>
      <c r="W1236" s="1"/>
      <c r="X1236" s="1"/>
      <c r="Y1236" s="1"/>
      <c r="Z1236" s="1"/>
    </row>
    <row r="1237" spans="1:26" ht="12.75" customHeight="1" x14ac:dyDescent="0.25">
      <c r="A1237" s="94" t="s">
        <v>1184</v>
      </c>
      <c r="B1237" s="94">
        <v>0</v>
      </c>
      <c r="C1237" s="94" t="s">
        <v>137</v>
      </c>
      <c r="D1237" s="94" t="s">
        <v>164</v>
      </c>
      <c r="E1237" s="95"/>
      <c r="F1237" s="157"/>
      <c r="G1237" s="1"/>
      <c r="H1237" s="44"/>
      <c r="I1237" s="1"/>
      <c r="J1237" s="1"/>
      <c r="K1237" s="1"/>
      <c r="L1237" s="1"/>
      <c r="M1237" s="1"/>
      <c r="N1237" s="1"/>
      <c r="O1237" s="1"/>
      <c r="P1237" s="1"/>
      <c r="Q1237" s="1"/>
      <c r="R1237" s="1"/>
      <c r="S1237" s="1"/>
      <c r="T1237" s="1"/>
      <c r="U1237" s="1"/>
      <c r="V1237" s="1"/>
      <c r="W1237" s="1"/>
      <c r="X1237" s="1"/>
      <c r="Y1237" s="1"/>
      <c r="Z1237" s="1"/>
    </row>
    <row r="1238" spans="1:26" ht="24" customHeight="1" x14ac:dyDescent="0.25">
      <c r="A1238" s="94" t="s">
        <v>1185</v>
      </c>
      <c r="B1238" s="94">
        <v>0.5</v>
      </c>
      <c r="C1238" s="94" t="s">
        <v>140</v>
      </c>
      <c r="D1238" s="94" t="s">
        <v>164</v>
      </c>
      <c r="E1238" s="95" t="s">
        <v>1045</v>
      </c>
      <c r="F1238" s="157"/>
      <c r="G1238" s="1"/>
      <c r="H1238" s="44"/>
      <c r="I1238" s="1"/>
      <c r="J1238" s="1"/>
      <c r="K1238" s="1"/>
      <c r="L1238" s="1"/>
      <c r="M1238" s="1"/>
      <c r="N1238" s="1"/>
      <c r="O1238" s="1"/>
      <c r="P1238" s="1"/>
      <c r="Q1238" s="1"/>
      <c r="R1238" s="1"/>
      <c r="S1238" s="1"/>
      <c r="T1238" s="1"/>
      <c r="U1238" s="1"/>
      <c r="V1238" s="1"/>
      <c r="W1238" s="1"/>
      <c r="X1238" s="1"/>
      <c r="Y1238" s="1"/>
      <c r="Z1238" s="1"/>
    </row>
    <row r="1239" spans="1:26" ht="12.75" customHeight="1" x14ac:dyDescent="0.25">
      <c r="A1239" s="94" t="s">
        <v>1186</v>
      </c>
      <c r="B1239" s="94">
        <v>1</v>
      </c>
      <c r="C1239" s="94" t="s">
        <v>140</v>
      </c>
      <c r="D1239" s="94" t="s">
        <v>138</v>
      </c>
      <c r="E1239" s="95"/>
      <c r="F1239" s="157"/>
      <c r="G1239" s="1"/>
      <c r="H1239" s="44"/>
      <c r="I1239" s="1"/>
      <c r="J1239" s="1"/>
      <c r="K1239" s="1"/>
      <c r="L1239" s="1"/>
      <c r="M1239" s="1"/>
      <c r="N1239" s="1"/>
      <c r="O1239" s="1"/>
      <c r="P1239" s="1"/>
      <c r="Q1239" s="1"/>
      <c r="R1239" s="1"/>
      <c r="S1239" s="1"/>
      <c r="T1239" s="1"/>
      <c r="U1239" s="1"/>
      <c r="V1239" s="1"/>
      <c r="W1239" s="1"/>
      <c r="X1239" s="1"/>
      <c r="Y1239" s="1"/>
      <c r="Z1239" s="1"/>
    </row>
    <row r="1240" spans="1:26" ht="24" customHeight="1" x14ac:dyDescent="0.25">
      <c r="A1240" s="94" t="s">
        <v>1187</v>
      </c>
      <c r="B1240" s="94">
        <v>1</v>
      </c>
      <c r="C1240" s="94" t="s">
        <v>140</v>
      </c>
      <c r="D1240" s="94" t="s">
        <v>164</v>
      </c>
      <c r="E1240" s="95"/>
      <c r="F1240" s="157"/>
      <c r="G1240" s="1"/>
      <c r="H1240" s="44"/>
      <c r="I1240" s="1"/>
      <c r="J1240" s="1"/>
      <c r="K1240" s="1"/>
      <c r="L1240" s="1"/>
      <c r="M1240" s="1"/>
      <c r="N1240" s="1"/>
      <c r="O1240" s="1"/>
      <c r="P1240" s="1"/>
      <c r="Q1240" s="1"/>
      <c r="R1240" s="1"/>
      <c r="S1240" s="1"/>
      <c r="T1240" s="1"/>
      <c r="U1240" s="1"/>
      <c r="V1240" s="1"/>
      <c r="W1240" s="1"/>
      <c r="X1240" s="1"/>
      <c r="Y1240" s="1"/>
      <c r="Z1240" s="1"/>
    </row>
    <row r="1241" spans="1:26" ht="12.75" customHeight="1" x14ac:dyDescent="0.25">
      <c r="A1241" s="94" t="s">
        <v>1188</v>
      </c>
      <c r="B1241" s="94">
        <v>3</v>
      </c>
      <c r="C1241" s="94" t="s">
        <v>140</v>
      </c>
      <c r="D1241" s="94" t="s">
        <v>138</v>
      </c>
      <c r="E1241" s="95"/>
      <c r="F1241" s="157"/>
      <c r="G1241" s="1"/>
      <c r="H1241" s="44"/>
      <c r="I1241" s="1"/>
      <c r="J1241" s="1"/>
      <c r="K1241" s="1"/>
      <c r="L1241" s="1"/>
      <c r="M1241" s="1"/>
      <c r="N1241" s="1"/>
      <c r="O1241" s="1"/>
      <c r="P1241" s="1"/>
      <c r="Q1241" s="1"/>
      <c r="R1241" s="1"/>
      <c r="S1241" s="1"/>
      <c r="T1241" s="1"/>
      <c r="U1241" s="1"/>
      <c r="V1241" s="1"/>
      <c r="W1241" s="1"/>
      <c r="X1241" s="1"/>
      <c r="Y1241" s="1"/>
      <c r="Z1241" s="1"/>
    </row>
    <row r="1242" spans="1:26" ht="12.75" customHeight="1" x14ac:dyDescent="0.25">
      <c r="A1242" s="94" t="s">
        <v>1189</v>
      </c>
      <c r="B1242" s="94">
        <v>0.5</v>
      </c>
      <c r="C1242" s="94" t="s">
        <v>140</v>
      </c>
      <c r="D1242" s="94" t="s">
        <v>138</v>
      </c>
      <c r="E1242" s="95"/>
      <c r="F1242" s="157"/>
      <c r="G1242" s="1"/>
      <c r="H1242" s="44"/>
      <c r="I1242" s="1"/>
      <c r="J1242" s="1"/>
      <c r="K1242" s="1"/>
      <c r="L1242" s="1"/>
      <c r="M1242" s="1"/>
      <c r="N1242" s="1"/>
      <c r="O1242" s="1"/>
      <c r="P1242" s="1"/>
      <c r="Q1242" s="1"/>
      <c r="R1242" s="1"/>
      <c r="S1242" s="1"/>
      <c r="T1242" s="1"/>
      <c r="U1242" s="1"/>
      <c r="V1242" s="1"/>
      <c r="W1242" s="1"/>
      <c r="X1242" s="1"/>
      <c r="Y1242" s="1"/>
      <c r="Z1242" s="1"/>
    </row>
    <row r="1243" spans="1:26" ht="12.75" customHeight="1" x14ac:dyDescent="0.25">
      <c r="A1243" s="94" t="s">
        <v>1190</v>
      </c>
      <c r="B1243" s="94">
        <v>0</v>
      </c>
      <c r="C1243" s="94" t="s">
        <v>137</v>
      </c>
      <c r="D1243" s="94" t="s">
        <v>138</v>
      </c>
      <c r="E1243" s="95"/>
      <c r="F1243" s="157"/>
      <c r="G1243" s="1"/>
      <c r="H1243" s="44"/>
      <c r="I1243" s="1"/>
      <c r="J1243" s="1"/>
      <c r="K1243" s="1"/>
      <c r="L1243" s="1"/>
      <c r="M1243" s="1"/>
      <c r="N1243" s="1"/>
      <c r="O1243" s="1"/>
      <c r="P1243" s="1"/>
      <c r="Q1243" s="1"/>
      <c r="R1243" s="1"/>
      <c r="S1243" s="1"/>
      <c r="T1243" s="1"/>
      <c r="U1243" s="1"/>
      <c r="V1243" s="1"/>
      <c r="W1243" s="1"/>
      <c r="X1243" s="1"/>
      <c r="Y1243" s="1"/>
      <c r="Z1243" s="1"/>
    </row>
    <row r="1244" spans="1:26" ht="12.75" customHeight="1" x14ac:dyDescent="0.25">
      <c r="A1244" s="94" t="s">
        <v>1191</v>
      </c>
      <c r="B1244" s="94">
        <v>1</v>
      </c>
      <c r="C1244" s="94" t="s">
        <v>140</v>
      </c>
      <c r="D1244" s="94" t="s">
        <v>138</v>
      </c>
      <c r="E1244" s="95" t="s">
        <v>1045</v>
      </c>
      <c r="F1244" s="157"/>
      <c r="G1244" s="1"/>
      <c r="H1244" s="44"/>
      <c r="I1244" s="1"/>
      <c r="J1244" s="1"/>
      <c r="K1244" s="1"/>
      <c r="L1244" s="1"/>
      <c r="M1244" s="1"/>
      <c r="N1244" s="1"/>
      <c r="O1244" s="1"/>
      <c r="P1244" s="1"/>
      <c r="Q1244" s="1"/>
      <c r="R1244" s="1"/>
      <c r="S1244" s="1"/>
      <c r="T1244" s="1"/>
      <c r="U1244" s="1"/>
      <c r="V1244" s="1"/>
      <c r="W1244" s="1"/>
      <c r="X1244" s="1"/>
      <c r="Y1244" s="1"/>
      <c r="Z1244" s="1"/>
    </row>
    <row r="1245" spans="1:26" ht="12.75" customHeight="1" x14ac:dyDescent="0.25">
      <c r="A1245" s="94" t="s">
        <v>1192</v>
      </c>
      <c r="B1245" s="94">
        <v>1</v>
      </c>
      <c r="C1245" s="94" t="s">
        <v>140</v>
      </c>
      <c r="D1245" s="94" t="s">
        <v>138</v>
      </c>
      <c r="E1245" s="95"/>
      <c r="F1245" s="157"/>
      <c r="G1245" s="1"/>
      <c r="H1245" s="44"/>
      <c r="I1245" s="1"/>
      <c r="J1245" s="1"/>
      <c r="K1245" s="1"/>
      <c r="L1245" s="1"/>
      <c r="M1245" s="1"/>
      <c r="N1245" s="1"/>
      <c r="O1245" s="1"/>
      <c r="P1245" s="1"/>
      <c r="Q1245" s="1"/>
      <c r="R1245" s="1"/>
      <c r="S1245" s="1"/>
      <c r="T1245" s="1"/>
      <c r="U1245" s="1"/>
      <c r="V1245" s="1"/>
      <c r="W1245" s="1"/>
      <c r="X1245" s="1"/>
      <c r="Y1245" s="1"/>
      <c r="Z1245" s="1"/>
    </row>
    <row r="1246" spans="1:26" ht="12.75" customHeight="1" x14ac:dyDescent="0.25">
      <c r="A1246" s="94" t="s">
        <v>1193</v>
      </c>
      <c r="B1246" s="94">
        <v>1</v>
      </c>
      <c r="C1246" s="94" t="s">
        <v>140</v>
      </c>
      <c r="D1246" s="94" t="s">
        <v>138</v>
      </c>
      <c r="E1246" s="95"/>
      <c r="F1246" s="157"/>
      <c r="G1246" s="1"/>
      <c r="H1246" s="44"/>
      <c r="I1246" s="1"/>
      <c r="J1246" s="1"/>
      <c r="K1246" s="1"/>
      <c r="L1246" s="1"/>
      <c r="M1246" s="1"/>
      <c r="N1246" s="1"/>
      <c r="O1246" s="1"/>
      <c r="P1246" s="1"/>
      <c r="Q1246" s="1"/>
      <c r="R1246" s="1"/>
      <c r="S1246" s="1"/>
      <c r="T1246" s="1"/>
      <c r="U1246" s="1"/>
      <c r="V1246" s="1"/>
      <c r="W1246" s="1"/>
      <c r="X1246" s="1"/>
      <c r="Y1246" s="1"/>
      <c r="Z1246" s="1"/>
    </row>
    <row r="1247" spans="1:26" ht="24" customHeight="1" x14ac:dyDescent="0.25">
      <c r="A1247" s="94" t="s">
        <v>1194</v>
      </c>
      <c r="B1247" s="94">
        <v>1</v>
      </c>
      <c r="C1247" s="94" t="s">
        <v>140</v>
      </c>
      <c r="D1247" s="94" t="s">
        <v>138</v>
      </c>
      <c r="E1247" s="95"/>
      <c r="F1247" s="157"/>
      <c r="G1247" s="1"/>
      <c r="H1247" s="44"/>
      <c r="I1247" s="1"/>
      <c r="J1247" s="1"/>
      <c r="K1247" s="1"/>
      <c r="L1247" s="1"/>
      <c r="M1247" s="1"/>
      <c r="N1247" s="1"/>
      <c r="O1247" s="1"/>
      <c r="P1247" s="1"/>
      <c r="Q1247" s="1"/>
      <c r="R1247" s="1"/>
      <c r="S1247" s="1"/>
      <c r="T1247" s="1"/>
      <c r="U1247" s="1"/>
      <c r="V1247" s="1"/>
      <c r="W1247" s="1"/>
      <c r="X1247" s="1"/>
      <c r="Y1247" s="1"/>
      <c r="Z1247" s="1"/>
    </row>
    <row r="1248" spans="1:26" ht="12.75" customHeight="1" x14ac:dyDescent="0.25">
      <c r="A1248" s="94" t="s">
        <v>1195</v>
      </c>
      <c r="B1248" s="94">
        <v>0</v>
      </c>
      <c r="C1248" s="94" t="s">
        <v>137</v>
      </c>
      <c r="D1248" s="94" t="s">
        <v>164</v>
      </c>
      <c r="E1248" s="95"/>
      <c r="F1248" s="157"/>
      <c r="G1248" s="1"/>
      <c r="H1248" s="44"/>
      <c r="I1248" s="1"/>
      <c r="J1248" s="1"/>
      <c r="K1248" s="1"/>
      <c r="L1248" s="1"/>
      <c r="M1248" s="1"/>
      <c r="N1248" s="1"/>
      <c r="O1248" s="1"/>
      <c r="P1248" s="1"/>
      <c r="Q1248" s="1"/>
      <c r="R1248" s="1"/>
      <c r="S1248" s="1"/>
      <c r="T1248" s="1"/>
      <c r="U1248" s="1"/>
      <c r="V1248" s="1"/>
      <c r="W1248" s="1"/>
      <c r="X1248" s="1"/>
      <c r="Y1248" s="1"/>
      <c r="Z1248" s="1"/>
    </row>
    <row r="1249" spans="1:26" ht="12.75" customHeight="1" x14ac:dyDescent="0.25">
      <c r="A1249" s="94" t="s">
        <v>1196</v>
      </c>
      <c r="B1249" s="94">
        <v>0</v>
      </c>
      <c r="C1249" s="94" t="s">
        <v>137</v>
      </c>
      <c r="D1249" s="94" t="s">
        <v>138</v>
      </c>
      <c r="E1249" s="95"/>
      <c r="F1249" s="157"/>
      <c r="G1249" s="1"/>
      <c r="H1249" s="44"/>
      <c r="I1249" s="1"/>
      <c r="J1249" s="1"/>
      <c r="K1249" s="1"/>
      <c r="L1249" s="1"/>
      <c r="M1249" s="1"/>
      <c r="N1249" s="1"/>
      <c r="O1249" s="1"/>
      <c r="P1249" s="1"/>
      <c r="Q1249" s="1"/>
      <c r="R1249" s="1"/>
      <c r="S1249" s="1"/>
      <c r="T1249" s="1"/>
      <c r="U1249" s="1"/>
      <c r="V1249" s="1"/>
      <c r="W1249" s="1"/>
      <c r="X1249" s="1"/>
      <c r="Y1249" s="1"/>
      <c r="Z1249" s="1"/>
    </row>
    <row r="1250" spans="1:26" ht="12.75" customHeight="1" x14ac:dyDescent="0.25">
      <c r="A1250" s="94" t="s">
        <v>1197</v>
      </c>
      <c r="B1250" s="94">
        <v>5</v>
      </c>
      <c r="C1250" s="94" t="s">
        <v>145</v>
      </c>
      <c r="D1250" s="94" t="s">
        <v>138</v>
      </c>
      <c r="E1250" s="95" t="s">
        <v>1045</v>
      </c>
      <c r="F1250" s="158"/>
      <c r="G1250" s="1"/>
      <c r="H1250" s="44"/>
      <c r="I1250" s="1"/>
      <c r="J1250" s="1"/>
      <c r="K1250" s="1"/>
      <c r="L1250" s="1"/>
      <c r="M1250" s="1"/>
      <c r="N1250" s="1"/>
      <c r="O1250" s="1"/>
      <c r="P1250" s="1"/>
      <c r="Q1250" s="1"/>
      <c r="R1250" s="1"/>
      <c r="S1250" s="1"/>
      <c r="T1250" s="1"/>
      <c r="U1250" s="1"/>
      <c r="V1250" s="1"/>
      <c r="W1250" s="1"/>
      <c r="X1250" s="1"/>
      <c r="Y1250" s="1"/>
      <c r="Z1250" s="1"/>
    </row>
    <row r="1251" spans="1:26" ht="12.75" customHeight="1" x14ac:dyDescent="0.25">
      <c r="A1251" s="96" t="s">
        <v>1198</v>
      </c>
      <c r="B1251" s="96">
        <v>2</v>
      </c>
      <c r="C1251" s="96" t="s">
        <v>140</v>
      </c>
      <c r="D1251" s="96" t="s">
        <v>138</v>
      </c>
      <c r="E1251" s="97"/>
      <c r="F1251" s="156" t="s">
        <v>1199</v>
      </c>
      <c r="G1251" s="1"/>
      <c r="H1251" s="44"/>
      <c r="I1251" s="1"/>
      <c r="J1251" s="1"/>
      <c r="K1251" s="1"/>
      <c r="L1251" s="1"/>
      <c r="M1251" s="1"/>
      <c r="N1251" s="1"/>
      <c r="O1251" s="1"/>
      <c r="P1251" s="1"/>
      <c r="Q1251" s="1"/>
      <c r="R1251" s="1"/>
      <c r="S1251" s="1"/>
      <c r="T1251" s="1"/>
      <c r="U1251" s="1"/>
      <c r="V1251" s="1"/>
      <c r="W1251" s="1"/>
      <c r="X1251" s="1"/>
      <c r="Y1251" s="1"/>
      <c r="Z1251" s="1"/>
    </row>
    <row r="1252" spans="1:26" ht="18" customHeight="1" x14ac:dyDescent="0.25">
      <c r="A1252" s="96" t="s">
        <v>1200</v>
      </c>
      <c r="B1252" s="96">
        <v>5</v>
      </c>
      <c r="C1252" s="96" t="s">
        <v>145</v>
      </c>
      <c r="D1252" s="96" t="s">
        <v>138</v>
      </c>
      <c r="E1252" s="97" t="s">
        <v>1045</v>
      </c>
      <c r="F1252" s="144"/>
      <c r="G1252" s="1"/>
      <c r="H1252" s="44"/>
      <c r="I1252" s="1"/>
      <c r="J1252" s="1"/>
      <c r="K1252" s="1"/>
      <c r="L1252" s="1"/>
      <c r="M1252" s="1"/>
      <c r="N1252" s="1"/>
      <c r="O1252" s="1"/>
      <c r="P1252" s="1"/>
      <c r="Q1252" s="1"/>
      <c r="R1252" s="1"/>
      <c r="S1252" s="1"/>
      <c r="T1252" s="1"/>
      <c r="U1252" s="1"/>
      <c r="V1252" s="1"/>
      <c r="W1252" s="1"/>
      <c r="X1252" s="1"/>
      <c r="Y1252" s="1"/>
      <c r="Z1252" s="1"/>
    </row>
    <row r="1253" spans="1:26" ht="30" customHeight="1" x14ac:dyDescent="0.25">
      <c r="A1253" s="94" t="s">
        <v>1201</v>
      </c>
      <c r="B1253" s="94">
        <v>3</v>
      </c>
      <c r="C1253" s="94" t="s">
        <v>140</v>
      </c>
      <c r="D1253" s="94" t="s">
        <v>138</v>
      </c>
      <c r="E1253" s="95"/>
      <c r="F1253" s="154" t="s">
        <v>1202</v>
      </c>
      <c r="G1253" s="1"/>
      <c r="H1253" s="44"/>
      <c r="I1253" s="1"/>
      <c r="J1253" s="1"/>
      <c r="K1253" s="1"/>
      <c r="L1253" s="1"/>
      <c r="M1253" s="1"/>
      <c r="N1253" s="1"/>
      <c r="O1253" s="1"/>
      <c r="P1253" s="1"/>
      <c r="Q1253" s="1"/>
      <c r="R1253" s="1"/>
      <c r="S1253" s="1"/>
      <c r="T1253" s="1"/>
      <c r="U1253" s="1"/>
      <c r="V1253" s="1"/>
      <c r="W1253" s="1"/>
      <c r="X1253" s="1"/>
      <c r="Y1253" s="1"/>
      <c r="Z1253" s="1"/>
    </row>
    <row r="1254" spans="1:26" ht="26.25" customHeight="1" x14ac:dyDescent="0.25">
      <c r="A1254" s="94" t="s">
        <v>1203</v>
      </c>
      <c r="B1254" s="94">
        <v>3</v>
      </c>
      <c r="C1254" s="94" t="s">
        <v>140</v>
      </c>
      <c r="D1254" s="94" t="s">
        <v>138</v>
      </c>
      <c r="E1254" s="95"/>
      <c r="F1254" s="155"/>
      <c r="G1254" s="1"/>
      <c r="H1254" s="44"/>
      <c r="I1254" s="1"/>
      <c r="J1254" s="1"/>
      <c r="K1254" s="1"/>
      <c r="L1254" s="1"/>
      <c r="M1254" s="1"/>
      <c r="N1254" s="1"/>
      <c r="O1254" s="1"/>
      <c r="P1254" s="1"/>
      <c r="Q1254" s="1"/>
      <c r="R1254" s="1"/>
      <c r="S1254" s="1"/>
      <c r="T1254" s="1"/>
      <c r="U1254" s="1"/>
      <c r="V1254" s="1"/>
      <c r="W1254" s="1"/>
      <c r="X1254" s="1"/>
      <c r="Y1254" s="1"/>
      <c r="Z1254" s="1"/>
    </row>
    <row r="1255" spans="1:26" ht="12" customHeight="1" x14ac:dyDescent="0.25">
      <c r="A1255" s="69"/>
      <c r="B1255" s="69"/>
      <c r="C1255" s="84"/>
      <c r="E1255" s="84"/>
      <c r="F1255" s="119"/>
      <c r="G1255" s="1"/>
      <c r="H1255" s="44"/>
      <c r="I1255" s="1"/>
      <c r="J1255" s="1"/>
      <c r="K1255" s="1"/>
      <c r="L1255" s="1"/>
      <c r="M1255" s="1"/>
      <c r="N1255" s="1"/>
      <c r="O1255" s="1"/>
      <c r="P1255" s="1"/>
      <c r="Q1255" s="1"/>
      <c r="R1255" s="1"/>
      <c r="S1255" s="1"/>
      <c r="T1255" s="1"/>
      <c r="U1255" s="1"/>
      <c r="V1255" s="1"/>
      <c r="W1255" s="1"/>
      <c r="X1255" s="1"/>
      <c r="Y1255" s="1"/>
      <c r="Z1255" s="1"/>
    </row>
    <row r="1256" spans="1:26" ht="12" customHeight="1" x14ac:dyDescent="0.25">
      <c r="A1256" s="69"/>
      <c r="B1256" s="69"/>
      <c r="C1256" s="84"/>
      <c r="E1256" s="84"/>
      <c r="F1256" s="119"/>
      <c r="G1256" s="1"/>
      <c r="H1256" s="44"/>
      <c r="I1256" s="1"/>
      <c r="J1256" s="1"/>
      <c r="K1256" s="1"/>
      <c r="L1256" s="1"/>
      <c r="M1256" s="1"/>
      <c r="N1256" s="1"/>
      <c r="O1256" s="1"/>
      <c r="P1256" s="1"/>
      <c r="Q1256" s="1"/>
      <c r="R1256" s="1"/>
      <c r="S1256" s="1"/>
      <c r="T1256" s="1"/>
      <c r="U1256" s="1"/>
      <c r="V1256" s="1"/>
      <c r="W1256" s="1"/>
      <c r="X1256" s="1"/>
      <c r="Y1256" s="1"/>
      <c r="Z1256" s="1"/>
    </row>
    <row r="1257" spans="1:26" ht="12" customHeight="1" x14ac:dyDescent="0.25">
      <c r="A1257" s="69"/>
      <c r="B1257" s="69"/>
      <c r="C1257" s="84"/>
      <c r="E1257" s="84"/>
      <c r="F1257" s="119"/>
      <c r="G1257" s="1"/>
      <c r="H1257" s="44"/>
      <c r="I1257" s="1"/>
      <c r="J1257" s="1"/>
      <c r="K1257" s="1"/>
      <c r="L1257" s="1"/>
      <c r="M1257" s="1"/>
      <c r="N1257" s="1"/>
      <c r="O1257" s="1"/>
      <c r="P1257" s="1"/>
      <c r="Q1257" s="1"/>
      <c r="R1257" s="1"/>
      <c r="S1257" s="1"/>
      <c r="T1257" s="1"/>
      <c r="U1257" s="1"/>
      <c r="V1257" s="1"/>
      <c r="W1257" s="1"/>
      <c r="X1257" s="1"/>
      <c r="Y1257" s="1"/>
      <c r="Z1257" s="1"/>
    </row>
    <row r="1258" spans="1:26" ht="12" customHeight="1" x14ac:dyDescent="0.25">
      <c r="A1258" s="69"/>
      <c r="B1258" s="69"/>
      <c r="C1258" s="69"/>
      <c r="E1258" s="84"/>
      <c r="F1258" s="119"/>
      <c r="G1258" s="1"/>
      <c r="H1258" s="44"/>
      <c r="I1258" s="1"/>
      <c r="J1258" s="1"/>
      <c r="K1258" s="1"/>
      <c r="L1258" s="1"/>
      <c r="M1258" s="1"/>
      <c r="N1258" s="1"/>
      <c r="O1258" s="1"/>
      <c r="P1258" s="1"/>
      <c r="Q1258" s="1"/>
      <c r="R1258" s="1"/>
      <c r="S1258" s="1"/>
      <c r="T1258" s="1"/>
      <c r="U1258" s="1"/>
      <c r="V1258" s="1"/>
      <c r="W1258" s="1"/>
      <c r="X1258" s="1"/>
      <c r="Y1258" s="1"/>
      <c r="Z1258" s="1"/>
    </row>
    <row r="1259" spans="1:26" ht="12" customHeight="1" x14ac:dyDescent="0.25">
      <c r="A1259" s="69"/>
      <c r="B1259" s="69"/>
      <c r="C1259" s="69"/>
      <c r="E1259" s="84"/>
      <c r="F1259" s="116"/>
      <c r="G1259" s="1"/>
      <c r="H1259" s="44"/>
      <c r="I1259" s="1"/>
      <c r="J1259" s="1"/>
      <c r="K1259" s="1"/>
      <c r="L1259" s="1"/>
      <c r="M1259" s="1"/>
      <c r="N1259" s="1"/>
      <c r="O1259" s="1"/>
      <c r="P1259" s="1"/>
      <c r="Q1259" s="1"/>
      <c r="R1259" s="1"/>
      <c r="S1259" s="1"/>
      <c r="T1259" s="1"/>
      <c r="U1259" s="1"/>
      <c r="V1259" s="1"/>
      <c r="W1259" s="1"/>
      <c r="X1259" s="1"/>
      <c r="Y1259" s="1"/>
      <c r="Z1259" s="1"/>
    </row>
    <row r="1260" spans="1:26" ht="12" customHeight="1" x14ac:dyDescent="0.25">
      <c r="A1260" s="69"/>
      <c r="B1260" s="69"/>
      <c r="C1260" s="69"/>
      <c r="E1260" s="84"/>
      <c r="F1260" s="116"/>
      <c r="G1260" s="1"/>
      <c r="H1260" s="44"/>
      <c r="I1260" s="1"/>
      <c r="J1260" s="1"/>
      <c r="K1260" s="1"/>
      <c r="L1260" s="1"/>
      <c r="M1260" s="1"/>
      <c r="N1260" s="1"/>
      <c r="O1260" s="1"/>
      <c r="P1260" s="1"/>
      <c r="Q1260" s="1"/>
      <c r="R1260" s="1"/>
      <c r="S1260" s="1"/>
      <c r="T1260" s="1"/>
      <c r="U1260" s="1"/>
      <c r="V1260" s="1"/>
      <c r="W1260" s="1"/>
      <c r="X1260" s="1"/>
      <c r="Y1260" s="1"/>
      <c r="Z1260" s="1"/>
    </row>
    <row r="1261" spans="1:26" ht="12" customHeight="1" x14ac:dyDescent="0.25">
      <c r="A1261" s="69"/>
      <c r="B1261" s="69"/>
      <c r="C1261" s="69"/>
      <c r="E1261" s="84"/>
      <c r="F1261" s="116"/>
      <c r="G1261" s="1"/>
      <c r="H1261" s="44"/>
      <c r="I1261" s="1"/>
      <c r="J1261" s="1"/>
      <c r="K1261" s="1"/>
      <c r="L1261" s="1"/>
      <c r="M1261" s="1"/>
      <c r="N1261" s="1"/>
      <c r="O1261" s="1"/>
      <c r="P1261" s="1"/>
      <c r="Q1261" s="1"/>
      <c r="R1261" s="1"/>
      <c r="S1261" s="1"/>
      <c r="T1261" s="1"/>
      <c r="U1261" s="1"/>
      <c r="V1261" s="1"/>
      <c r="W1261" s="1"/>
      <c r="X1261" s="1"/>
      <c r="Y1261" s="1"/>
      <c r="Z1261" s="1"/>
    </row>
    <row r="1262" spans="1:26" ht="12" customHeight="1" x14ac:dyDescent="0.25">
      <c r="A1262" s="69"/>
      <c r="B1262" s="69"/>
      <c r="C1262" s="69"/>
      <c r="E1262" s="84"/>
      <c r="F1262" s="116"/>
      <c r="G1262" s="1"/>
      <c r="H1262" s="44"/>
      <c r="I1262" s="1"/>
      <c r="J1262" s="1"/>
      <c r="K1262" s="1"/>
      <c r="L1262" s="1"/>
      <c r="M1262" s="1"/>
      <c r="N1262" s="1"/>
      <c r="O1262" s="1"/>
      <c r="P1262" s="1"/>
      <c r="Q1262" s="1"/>
      <c r="R1262" s="1"/>
      <c r="S1262" s="1"/>
      <c r="T1262" s="1"/>
      <c r="U1262" s="1"/>
      <c r="V1262" s="1"/>
      <c r="W1262" s="1"/>
      <c r="X1262" s="1"/>
      <c r="Y1262" s="1"/>
      <c r="Z1262" s="1"/>
    </row>
    <row r="1263" spans="1:26" ht="12" customHeight="1" x14ac:dyDescent="0.25">
      <c r="A1263" s="69"/>
      <c r="B1263" s="69"/>
      <c r="C1263" s="69"/>
      <c r="E1263" s="84"/>
      <c r="F1263" s="116"/>
      <c r="G1263" s="1"/>
      <c r="H1263" s="44"/>
      <c r="I1263" s="1"/>
      <c r="J1263" s="1"/>
      <c r="K1263" s="1"/>
      <c r="L1263" s="1"/>
      <c r="M1263" s="1"/>
      <c r="N1263" s="1"/>
      <c r="O1263" s="1"/>
      <c r="P1263" s="1"/>
      <c r="Q1263" s="1"/>
      <c r="R1263" s="1"/>
      <c r="S1263" s="1"/>
      <c r="T1263" s="1"/>
      <c r="U1263" s="1"/>
      <c r="V1263" s="1"/>
      <c r="W1263" s="1"/>
      <c r="X1263" s="1"/>
      <c r="Y1263" s="1"/>
      <c r="Z1263" s="1"/>
    </row>
    <row r="1264" spans="1:26" ht="12" customHeight="1" x14ac:dyDescent="0.25">
      <c r="A1264" s="69"/>
      <c r="B1264" s="69"/>
      <c r="C1264" s="69"/>
      <c r="E1264" s="84"/>
      <c r="F1264" s="116"/>
      <c r="G1264" s="1"/>
      <c r="H1264" s="44"/>
      <c r="I1264" s="1"/>
      <c r="J1264" s="1"/>
      <c r="K1264" s="1"/>
      <c r="L1264" s="1"/>
      <c r="M1264" s="1"/>
      <c r="N1264" s="1"/>
      <c r="O1264" s="1"/>
      <c r="P1264" s="1"/>
      <c r="Q1264" s="1"/>
      <c r="R1264" s="1"/>
      <c r="S1264" s="1"/>
      <c r="T1264" s="1"/>
      <c r="U1264" s="1"/>
      <c r="V1264" s="1"/>
      <c r="W1264" s="1"/>
      <c r="X1264" s="1"/>
      <c r="Y1264" s="1"/>
      <c r="Z1264" s="1"/>
    </row>
    <row r="1265" spans="1:26" ht="12" customHeight="1" x14ac:dyDescent="0.25">
      <c r="A1265" s="69"/>
      <c r="B1265" s="69"/>
      <c r="C1265" s="69"/>
      <c r="E1265" s="84"/>
      <c r="F1265" s="116"/>
      <c r="G1265" s="1"/>
      <c r="H1265" s="44"/>
      <c r="I1265" s="1"/>
      <c r="J1265" s="1"/>
      <c r="K1265" s="1"/>
      <c r="L1265" s="1"/>
      <c r="M1265" s="1"/>
      <c r="N1265" s="1"/>
      <c r="O1265" s="1"/>
      <c r="P1265" s="1"/>
      <c r="Q1265" s="1"/>
      <c r="R1265" s="1"/>
      <c r="S1265" s="1"/>
      <c r="T1265" s="1"/>
      <c r="U1265" s="1"/>
      <c r="V1265" s="1"/>
      <c r="W1265" s="1"/>
      <c r="X1265" s="1"/>
      <c r="Y1265" s="1"/>
      <c r="Z1265" s="1"/>
    </row>
    <row r="1266" spans="1:26" ht="12" customHeight="1" x14ac:dyDescent="0.25">
      <c r="A1266" s="69"/>
      <c r="B1266" s="69"/>
      <c r="C1266" s="69"/>
      <c r="E1266" s="84"/>
      <c r="F1266" s="116"/>
      <c r="G1266" s="1"/>
      <c r="H1266" s="44"/>
      <c r="I1266" s="1"/>
      <c r="J1266" s="1"/>
      <c r="K1266" s="1"/>
      <c r="L1266" s="1"/>
      <c r="M1266" s="1"/>
      <c r="N1266" s="1"/>
      <c r="O1266" s="1"/>
      <c r="P1266" s="1"/>
      <c r="Q1266" s="1"/>
      <c r="R1266" s="1"/>
      <c r="S1266" s="1"/>
      <c r="T1266" s="1"/>
      <c r="U1266" s="1"/>
      <c r="V1266" s="1"/>
      <c r="W1266" s="1"/>
      <c r="X1266" s="1"/>
      <c r="Y1266" s="1"/>
      <c r="Z1266" s="1"/>
    </row>
    <row r="1267" spans="1:26" ht="12" customHeight="1" x14ac:dyDescent="0.25">
      <c r="A1267" s="69"/>
      <c r="B1267" s="69"/>
      <c r="C1267" s="69"/>
      <c r="E1267" s="84"/>
      <c r="F1267" s="116"/>
      <c r="G1267" s="1"/>
      <c r="H1267" s="44"/>
      <c r="I1267" s="1"/>
      <c r="J1267" s="1"/>
      <c r="K1267" s="1"/>
      <c r="L1267" s="1"/>
      <c r="M1267" s="1"/>
      <c r="N1267" s="1"/>
      <c r="O1267" s="1"/>
      <c r="P1267" s="1"/>
      <c r="Q1267" s="1"/>
      <c r="R1267" s="1"/>
      <c r="S1267" s="1"/>
      <c r="T1267" s="1"/>
      <c r="U1267" s="1"/>
      <c r="V1267" s="1"/>
      <c r="W1267" s="1"/>
      <c r="X1267" s="1"/>
      <c r="Y1267" s="1"/>
      <c r="Z1267" s="1"/>
    </row>
    <row r="1268" spans="1:26" ht="12" customHeight="1" x14ac:dyDescent="0.25">
      <c r="A1268" s="69"/>
      <c r="B1268" s="69"/>
      <c r="C1268" s="69"/>
      <c r="E1268" s="84"/>
      <c r="F1268" s="116"/>
      <c r="G1268" s="1"/>
      <c r="H1268" s="44"/>
      <c r="I1268" s="1"/>
      <c r="J1268" s="1"/>
      <c r="K1268" s="1"/>
      <c r="L1268" s="1"/>
      <c r="M1268" s="1"/>
      <c r="N1268" s="1"/>
      <c r="O1268" s="1"/>
      <c r="P1268" s="1"/>
      <c r="Q1268" s="1"/>
      <c r="R1268" s="1"/>
      <c r="S1268" s="1"/>
      <c r="T1268" s="1"/>
      <c r="U1268" s="1"/>
      <c r="V1268" s="1"/>
      <c r="W1268" s="1"/>
      <c r="X1268" s="1"/>
      <c r="Y1268" s="1"/>
      <c r="Z1268" s="1"/>
    </row>
    <row r="1269" spans="1:26" ht="12" customHeight="1" x14ac:dyDescent="0.25">
      <c r="A1269" s="69"/>
      <c r="B1269" s="69"/>
      <c r="C1269" s="69"/>
      <c r="E1269" s="84"/>
      <c r="F1269" s="116"/>
      <c r="G1269" s="1"/>
      <c r="H1269" s="44"/>
      <c r="I1269" s="1"/>
      <c r="J1269" s="1"/>
      <c r="K1269" s="1"/>
      <c r="L1269" s="1"/>
      <c r="M1269" s="1"/>
      <c r="N1269" s="1"/>
      <c r="O1269" s="1"/>
      <c r="P1269" s="1"/>
      <c r="Q1269" s="1"/>
      <c r="R1269" s="1"/>
      <c r="S1269" s="1"/>
      <c r="T1269" s="1"/>
      <c r="U1269" s="1"/>
      <c r="V1269" s="1"/>
      <c r="W1269" s="1"/>
      <c r="X1269" s="1"/>
      <c r="Y1269" s="1"/>
      <c r="Z1269" s="1"/>
    </row>
    <row r="1270" spans="1:26" ht="12" customHeight="1" x14ac:dyDescent="0.25">
      <c r="A1270" s="69"/>
      <c r="B1270" s="69"/>
      <c r="C1270" s="69"/>
      <c r="E1270" s="84"/>
      <c r="F1270" s="116"/>
      <c r="G1270" s="1"/>
      <c r="H1270" s="44"/>
      <c r="I1270" s="1"/>
      <c r="J1270" s="1"/>
      <c r="K1270" s="1"/>
      <c r="L1270" s="1"/>
      <c r="M1270" s="1"/>
      <c r="N1270" s="1"/>
      <c r="O1270" s="1"/>
      <c r="P1270" s="1"/>
      <c r="Q1270" s="1"/>
      <c r="R1270" s="1"/>
      <c r="S1270" s="1"/>
      <c r="T1270" s="1"/>
      <c r="U1270" s="1"/>
      <c r="V1270" s="1"/>
      <c r="W1270" s="1"/>
      <c r="X1270" s="1"/>
      <c r="Y1270" s="1"/>
      <c r="Z1270" s="1"/>
    </row>
    <row r="1271" spans="1:26" ht="12" customHeight="1" x14ac:dyDescent="0.25">
      <c r="A1271" s="69"/>
      <c r="B1271" s="69"/>
      <c r="C1271" s="69"/>
      <c r="E1271" s="84"/>
      <c r="F1271" s="116"/>
      <c r="G1271" s="1"/>
      <c r="H1271" s="44"/>
      <c r="I1271" s="1"/>
      <c r="J1271" s="1"/>
      <c r="K1271" s="1"/>
      <c r="L1271" s="1"/>
      <c r="M1271" s="1"/>
      <c r="N1271" s="1"/>
      <c r="O1271" s="1"/>
      <c r="P1271" s="1"/>
      <c r="Q1271" s="1"/>
      <c r="R1271" s="1"/>
      <c r="S1271" s="1"/>
      <c r="T1271" s="1"/>
      <c r="U1271" s="1"/>
      <c r="V1271" s="1"/>
      <c r="W1271" s="1"/>
      <c r="X1271" s="1"/>
      <c r="Y1271" s="1"/>
      <c r="Z1271" s="1"/>
    </row>
    <row r="1272" spans="1:26" ht="12" customHeight="1" x14ac:dyDescent="0.25">
      <c r="A1272" s="69"/>
      <c r="B1272" s="69"/>
      <c r="C1272" s="69"/>
      <c r="E1272" s="84"/>
      <c r="F1272" s="116"/>
      <c r="G1272" s="1"/>
      <c r="H1272" s="44"/>
      <c r="I1272" s="1"/>
      <c r="J1272" s="1"/>
      <c r="K1272" s="1"/>
      <c r="L1272" s="1"/>
      <c r="M1272" s="1"/>
      <c r="N1272" s="1"/>
      <c r="O1272" s="1"/>
      <c r="P1272" s="1"/>
      <c r="Q1272" s="1"/>
      <c r="R1272" s="1"/>
      <c r="S1272" s="1"/>
      <c r="T1272" s="1"/>
      <c r="U1272" s="1"/>
      <c r="V1272" s="1"/>
      <c r="W1272" s="1"/>
      <c r="X1272" s="1"/>
      <c r="Y1272" s="1"/>
      <c r="Z1272" s="1"/>
    </row>
    <row r="1273" spans="1:26" ht="12" customHeight="1" x14ac:dyDescent="0.25">
      <c r="A1273" s="69"/>
      <c r="B1273" s="69"/>
      <c r="C1273" s="69"/>
      <c r="E1273" s="84"/>
      <c r="F1273" s="116"/>
      <c r="G1273" s="1"/>
      <c r="H1273" s="44"/>
      <c r="I1273" s="1"/>
      <c r="J1273" s="1"/>
      <c r="K1273" s="1"/>
      <c r="L1273" s="1"/>
      <c r="M1273" s="1"/>
      <c r="N1273" s="1"/>
      <c r="O1273" s="1"/>
      <c r="P1273" s="1"/>
      <c r="Q1273" s="1"/>
      <c r="R1273" s="1"/>
      <c r="S1273" s="1"/>
      <c r="T1273" s="1"/>
      <c r="U1273" s="1"/>
      <c r="V1273" s="1"/>
      <c r="W1273" s="1"/>
      <c r="X1273" s="1"/>
      <c r="Y1273" s="1"/>
      <c r="Z1273" s="1"/>
    </row>
    <row r="1274" spans="1:26" ht="12" customHeight="1" x14ac:dyDescent="0.25">
      <c r="A1274" s="69"/>
      <c r="B1274" s="69"/>
      <c r="C1274" s="69"/>
      <c r="E1274" s="84"/>
      <c r="F1274" s="116"/>
      <c r="G1274" s="1"/>
      <c r="H1274" s="44"/>
      <c r="I1274" s="1"/>
      <c r="J1274" s="1"/>
      <c r="K1274" s="1"/>
      <c r="L1274" s="1"/>
      <c r="M1274" s="1"/>
      <c r="N1274" s="1"/>
      <c r="O1274" s="1"/>
      <c r="P1274" s="1"/>
      <c r="Q1274" s="1"/>
      <c r="R1274" s="1"/>
      <c r="S1274" s="1"/>
      <c r="T1274" s="1"/>
      <c r="U1274" s="1"/>
      <c r="V1274" s="1"/>
      <c r="W1274" s="1"/>
      <c r="X1274" s="1"/>
      <c r="Y1274" s="1"/>
      <c r="Z1274" s="1"/>
    </row>
  </sheetData>
  <mergeCells count="96">
    <mergeCell ref="F495:F506"/>
    <mergeCell ref="F484:F493"/>
    <mergeCell ref="F480:F483"/>
    <mergeCell ref="F476:F479"/>
    <mergeCell ref="F473:F475"/>
    <mergeCell ref="F448:F457"/>
    <mergeCell ref="F445:F447"/>
    <mergeCell ref="F425:F444"/>
    <mergeCell ref="F409:F424"/>
    <mergeCell ref="F466:F472"/>
    <mergeCell ref="F462:F465"/>
    <mergeCell ref="F458:F461"/>
    <mergeCell ref="F613:F617"/>
    <mergeCell ref="F609:F612"/>
    <mergeCell ref="F600:F607"/>
    <mergeCell ref="F594:F599"/>
    <mergeCell ref="F588:F593"/>
    <mergeCell ref="F558:F587"/>
    <mergeCell ref="F556:F557"/>
    <mergeCell ref="F553:F555"/>
    <mergeCell ref="F546:F552"/>
    <mergeCell ref="F507:F544"/>
    <mergeCell ref="F696:F698"/>
    <mergeCell ref="F694:F695"/>
    <mergeCell ref="F688:F693"/>
    <mergeCell ref="F684:F687"/>
    <mergeCell ref="F681:F683"/>
    <mergeCell ref="F679:F680"/>
    <mergeCell ref="F674:F678"/>
    <mergeCell ref="F624:F672"/>
    <mergeCell ref="F622:F623"/>
    <mergeCell ref="F619:F621"/>
    <mergeCell ref="F756:F757"/>
    <mergeCell ref="F727:F755"/>
    <mergeCell ref="F724:F726"/>
    <mergeCell ref="F722:F723"/>
    <mergeCell ref="F720:F721"/>
    <mergeCell ref="F717:F719"/>
    <mergeCell ref="F709:F716"/>
    <mergeCell ref="F707:F708"/>
    <mergeCell ref="F705:F706"/>
    <mergeCell ref="F700:F704"/>
    <mergeCell ref="F863:F865"/>
    <mergeCell ref="F855:F862"/>
    <mergeCell ref="F853:F854"/>
    <mergeCell ref="F848:F852"/>
    <mergeCell ref="F822:F847"/>
    <mergeCell ref="F804:F821"/>
    <mergeCell ref="F796:F802"/>
    <mergeCell ref="F775:F794"/>
    <mergeCell ref="F772:F773"/>
    <mergeCell ref="F759:F770"/>
    <mergeCell ref="F918:F919"/>
    <mergeCell ref="F909:F917"/>
    <mergeCell ref="F898:F907"/>
    <mergeCell ref="F891:F897"/>
    <mergeCell ref="F885:F888"/>
    <mergeCell ref="F883:F884"/>
    <mergeCell ref="F880:F882"/>
    <mergeCell ref="F875:F879"/>
    <mergeCell ref="F873:F874"/>
    <mergeCell ref="F866:F870"/>
    <mergeCell ref="F926:F927"/>
    <mergeCell ref="F923:F924"/>
    <mergeCell ref="F920:F922"/>
    <mergeCell ref="F957:F966"/>
    <mergeCell ref="F952:F955"/>
    <mergeCell ref="F950:F951"/>
    <mergeCell ref="F947:F949"/>
    <mergeCell ref="F933:F946"/>
    <mergeCell ref="F971:F972"/>
    <mergeCell ref="F969:F970"/>
    <mergeCell ref="F967:F968"/>
    <mergeCell ref="F931:F932"/>
    <mergeCell ref="F928:F930"/>
    <mergeCell ref="A2:E3"/>
    <mergeCell ref="G7:I22"/>
    <mergeCell ref="F1253:F1254"/>
    <mergeCell ref="F1251:F1252"/>
    <mergeCell ref="F1194:F1250"/>
    <mergeCell ref="F1077:F1085"/>
    <mergeCell ref="F1086:F1094"/>
    <mergeCell ref="F1096:F1097"/>
    <mergeCell ref="F1099:F1152"/>
    <mergeCell ref="F1153:F1193"/>
    <mergeCell ref="F1052:F1076"/>
    <mergeCell ref="F1013:F1025"/>
    <mergeCell ref="F1002:F1012"/>
    <mergeCell ref="F1000:F1001"/>
    <mergeCell ref="F996:F998"/>
    <mergeCell ref="F975:F995"/>
    <mergeCell ref="F1050:F1051"/>
    <mergeCell ref="F1047:F1049"/>
    <mergeCell ref="F1041:F1046"/>
    <mergeCell ref="F1029:F1040"/>
    <mergeCell ref="F1026:F1028"/>
  </mergeCells>
  <pageMargins left="0.7" right="0.7" top="0.75" bottom="0.75" header="0" footer="0"/>
  <pageSetup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How to Use</vt:lpstr>
      <vt:lpstr>Data Entry</vt:lpstr>
      <vt:lpstr>Offence Database</vt:lpstr>
      <vt:lpstr>'Data Entry'!Z_A0EE7397_6FA1_4076_B933_1CDD17D58603_.wvu.Cols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Madhurima</cp:lastModifiedBy>
  <dcterms:created xsi:type="dcterms:W3CDTF">2019-06-05T19:25:15Z</dcterms:created>
  <dcterms:modified xsi:type="dcterms:W3CDTF">2019-08-22T07:42:39Z</dcterms:modified>
</cp:coreProperties>
</file>